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EI\Desktop\Nueva carpeta (7) - copia\sorteos\"/>
    </mc:Choice>
  </mc:AlternateContent>
  <bookViews>
    <workbookView showHorizontalScroll="0" showVerticalScroll="0" xWindow="-15" yWindow="-75" windowWidth="10305" windowHeight="5580" firstSheet="1" activeTab="2"/>
  </bookViews>
  <sheets>
    <sheet name="Menu" sheetId="23" state="hidden" r:id="rId1"/>
    <sheet name="- PRIMERA DIVISIÓN-" sheetId="1" r:id="rId2"/>
    <sheet name="- SEGUNDA DIVISIÓN -" sheetId="34" r:id="rId3"/>
    <sheet name="LLaves-Semifinales 1ra División" sheetId="33" r:id="rId4"/>
    <sheet name="- C -" sheetId="4" state="hidden" r:id="rId5"/>
    <sheet name="Reclasificación" sheetId="28" state="hidden" r:id="rId6"/>
    <sheet name="LLaves Cuartos de Final" sheetId="29" state="hidden" r:id="rId7"/>
    <sheet name="LLaves Semifinales" sheetId="30" state="hidden" r:id="rId8"/>
    <sheet name="FINAL 1ra División" sheetId="31" r:id="rId9"/>
    <sheet name="FINAL 2da División" sheetId="35" r:id="rId10"/>
    <sheet name="Octavos de Final" sheetId="19" state="hidden" r:id="rId11"/>
    <sheet name="Cuartos de Final" sheetId="20" state="hidden" r:id="rId12"/>
    <sheet name="Semifinal" sheetId="21" state="hidden" r:id="rId13"/>
    <sheet name="FINAL" sheetId="22" state="hidden" r:id="rId14"/>
    <sheet name="Fixture" sheetId="25" state="hidden" r:id="rId15"/>
    <sheet name="calculoA" sheetId="3" state="hidden" r:id="rId16"/>
    <sheet name="calculoB" sheetId="5" state="hidden" r:id="rId17"/>
    <sheet name="calculoC" sheetId="27" state="hidden" r:id="rId18"/>
    <sheet name="calculoD" sheetId="9" state="hidden" r:id="rId19"/>
    <sheet name="calculoH" sheetId="17" state="hidden" r:id="rId20"/>
  </sheets>
  <definedNames>
    <definedName name="calculoJ" localSheetId="2">#REF!</definedName>
    <definedName name="calculoJ" localSheetId="8">#REF!</definedName>
    <definedName name="calculoJ" localSheetId="9">#REF!</definedName>
    <definedName name="calculoJ" localSheetId="6">#REF!</definedName>
    <definedName name="calculoJ" localSheetId="7">#REF!</definedName>
    <definedName name="calculoJ" localSheetId="3">#REF!</definedName>
    <definedName name="calculoJ" localSheetId="5">#REF!</definedName>
    <definedName name="calculoJ">#REF!</definedName>
    <definedName name="Final" localSheetId="2">#REF!</definedName>
    <definedName name="Final" localSheetId="17">#REF!</definedName>
    <definedName name="Final" localSheetId="8">#REF!</definedName>
    <definedName name="Final" localSheetId="9">#REF!</definedName>
    <definedName name="Final" localSheetId="6">#REF!</definedName>
    <definedName name="Final" localSheetId="7">#REF!</definedName>
    <definedName name="Final" localSheetId="3">#REF!</definedName>
    <definedName name="Final" localSheetId="5">#REF!</definedName>
    <definedName name="Final">#REF!</definedName>
    <definedName name="FirstRound" localSheetId="2">#REF!</definedName>
    <definedName name="FirstRound" localSheetId="17">#REF!</definedName>
    <definedName name="FirstRound" localSheetId="8">#REF!</definedName>
    <definedName name="FirstRound" localSheetId="9">#REF!</definedName>
    <definedName name="FirstRound" localSheetId="6">#REF!</definedName>
    <definedName name="FirstRound" localSheetId="7">#REF!</definedName>
    <definedName name="FirstRound" localSheetId="3">#REF!</definedName>
    <definedName name="FirstRound" localSheetId="5">#REF!</definedName>
    <definedName name="FirstRound">#REF!</definedName>
    <definedName name="Groups" localSheetId="2">#REF!</definedName>
    <definedName name="Groups" localSheetId="17">#REF!</definedName>
    <definedName name="Groups" localSheetId="8">#REF!</definedName>
    <definedName name="Groups" localSheetId="9">#REF!</definedName>
    <definedName name="Groups" localSheetId="6">#REF!</definedName>
    <definedName name="Groups" localSheetId="7">#REF!</definedName>
    <definedName name="Groups" localSheetId="3">#REF!</definedName>
    <definedName name="Groups" localSheetId="5">#REF!</definedName>
    <definedName name="Groups">#REF!</definedName>
    <definedName name="M" localSheetId="2">#REF!</definedName>
    <definedName name="M" localSheetId="8">#REF!</definedName>
    <definedName name="M" localSheetId="9">#REF!</definedName>
    <definedName name="M" localSheetId="6">#REF!</definedName>
    <definedName name="M" localSheetId="7">#REF!</definedName>
    <definedName name="M" localSheetId="3">#REF!</definedName>
    <definedName name="M" localSheetId="5">#REF!</definedName>
    <definedName name="M">#REF!</definedName>
    <definedName name="Playoff" localSheetId="2">#REF!</definedName>
    <definedName name="Playoff" localSheetId="17">#REF!</definedName>
    <definedName name="Playoff" localSheetId="8">#REF!</definedName>
    <definedName name="Playoff" localSheetId="9">#REF!</definedName>
    <definedName name="Playoff" localSheetId="6">#REF!</definedName>
    <definedName name="Playoff" localSheetId="7">#REF!</definedName>
    <definedName name="Playoff" localSheetId="3">#REF!</definedName>
    <definedName name="Playoff" localSheetId="5">#REF!</definedName>
    <definedName name="Playoff">#REF!</definedName>
    <definedName name="QuarterFinals" localSheetId="2">#REF!</definedName>
    <definedName name="QuarterFinals" localSheetId="17">#REF!</definedName>
    <definedName name="QuarterFinals" localSheetId="8">#REF!</definedName>
    <definedName name="QuarterFinals" localSheetId="9">#REF!</definedName>
    <definedName name="QuarterFinals" localSheetId="6">#REF!</definedName>
    <definedName name="QuarterFinals" localSheetId="7">#REF!</definedName>
    <definedName name="QuarterFinals" localSheetId="3">#REF!</definedName>
    <definedName name="QuarterFinals" localSheetId="5">#REF!</definedName>
    <definedName name="QuarterFinals">#REF!</definedName>
    <definedName name="SecondRound" localSheetId="2">#REF!</definedName>
    <definedName name="SecondRound" localSheetId="17">#REF!</definedName>
    <definedName name="SecondRound" localSheetId="8">#REF!</definedName>
    <definedName name="SecondRound" localSheetId="9">#REF!</definedName>
    <definedName name="SecondRound" localSheetId="6">#REF!</definedName>
    <definedName name="SecondRound" localSheetId="7">#REF!</definedName>
    <definedName name="SecondRound" localSheetId="3">#REF!</definedName>
    <definedName name="SecondRound" localSheetId="5">#REF!</definedName>
    <definedName name="SecondRound">#REF!</definedName>
    <definedName name="SemiFinals" localSheetId="2">#REF!</definedName>
    <definedName name="SemiFinals" localSheetId="17">#REF!</definedName>
    <definedName name="SemiFinals" localSheetId="8">#REF!</definedName>
    <definedName name="SemiFinals" localSheetId="9">#REF!</definedName>
    <definedName name="SemiFinals" localSheetId="6">#REF!</definedName>
    <definedName name="SemiFinals" localSheetId="7">#REF!</definedName>
    <definedName name="SemiFinals" localSheetId="3">#REF!</definedName>
    <definedName name="SemiFinals" localSheetId="5">#REF!</definedName>
    <definedName name="SemiFinals">#REF!</definedName>
  </definedNames>
  <calcPr calcId="152511"/>
</workbook>
</file>

<file path=xl/calcChain.xml><?xml version="1.0" encoding="utf-8"?>
<calcChain xmlns="http://schemas.openxmlformats.org/spreadsheetml/2006/main">
  <c r="M36" i="34" l="1"/>
  <c r="M35" i="34"/>
  <c r="M34" i="34"/>
  <c r="M33" i="34"/>
  <c r="M32" i="34"/>
  <c r="M31" i="34"/>
  <c r="F20" i="34"/>
  <c r="B20" i="34"/>
  <c r="F19" i="34"/>
  <c r="B19" i="34"/>
  <c r="F18" i="34"/>
  <c r="B18" i="34"/>
  <c r="F17" i="34"/>
  <c r="B17" i="34"/>
  <c r="F16" i="34"/>
  <c r="B16" i="34"/>
  <c r="F15" i="34"/>
  <c r="B15" i="34"/>
  <c r="F14" i="34"/>
  <c r="B14" i="34"/>
  <c r="F13" i="34"/>
  <c r="B13" i="34"/>
  <c r="F12" i="34"/>
  <c r="B12" i="34"/>
  <c r="F11" i="34"/>
  <c r="B11" i="34"/>
  <c r="F10" i="34"/>
  <c r="B10" i="34"/>
  <c r="F9" i="34"/>
  <c r="B9" i="34"/>
  <c r="F8" i="34"/>
  <c r="B8" i="34"/>
  <c r="F7" i="34"/>
  <c r="B7" i="34"/>
  <c r="F6" i="34"/>
  <c r="B6" i="34"/>
  <c r="M33" i="1" l="1"/>
  <c r="K19" i="17" l="1"/>
  <c r="J19" i="17"/>
  <c r="F16" i="17"/>
  <c r="AF9" i="17"/>
  <c r="G9" i="17"/>
  <c r="F9" i="17"/>
  <c r="E9" i="17"/>
  <c r="D9" i="17"/>
  <c r="C9" i="17"/>
  <c r="B9" i="17"/>
  <c r="A9" i="17"/>
  <c r="AF8" i="17"/>
  <c r="AE8" i="17"/>
  <c r="AD8" i="17"/>
  <c r="Z8" i="17"/>
  <c r="Y8" i="17"/>
  <c r="R8" i="17"/>
  <c r="Q8" i="17"/>
  <c r="L8" i="17"/>
  <c r="K8" i="17"/>
  <c r="G8" i="17"/>
  <c r="I8" i="17" s="1"/>
  <c r="F8" i="17"/>
  <c r="AG8" i="17" s="1"/>
  <c r="E8" i="17"/>
  <c r="D8" i="17"/>
  <c r="C8" i="17"/>
  <c r="B8" i="17"/>
  <c r="A8" i="17"/>
  <c r="AB8" i="17" s="1"/>
  <c r="F7" i="17"/>
  <c r="E7" i="17"/>
  <c r="D7" i="17"/>
  <c r="C7" i="17"/>
  <c r="B7" i="17"/>
  <c r="A7" i="17"/>
  <c r="AF6" i="17"/>
  <c r="AE6" i="17"/>
  <c r="AD6" i="17"/>
  <c r="Z6" i="17"/>
  <c r="Y6" i="17"/>
  <c r="R6" i="17"/>
  <c r="Q6" i="17"/>
  <c r="L6" i="17"/>
  <c r="K6" i="17"/>
  <c r="G6" i="17"/>
  <c r="I6" i="17" s="1"/>
  <c r="F6" i="17"/>
  <c r="AG6" i="17" s="1"/>
  <c r="E6" i="17"/>
  <c r="D6" i="17"/>
  <c r="C6" i="17"/>
  <c r="B6" i="17"/>
  <c r="A6" i="17"/>
  <c r="AB6" i="17" s="1"/>
  <c r="AF5" i="17"/>
  <c r="G5" i="17"/>
  <c r="F5" i="17"/>
  <c r="E5" i="17"/>
  <c r="D5" i="17"/>
  <c r="C5" i="17"/>
  <c r="B5" i="17"/>
  <c r="A5" i="17"/>
  <c r="AF4" i="17"/>
  <c r="AF10" i="17" s="1"/>
  <c r="AE4" i="17"/>
  <c r="AE10" i="17" s="1"/>
  <c r="AD4" i="17"/>
  <c r="AD10" i="17" s="1"/>
  <c r="I19" i="17" s="1"/>
  <c r="Z4" i="17"/>
  <c r="Z10" i="17" s="1"/>
  <c r="L18" i="17" s="1"/>
  <c r="Y4" i="17"/>
  <c r="Y10" i="17" s="1"/>
  <c r="K18" i="17" s="1"/>
  <c r="R4" i="17"/>
  <c r="R10" i="17" s="1"/>
  <c r="K17" i="17" s="1"/>
  <c r="Q4" i="17"/>
  <c r="Q10" i="17" s="1"/>
  <c r="J17" i="17" s="1"/>
  <c r="L4" i="17"/>
  <c r="L10" i="17" s="1"/>
  <c r="L16" i="17" s="1"/>
  <c r="K4" i="17"/>
  <c r="K10" i="17" s="1"/>
  <c r="K16" i="17" s="1"/>
  <c r="G4" i="17"/>
  <c r="F4" i="17"/>
  <c r="AG4" i="17" s="1"/>
  <c r="AG10" i="17" s="1"/>
  <c r="L19" i="17" s="1"/>
  <c r="E4" i="17"/>
  <c r="D4" i="17"/>
  <c r="C4" i="17"/>
  <c r="B4" i="17"/>
  <c r="A4" i="17"/>
  <c r="AB4" i="17" s="1"/>
  <c r="AB10" i="17" s="1"/>
  <c r="G19" i="17" s="1"/>
  <c r="AB2" i="17"/>
  <c r="F19" i="17" s="1"/>
  <c r="O19" i="17" s="1"/>
  <c r="U2" i="17"/>
  <c r="F18" i="17" s="1"/>
  <c r="O18" i="17" s="1"/>
  <c r="P18" i="17" s="1"/>
  <c r="N2" i="17"/>
  <c r="F17" i="17" s="1"/>
  <c r="G2" i="17"/>
  <c r="S24" i="9"/>
  <c r="P24" i="9"/>
  <c r="F24" i="9"/>
  <c r="O24" i="9" s="1"/>
  <c r="K23" i="9"/>
  <c r="F23" i="9"/>
  <c r="O23" i="9" s="1"/>
  <c r="P23" i="9" s="1"/>
  <c r="P22" i="9"/>
  <c r="F22" i="9"/>
  <c r="O22" i="9" s="1"/>
  <c r="F20" i="9"/>
  <c r="AM14" i="9"/>
  <c r="K24" i="9" s="1"/>
  <c r="Z14" i="9"/>
  <c r="L22" i="9" s="1"/>
  <c r="R14" i="9"/>
  <c r="K21" i="9" s="1"/>
  <c r="K14" i="9"/>
  <c r="K20" i="9" s="1"/>
  <c r="AN13" i="9"/>
  <c r="AM13" i="9"/>
  <c r="AF13" i="9"/>
  <c r="AE13" i="9"/>
  <c r="AB13" i="9"/>
  <c r="AD13" i="9" s="1"/>
  <c r="Z13" i="9"/>
  <c r="Y13" i="9"/>
  <c r="V13" i="9"/>
  <c r="R13" i="9"/>
  <c r="N13" i="9"/>
  <c r="P13" i="9" s="1"/>
  <c r="L13" i="9"/>
  <c r="K13" i="9"/>
  <c r="H13" i="9"/>
  <c r="F13" i="9"/>
  <c r="AL13" i="9" s="1"/>
  <c r="E13" i="9"/>
  <c r="D13" i="9"/>
  <c r="C13" i="9"/>
  <c r="B13" i="9"/>
  <c r="A13" i="9"/>
  <c r="Q13" i="9" s="1"/>
  <c r="AN12" i="9"/>
  <c r="AM12" i="9"/>
  <c r="AF12" i="9"/>
  <c r="AE12" i="9"/>
  <c r="AB12" i="9"/>
  <c r="AD12" i="9" s="1"/>
  <c r="Z12" i="9"/>
  <c r="Y12" i="9"/>
  <c r="V12" i="9"/>
  <c r="R12" i="9"/>
  <c r="N12" i="9"/>
  <c r="P12" i="9" s="1"/>
  <c r="L12" i="9"/>
  <c r="K12" i="9"/>
  <c r="H12" i="9"/>
  <c r="F12" i="9"/>
  <c r="AL12" i="9" s="1"/>
  <c r="E12" i="9"/>
  <c r="D12" i="9"/>
  <c r="C12" i="9"/>
  <c r="B12" i="9"/>
  <c r="A12" i="9"/>
  <c r="Q12" i="9" s="1"/>
  <c r="AN11" i="9"/>
  <c r="AM11" i="9"/>
  <c r="AF11" i="9"/>
  <c r="AE11" i="9"/>
  <c r="AB11" i="9"/>
  <c r="AD11" i="9" s="1"/>
  <c r="Z11" i="9"/>
  <c r="Y11" i="9"/>
  <c r="V11" i="9"/>
  <c r="R11" i="9"/>
  <c r="N11" i="9"/>
  <c r="P11" i="9" s="1"/>
  <c r="L11" i="9"/>
  <c r="K11" i="9"/>
  <c r="H11" i="9"/>
  <c r="F11" i="9"/>
  <c r="AL11" i="9" s="1"/>
  <c r="E11" i="9"/>
  <c r="D11" i="9"/>
  <c r="C11" i="9"/>
  <c r="B11" i="9"/>
  <c r="A11" i="9"/>
  <c r="Q11" i="9" s="1"/>
  <c r="AN10" i="9"/>
  <c r="AM10" i="9"/>
  <c r="AF10" i="9"/>
  <c r="AE10" i="9"/>
  <c r="AB10" i="9"/>
  <c r="AD10" i="9" s="1"/>
  <c r="Z10" i="9"/>
  <c r="Y10" i="9"/>
  <c r="V10" i="9"/>
  <c r="R10" i="9"/>
  <c r="N10" i="9"/>
  <c r="P10" i="9" s="1"/>
  <c r="L10" i="9"/>
  <c r="K10" i="9"/>
  <c r="H10" i="9"/>
  <c r="F10" i="9"/>
  <c r="AL10" i="9" s="1"/>
  <c r="E10" i="9"/>
  <c r="D10" i="9"/>
  <c r="C10" i="9"/>
  <c r="B10" i="9"/>
  <c r="A10" i="9"/>
  <c r="Q10" i="9" s="1"/>
  <c r="AN9" i="9"/>
  <c r="AM9" i="9"/>
  <c r="AF9" i="9"/>
  <c r="AE9" i="9"/>
  <c r="AB9" i="9"/>
  <c r="AD9" i="9" s="1"/>
  <c r="Z9" i="9"/>
  <c r="Y9" i="9"/>
  <c r="V9" i="9"/>
  <c r="R9" i="9"/>
  <c r="N9" i="9"/>
  <c r="P9" i="9" s="1"/>
  <c r="L9" i="9"/>
  <c r="K9" i="9"/>
  <c r="H9" i="9"/>
  <c r="F9" i="9"/>
  <c r="AL9" i="9" s="1"/>
  <c r="E9" i="9"/>
  <c r="D9" i="9"/>
  <c r="C9" i="9"/>
  <c r="B9" i="9"/>
  <c r="A9" i="9"/>
  <c r="Q9" i="9" s="1"/>
  <c r="AN8" i="9"/>
  <c r="AM8" i="9"/>
  <c r="AF8" i="9"/>
  <c r="AE8" i="9"/>
  <c r="AB8" i="9"/>
  <c r="AD8" i="9" s="1"/>
  <c r="Z8" i="9"/>
  <c r="Y8" i="9"/>
  <c r="V8" i="9"/>
  <c r="R8" i="9"/>
  <c r="N8" i="9"/>
  <c r="P8" i="9" s="1"/>
  <c r="L8" i="9"/>
  <c r="K8" i="9"/>
  <c r="H8" i="9"/>
  <c r="F8" i="9"/>
  <c r="AL8" i="9" s="1"/>
  <c r="E8" i="9"/>
  <c r="D8" i="9"/>
  <c r="C8" i="9"/>
  <c r="B8" i="9"/>
  <c r="A8" i="9"/>
  <c r="Q8" i="9" s="1"/>
  <c r="AN7" i="9"/>
  <c r="AM7" i="9"/>
  <c r="AF7" i="9"/>
  <c r="AE7" i="9"/>
  <c r="AB7" i="9"/>
  <c r="AD7" i="9" s="1"/>
  <c r="Z7" i="9"/>
  <c r="Y7" i="9"/>
  <c r="V7" i="9"/>
  <c r="R7" i="9"/>
  <c r="N7" i="9"/>
  <c r="P7" i="9" s="1"/>
  <c r="L7" i="9"/>
  <c r="K7" i="9"/>
  <c r="H7" i="9"/>
  <c r="F7" i="9"/>
  <c r="AL7" i="9" s="1"/>
  <c r="E7" i="9"/>
  <c r="D7" i="9"/>
  <c r="C7" i="9"/>
  <c r="B7" i="9"/>
  <c r="A7" i="9"/>
  <c r="Q7" i="9" s="1"/>
  <c r="AN6" i="9"/>
  <c r="AM6" i="9"/>
  <c r="AF6" i="9"/>
  <c r="AE6" i="9"/>
  <c r="AB6" i="9"/>
  <c r="AD6" i="9" s="1"/>
  <c r="Z6" i="9"/>
  <c r="Y6" i="9"/>
  <c r="V6" i="9"/>
  <c r="R6" i="9"/>
  <c r="N6" i="9"/>
  <c r="P6" i="9" s="1"/>
  <c r="L6" i="9"/>
  <c r="K6" i="9"/>
  <c r="H6" i="9"/>
  <c r="F6" i="9"/>
  <c r="AL6" i="9" s="1"/>
  <c r="E6" i="9"/>
  <c r="D6" i="9"/>
  <c r="C6" i="9"/>
  <c r="B6" i="9"/>
  <c r="A6" i="9"/>
  <c r="Q6" i="9" s="1"/>
  <c r="AN5" i="9"/>
  <c r="AM5" i="9"/>
  <c r="AF5" i="9"/>
  <c r="AE5" i="9"/>
  <c r="AB5" i="9"/>
  <c r="AD5" i="9" s="1"/>
  <c r="Z5" i="9"/>
  <c r="Y5" i="9"/>
  <c r="V5" i="9"/>
  <c r="R5" i="9"/>
  <c r="N5" i="9"/>
  <c r="P5" i="9" s="1"/>
  <c r="L5" i="9"/>
  <c r="K5" i="9"/>
  <c r="H5" i="9"/>
  <c r="F5" i="9"/>
  <c r="AL5" i="9" s="1"/>
  <c r="E5" i="9"/>
  <c r="D5" i="9"/>
  <c r="C5" i="9"/>
  <c r="B5" i="9"/>
  <c r="A5" i="9"/>
  <c r="Q5" i="9" s="1"/>
  <c r="AN4" i="9"/>
  <c r="AN14" i="9" s="1"/>
  <c r="L24" i="9" s="1"/>
  <c r="AM4" i="9"/>
  <c r="AF4" i="9"/>
  <c r="AF14" i="9" s="1"/>
  <c r="AE4" i="9"/>
  <c r="AE14" i="9" s="1"/>
  <c r="J23" i="9" s="1"/>
  <c r="AB4" i="9"/>
  <c r="Z4" i="9"/>
  <c r="Y4" i="9"/>
  <c r="Y14" i="9" s="1"/>
  <c r="K22" i="9" s="1"/>
  <c r="V4" i="9"/>
  <c r="V14" i="9" s="1"/>
  <c r="H22" i="9" s="1"/>
  <c r="R4" i="9"/>
  <c r="N4" i="9"/>
  <c r="L4" i="9"/>
  <c r="L14" i="9" s="1"/>
  <c r="L20" i="9" s="1"/>
  <c r="K4" i="9"/>
  <c r="H4" i="9"/>
  <c r="H14" i="9" s="1"/>
  <c r="F4" i="9"/>
  <c r="AL4" i="9" s="1"/>
  <c r="AL14" i="9" s="1"/>
  <c r="J24" i="9" s="1"/>
  <c r="E4" i="9"/>
  <c r="D4" i="9"/>
  <c r="C4" i="9"/>
  <c r="B4" i="9"/>
  <c r="A4" i="9"/>
  <c r="Q4" i="9" s="1"/>
  <c r="Q14" i="9" s="1"/>
  <c r="J21" i="9" s="1"/>
  <c r="AI2" i="9"/>
  <c r="AB2" i="9"/>
  <c r="U2" i="9"/>
  <c r="N2" i="9"/>
  <c r="F21" i="9" s="1"/>
  <c r="G2" i="9"/>
  <c r="S33" i="27"/>
  <c r="W33" i="27" s="1"/>
  <c r="AA33" i="27" s="1"/>
  <c r="AE33" i="27" s="1"/>
  <c r="F32" i="27"/>
  <c r="O32" i="27" s="1"/>
  <c r="S32" i="27" s="1"/>
  <c r="W32" i="27" s="1"/>
  <c r="AA32" i="27" s="1"/>
  <c r="W31" i="27"/>
  <c r="F31" i="27"/>
  <c r="O31" i="27" s="1"/>
  <c r="S31" i="27" s="1"/>
  <c r="F29" i="27"/>
  <c r="O29" i="27" s="1"/>
  <c r="F18" i="27"/>
  <c r="D18" i="27"/>
  <c r="C18" i="27"/>
  <c r="B18" i="27"/>
  <c r="F17" i="27"/>
  <c r="D17" i="27"/>
  <c r="C17" i="27"/>
  <c r="B17" i="27"/>
  <c r="F16" i="27"/>
  <c r="D16" i="27"/>
  <c r="C16" i="27"/>
  <c r="B16" i="27"/>
  <c r="F15" i="27"/>
  <c r="D15" i="27"/>
  <c r="C15" i="27"/>
  <c r="B15" i="27"/>
  <c r="F14" i="27"/>
  <c r="D14" i="27"/>
  <c r="C14" i="27"/>
  <c r="B14" i="27"/>
  <c r="F13" i="27"/>
  <c r="D13" i="27"/>
  <c r="C13" i="27"/>
  <c r="B13" i="27"/>
  <c r="F12" i="27"/>
  <c r="D12" i="27"/>
  <c r="C12" i="27"/>
  <c r="B12" i="27"/>
  <c r="F11" i="27"/>
  <c r="D11" i="27"/>
  <c r="C11" i="27"/>
  <c r="B11" i="27"/>
  <c r="F10" i="27"/>
  <c r="D10" i="27"/>
  <c r="C10" i="27"/>
  <c r="B10" i="27"/>
  <c r="F9" i="27"/>
  <c r="D9" i="27"/>
  <c r="C9" i="27"/>
  <c r="B9" i="27"/>
  <c r="F8" i="27"/>
  <c r="D8" i="27"/>
  <c r="C8" i="27"/>
  <c r="B8" i="27"/>
  <c r="F7" i="27"/>
  <c r="D7" i="27"/>
  <c r="C7" i="27"/>
  <c r="B7" i="27"/>
  <c r="F6" i="27"/>
  <c r="D6" i="27"/>
  <c r="C6" i="27"/>
  <c r="B6" i="27"/>
  <c r="F5" i="27"/>
  <c r="D5" i="27"/>
  <c r="C5" i="27"/>
  <c r="B5" i="27"/>
  <c r="F4" i="27"/>
  <c r="D4" i="27"/>
  <c r="C4" i="27"/>
  <c r="B4" i="27"/>
  <c r="A4" i="27"/>
  <c r="AW2" i="27"/>
  <c r="F33" i="27" s="1"/>
  <c r="O33" i="27" s="1"/>
  <c r="AP2" i="27"/>
  <c r="AI2" i="27"/>
  <c r="AB2" i="27"/>
  <c r="F30" i="27" s="1"/>
  <c r="O30" i="27" s="1"/>
  <c r="S30" i="27" s="1"/>
  <c r="U2" i="27"/>
  <c r="N2" i="27"/>
  <c r="F28" i="27" s="1"/>
  <c r="G2" i="27"/>
  <c r="F27" i="27" s="1"/>
  <c r="O39" i="5"/>
  <c r="F38" i="5"/>
  <c r="O38" i="5" s="1"/>
  <c r="S37" i="5"/>
  <c r="W37" i="5" s="1"/>
  <c r="X37" i="5" s="1"/>
  <c r="K36" i="5"/>
  <c r="F34" i="5"/>
  <c r="Z25" i="5"/>
  <c r="L35" i="5" s="1"/>
  <c r="R25" i="5"/>
  <c r="K34" i="5" s="1"/>
  <c r="BB24" i="5"/>
  <c r="BA24" i="5"/>
  <c r="AT24" i="5"/>
  <c r="AN24" i="5"/>
  <c r="AM24" i="5"/>
  <c r="AF24" i="5"/>
  <c r="Z24" i="5"/>
  <c r="Y24" i="5"/>
  <c r="R24" i="5"/>
  <c r="L24" i="5"/>
  <c r="K24" i="5"/>
  <c r="F24" i="5"/>
  <c r="E24" i="5"/>
  <c r="D24" i="5"/>
  <c r="C24" i="5"/>
  <c r="B24" i="5"/>
  <c r="A24" i="5"/>
  <c r="BB23" i="5"/>
  <c r="BA23" i="5"/>
  <c r="AT23" i="5"/>
  <c r="AN23" i="5"/>
  <c r="AM23" i="5"/>
  <c r="AF23" i="5"/>
  <c r="Z23" i="5"/>
  <c r="Y23" i="5"/>
  <c r="R23" i="5"/>
  <c r="L23" i="5"/>
  <c r="K23" i="5"/>
  <c r="F23" i="5"/>
  <c r="E23" i="5"/>
  <c r="D23" i="5"/>
  <c r="AX23" i="5" s="1"/>
  <c r="C23" i="5"/>
  <c r="B23" i="5"/>
  <c r="A23" i="5"/>
  <c r="BB22" i="5"/>
  <c r="BA22" i="5"/>
  <c r="AT22" i="5"/>
  <c r="AN22" i="5"/>
  <c r="AM22" i="5"/>
  <c r="AF22" i="5"/>
  <c r="Z22" i="5"/>
  <c r="Y22" i="5"/>
  <c r="R22" i="5"/>
  <c r="N22" i="5"/>
  <c r="P22" i="5" s="1"/>
  <c r="L22" i="5"/>
  <c r="K22" i="5"/>
  <c r="H22" i="5"/>
  <c r="F22" i="5"/>
  <c r="E22" i="5"/>
  <c r="D22" i="5"/>
  <c r="AX22" i="5" s="1"/>
  <c r="C22" i="5"/>
  <c r="B22" i="5"/>
  <c r="A22" i="5"/>
  <c r="BB21" i="5"/>
  <c r="BA21" i="5"/>
  <c r="AT21" i="5"/>
  <c r="AS21" i="5"/>
  <c r="AN21" i="5"/>
  <c r="AM21" i="5"/>
  <c r="AF21" i="5"/>
  <c r="Z21" i="5"/>
  <c r="Y21" i="5"/>
  <c r="V21" i="5"/>
  <c r="R21" i="5"/>
  <c r="N21" i="5"/>
  <c r="P21" i="5" s="1"/>
  <c r="L21" i="5"/>
  <c r="K21" i="5"/>
  <c r="H21" i="5"/>
  <c r="F21" i="5"/>
  <c r="AZ21" i="5" s="1"/>
  <c r="E21" i="5"/>
  <c r="D21" i="5"/>
  <c r="C21" i="5"/>
  <c r="B21" i="5"/>
  <c r="A21" i="5"/>
  <c r="AX21" i="5" s="1"/>
  <c r="BB20" i="5"/>
  <c r="BA20" i="5"/>
  <c r="AT20" i="5"/>
  <c r="AN20" i="5"/>
  <c r="AM20" i="5"/>
  <c r="AF20" i="5"/>
  <c r="Z20" i="5"/>
  <c r="Y20" i="5"/>
  <c r="R20" i="5"/>
  <c r="L20" i="5"/>
  <c r="K20" i="5"/>
  <c r="F20" i="5"/>
  <c r="E20" i="5"/>
  <c r="D20" i="5"/>
  <c r="C20" i="5"/>
  <c r="B20" i="5"/>
  <c r="A20" i="5"/>
  <c r="AE20" i="5" s="1"/>
  <c r="BB19" i="5"/>
  <c r="BA19" i="5"/>
  <c r="AX19" i="5"/>
  <c r="AT19" i="5"/>
  <c r="AN19" i="5"/>
  <c r="AM19" i="5"/>
  <c r="AF19" i="5"/>
  <c r="Z19" i="5"/>
  <c r="Y19" i="5"/>
  <c r="U19" i="5"/>
  <c r="W19" i="5" s="1"/>
  <c r="R19" i="5"/>
  <c r="N19" i="5"/>
  <c r="P19" i="5" s="1"/>
  <c r="L19" i="5"/>
  <c r="K19" i="5"/>
  <c r="G19" i="5"/>
  <c r="I19" i="5" s="1"/>
  <c r="F19" i="5"/>
  <c r="E19" i="5"/>
  <c r="D19" i="5"/>
  <c r="AJ19" i="5" s="1"/>
  <c r="C19" i="5"/>
  <c r="B19" i="5"/>
  <c r="A19" i="5"/>
  <c r="AI19" i="5" s="1"/>
  <c r="AK19" i="5" s="1"/>
  <c r="BB18" i="5"/>
  <c r="BA18" i="5"/>
  <c r="AT18" i="5"/>
  <c r="AN18" i="5"/>
  <c r="AM18" i="5"/>
  <c r="AF18" i="5"/>
  <c r="Z18" i="5"/>
  <c r="Y18" i="5"/>
  <c r="R18" i="5"/>
  <c r="L18" i="5"/>
  <c r="K18" i="5"/>
  <c r="F18" i="5"/>
  <c r="E18" i="5"/>
  <c r="D18" i="5"/>
  <c r="C18" i="5"/>
  <c r="B18" i="5"/>
  <c r="A18" i="5"/>
  <c r="AS18" i="5" s="1"/>
  <c r="BB17" i="5"/>
  <c r="BA17" i="5"/>
  <c r="AX17" i="5"/>
  <c r="AT17" i="5"/>
  <c r="AN17" i="5"/>
  <c r="AM17" i="5"/>
  <c r="AF17" i="5"/>
  <c r="Z17" i="5"/>
  <c r="Y17" i="5"/>
  <c r="U17" i="5"/>
  <c r="W17" i="5" s="1"/>
  <c r="R17" i="5"/>
  <c r="N17" i="5"/>
  <c r="P17" i="5" s="1"/>
  <c r="L17" i="5"/>
  <c r="K17" i="5"/>
  <c r="G17" i="5"/>
  <c r="I17" i="5" s="1"/>
  <c r="F17" i="5"/>
  <c r="E17" i="5"/>
  <c r="D17" i="5"/>
  <c r="AJ17" i="5" s="1"/>
  <c r="C17" i="5"/>
  <c r="B17" i="5"/>
  <c r="A17" i="5"/>
  <c r="AI17" i="5" s="1"/>
  <c r="AK17" i="5" s="1"/>
  <c r="BB16" i="5"/>
  <c r="BA16" i="5"/>
  <c r="AT16" i="5"/>
  <c r="AN16" i="5"/>
  <c r="AM16" i="5"/>
  <c r="AF16" i="5"/>
  <c r="Z16" i="5"/>
  <c r="Y16" i="5"/>
  <c r="R16" i="5"/>
  <c r="L16" i="5"/>
  <c r="K16" i="5"/>
  <c r="F16" i="5"/>
  <c r="E16" i="5"/>
  <c r="D16" i="5"/>
  <c r="C16" i="5"/>
  <c r="B16" i="5"/>
  <c r="A16" i="5"/>
  <c r="AS16" i="5" s="1"/>
  <c r="BB15" i="5"/>
  <c r="BA15" i="5"/>
  <c r="AX15" i="5"/>
  <c r="AT15" i="5"/>
  <c r="AN15" i="5"/>
  <c r="AM15" i="5"/>
  <c r="AF15" i="5"/>
  <c r="Z15" i="5"/>
  <c r="Y15" i="5"/>
  <c r="U15" i="5"/>
  <c r="W15" i="5" s="1"/>
  <c r="R15" i="5"/>
  <c r="N15" i="5"/>
  <c r="P15" i="5" s="1"/>
  <c r="L15" i="5"/>
  <c r="K15" i="5"/>
  <c r="G15" i="5"/>
  <c r="I15" i="5" s="1"/>
  <c r="F15" i="5"/>
  <c r="E15" i="5"/>
  <c r="D15" i="5"/>
  <c r="AJ15" i="5" s="1"/>
  <c r="C15" i="5"/>
  <c r="B15" i="5"/>
  <c r="A15" i="5"/>
  <c r="AI15" i="5" s="1"/>
  <c r="AK15" i="5" s="1"/>
  <c r="BB14" i="5"/>
  <c r="BA14" i="5"/>
  <c r="AT14" i="5"/>
  <c r="AN14" i="5"/>
  <c r="AM14" i="5"/>
  <c r="AF14" i="5"/>
  <c r="Z14" i="5"/>
  <c r="Y14" i="5"/>
  <c r="R14" i="5"/>
  <c r="L14" i="5"/>
  <c r="K14" i="5"/>
  <c r="F14" i="5"/>
  <c r="E14" i="5"/>
  <c r="D14" i="5"/>
  <c r="C14" i="5"/>
  <c r="B14" i="5"/>
  <c r="A14" i="5"/>
  <c r="AS14" i="5" s="1"/>
  <c r="BB13" i="5"/>
  <c r="BA13" i="5"/>
  <c r="AX13" i="5"/>
  <c r="AT13" i="5"/>
  <c r="AN13" i="5"/>
  <c r="AM13" i="5"/>
  <c r="AF13" i="5"/>
  <c r="Z13" i="5"/>
  <c r="Y13" i="5"/>
  <c r="U13" i="5"/>
  <c r="W13" i="5" s="1"/>
  <c r="R13" i="5"/>
  <c r="N13" i="5"/>
  <c r="P13" i="5" s="1"/>
  <c r="L13" i="5"/>
  <c r="K13" i="5"/>
  <c r="G13" i="5"/>
  <c r="I13" i="5" s="1"/>
  <c r="F13" i="5"/>
  <c r="E13" i="5"/>
  <c r="D13" i="5"/>
  <c r="AJ13" i="5" s="1"/>
  <c r="C13" i="5"/>
  <c r="B13" i="5"/>
  <c r="A13" i="5"/>
  <c r="AI13" i="5" s="1"/>
  <c r="AK13" i="5" s="1"/>
  <c r="BB12" i="5"/>
  <c r="BA12" i="5"/>
  <c r="AT12" i="5"/>
  <c r="AN12" i="5"/>
  <c r="AM12" i="5"/>
  <c r="AF12" i="5"/>
  <c r="Z12" i="5"/>
  <c r="Y12" i="5"/>
  <c r="R12" i="5"/>
  <c r="L12" i="5"/>
  <c r="K12" i="5"/>
  <c r="F12" i="5"/>
  <c r="E12" i="5"/>
  <c r="D12" i="5"/>
  <c r="C12" i="5"/>
  <c r="B12" i="5"/>
  <c r="A12" i="5"/>
  <c r="AS12" i="5" s="1"/>
  <c r="BB11" i="5"/>
  <c r="BA11" i="5"/>
  <c r="AX11" i="5"/>
  <c r="AT11" i="5"/>
  <c r="AN11" i="5"/>
  <c r="AM11" i="5"/>
  <c r="AF11" i="5"/>
  <c r="Z11" i="5"/>
  <c r="Y11" i="5"/>
  <c r="U11" i="5"/>
  <c r="W11" i="5" s="1"/>
  <c r="R11" i="5"/>
  <c r="N11" i="5"/>
  <c r="P11" i="5" s="1"/>
  <c r="L11" i="5"/>
  <c r="K11" i="5"/>
  <c r="G11" i="5"/>
  <c r="I11" i="5" s="1"/>
  <c r="F11" i="5"/>
  <c r="E11" i="5"/>
  <c r="D11" i="5"/>
  <c r="AJ11" i="5" s="1"/>
  <c r="C11" i="5"/>
  <c r="B11" i="5"/>
  <c r="A11" i="5"/>
  <c r="AI11" i="5" s="1"/>
  <c r="AK11" i="5" s="1"/>
  <c r="BB10" i="5"/>
  <c r="BA10" i="5"/>
  <c r="AT10" i="5"/>
  <c r="AN10" i="5"/>
  <c r="AM10" i="5"/>
  <c r="AF10" i="5"/>
  <c r="Z10" i="5"/>
  <c r="Y10" i="5"/>
  <c r="R10" i="5"/>
  <c r="L10" i="5"/>
  <c r="K10" i="5"/>
  <c r="F10" i="5"/>
  <c r="E10" i="5"/>
  <c r="D10" i="5"/>
  <c r="C10" i="5"/>
  <c r="B10" i="5"/>
  <c r="A10" i="5"/>
  <c r="AS10" i="5" s="1"/>
  <c r="BB9" i="5"/>
  <c r="BA9" i="5"/>
  <c r="AX9" i="5"/>
  <c r="AT9" i="5"/>
  <c r="AN9" i="5"/>
  <c r="AM9" i="5"/>
  <c r="AF9" i="5"/>
  <c r="Z9" i="5"/>
  <c r="Y9" i="5"/>
  <c r="U9" i="5"/>
  <c r="W9" i="5" s="1"/>
  <c r="R9" i="5"/>
  <c r="N9" i="5"/>
  <c r="P9" i="5" s="1"/>
  <c r="L9" i="5"/>
  <c r="K9" i="5"/>
  <c r="G9" i="5"/>
  <c r="I9" i="5" s="1"/>
  <c r="F9" i="5"/>
  <c r="E9" i="5"/>
  <c r="D9" i="5"/>
  <c r="AJ9" i="5" s="1"/>
  <c r="C9" i="5"/>
  <c r="B9" i="5"/>
  <c r="A9" i="5"/>
  <c r="AI9" i="5" s="1"/>
  <c r="AK9" i="5" s="1"/>
  <c r="BB8" i="5"/>
  <c r="BA8" i="5"/>
  <c r="AT8" i="5"/>
  <c r="AN8" i="5"/>
  <c r="AM8" i="5"/>
  <c r="AF8" i="5"/>
  <c r="Z8" i="5"/>
  <c r="Y8" i="5"/>
  <c r="R8" i="5"/>
  <c r="L8" i="5"/>
  <c r="K8" i="5"/>
  <c r="F8" i="5"/>
  <c r="E8" i="5"/>
  <c r="D8" i="5"/>
  <c r="C8" i="5"/>
  <c r="B8" i="5"/>
  <c r="A8" i="5"/>
  <c r="AS8" i="5" s="1"/>
  <c r="BB7" i="5"/>
  <c r="BA7" i="5"/>
  <c r="AX7" i="5"/>
  <c r="AT7" i="5"/>
  <c r="AN7" i="5"/>
  <c r="AM7" i="5"/>
  <c r="AF7" i="5"/>
  <c r="Z7" i="5"/>
  <c r="Y7" i="5"/>
  <c r="U7" i="5"/>
  <c r="W7" i="5" s="1"/>
  <c r="R7" i="5"/>
  <c r="N7" i="5"/>
  <c r="P7" i="5" s="1"/>
  <c r="L7" i="5"/>
  <c r="K7" i="5"/>
  <c r="G7" i="5"/>
  <c r="I7" i="5" s="1"/>
  <c r="F7" i="5"/>
  <c r="E7" i="5"/>
  <c r="D7" i="5"/>
  <c r="AJ7" i="5" s="1"/>
  <c r="C7" i="5"/>
  <c r="B7" i="5"/>
  <c r="A7" i="5"/>
  <c r="AI7" i="5" s="1"/>
  <c r="AK7" i="5" s="1"/>
  <c r="BB6" i="5"/>
  <c r="BA6" i="5"/>
  <c r="AT6" i="5"/>
  <c r="AN6" i="5"/>
  <c r="AM6" i="5"/>
  <c r="AF6" i="5"/>
  <c r="Z6" i="5"/>
  <c r="Y6" i="5"/>
  <c r="R6" i="5"/>
  <c r="L6" i="5"/>
  <c r="K6" i="5"/>
  <c r="F6" i="5"/>
  <c r="E6" i="5"/>
  <c r="D6" i="5"/>
  <c r="C6" i="5"/>
  <c r="B6" i="5"/>
  <c r="A6" i="5"/>
  <c r="AS6" i="5" s="1"/>
  <c r="BB5" i="5"/>
  <c r="BA5" i="5"/>
  <c r="AX5" i="5"/>
  <c r="AT5" i="5"/>
  <c r="AN5" i="5"/>
  <c r="AM5" i="5"/>
  <c r="AF5" i="5"/>
  <c r="Z5" i="5"/>
  <c r="Y5" i="5"/>
  <c r="U5" i="5"/>
  <c r="W5" i="5" s="1"/>
  <c r="R5" i="5"/>
  <c r="N5" i="5"/>
  <c r="P5" i="5" s="1"/>
  <c r="L5" i="5"/>
  <c r="K5" i="5"/>
  <c r="G5" i="5"/>
  <c r="I5" i="5" s="1"/>
  <c r="F5" i="5"/>
  <c r="E5" i="5"/>
  <c r="D5" i="5"/>
  <c r="AJ5" i="5" s="1"/>
  <c r="C5" i="5"/>
  <c r="B5" i="5"/>
  <c r="A5" i="5"/>
  <c r="AI5" i="5" s="1"/>
  <c r="AK5" i="5" s="1"/>
  <c r="BB4" i="5"/>
  <c r="BB25" i="5" s="1"/>
  <c r="L39" i="5" s="1"/>
  <c r="BA4" i="5"/>
  <c r="BA25" i="5" s="1"/>
  <c r="K39" i="5" s="1"/>
  <c r="AT4" i="5"/>
  <c r="AT25" i="5" s="1"/>
  <c r="K38" i="5" s="1"/>
  <c r="AN4" i="5"/>
  <c r="AN25" i="5" s="1"/>
  <c r="L37" i="5" s="1"/>
  <c r="AM4" i="5"/>
  <c r="AM25" i="5" s="1"/>
  <c r="K37" i="5" s="1"/>
  <c r="AF4" i="5"/>
  <c r="AF25" i="5" s="1"/>
  <c r="Z4" i="5"/>
  <c r="Y4" i="5"/>
  <c r="Y25" i="5" s="1"/>
  <c r="K35" i="5" s="1"/>
  <c r="R4" i="5"/>
  <c r="L4" i="5"/>
  <c r="L25" i="5" s="1"/>
  <c r="L33" i="5" s="1"/>
  <c r="K4" i="5"/>
  <c r="K25" i="5" s="1"/>
  <c r="K33" i="5" s="1"/>
  <c r="F4" i="5"/>
  <c r="E4" i="5"/>
  <c r="D4" i="5"/>
  <c r="C4" i="5"/>
  <c r="B4" i="5"/>
  <c r="A4" i="5"/>
  <c r="AS4" i="5" s="1"/>
  <c r="AS25" i="5" s="1"/>
  <c r="J38" i="5" s="1"/>
  <c r="AW2" i="5"/>
  <c r="F39" i="5" s="1"/>
  <c r="AP2" i="5"/>
  <c r="AS22" i="5" s="1"/>
  <c r="AI2" i="5"/>
  <c r="F37" i="5" s="1"/>
  <c r="O37" i="5" s="1"/>
  <c r="P37" i="5" s="1"/>
  <c r="AB2" i="5"/>
  <c r="AB22" i="5" s="1"/>
  <c r="AD22" i="5" s="1"/>
  <c r="U2" i="5"/>
  <c r="F35" i="5" s="1"/>
  <c r="O35" i="5" s="1"/>
  <c r="P35" i="5" s="1"/>
  <c r="N2" i="5"/>
  <c r="Q19" i="5" s="1"/>
  <c r="G2" i="5"/>
  <c r="F33" i="5" s="1"/>
  <c r="F39" i="3"/>
  <c r="O39" i="3" s="1"/>
  <c r="S39" i="3" s="1"/>
  <c r="W39" i="3" s="1"/>
  <c r="AA39" i="3" s="1"/>
  <c r="AE39" i="3" s="1"/>
  <c r="F24" i="3"/>
  <c r="E24" i="3"/>
  <c r="D24" i="3"/>
  <c r="C24" i="3"/>
  <c r="B24" i="3"/>
  <c r="A24" i="3"/>
  <c r="F23" i="3"/>
  <c r="E23" i="3"/>
  <c r="D23" i="3"/>
  <c r="C23" i="3"/>
  <c r="B23" i="3"/>
  <c r="A23" i="3"/>
  <c r="F22" i="3"/>
  <c r="E22" i="3"/>
  <c r="D22" i="3"/>
  <c r="C22" i="3"/>
  <c r="B22" i="3"/>
  <c r="A22" i="3"/>
  <c r="F21" i="3"/>
  <c r="E21" i="3"/>
  <c r="D21" i="3"/>
  <c r="C21" i="3"/>
  <c r="B21" i="3"/>
  <c r="A21" i="3"/>
  <c r="F20" i="3"/>
  <c r="E20" i="3"/>
  <c r="D20" i="3"/>
  <c r="C20" i="3"/>
  <c r="B20" i="3"/>
  <c r="A20" i="3"/>
  <c r="F19" i="3"/>
  <c r="E19" i="3"/>
  <c r="D19" i="3"/>
  <c r="C19" i="3"/>
  <c r="B19" i="3"/>
  <c r="A19" i="3"/>
  <c r="F18" i="3"/>
  <c r="D18" i="3"/>
  <c r="C18" i="3"/>
  <c r="B18" i="3"/>
  <c r="F17" i="3"/>
  <c r="D17" i="3"/>
  <c r="C17" i="3"/>
  <c r="B17" i="3"/>
  <c r="F16" i="3"/>
  <c r="D16" i="3"/>
  <c r="C16" i="3"/>
  <c r="B16" i="3"/>
  <c r="F15" i="3"/>
  <c r="D15" i="3"/>
  <c r="C15" i="3"/>
  <c r="B15" i="3"/>
  <c r="F14" i="3"/>
  <c r="D14" i="3"/>
  <c r="C14" i="3"/>
  <c r="B14" i="3"/>
  <c r="F13" i="3"/>
  <c r="Z13" i="3" s="1"/>
  <c r="D13" i="3"/>
  <c r="C13" i="3"/>
  <c r="B13" i="3"/>
  <c r="F12" i="3"/>
  <c r="D12" i="3"/>
  <c r="C12" i="3"/>
  <c r="B12" i="3"/>
  <c r="F11" i="3"/>
  <c r="D11" i="3"/>
  <c r="C11" i="3"/>
  <c r="B11" i="3"/>
  <c r="F10" i="3"/>
  <c r="D10" i="3"/>
  <c r="C10" i="3"/>
  <c r="B10" i="3"/>
  <c r="F9" i="3"/>
  <c r="D9" i="3"/>
  <c r="C9" i="3"/>
  <c r="B9" i="3"/>
  <c r="F8" i="3"/>
  <c r="D8" i="3"/>
  <c r="C8" i="3"/>
  <c r="B8" i="3"/>
  <c r="F7" i="3"/>
  <c r="D7" i="3"/>
  <c r="C7" i="3"/>
  <c r="B7" i="3"/>
  <c r="F6" i="3"/>
  <c r="D6" i="3"/>
  <c r="C6" i="3"/>
  <c r="B6" i="3"/>
  <c r="F5" i="3"/>
  <c r="D5" i="3"/>
  <c r="C5" i="3"/>
  <c r="B5" i="3"/>
  <c r="F4" i="3"/>
  <c r="D4" i="3"/>
  <c r="C4" i="3"/>
  <c r="B4" i="3"/>
  <c r="AW2" i="3"/>
  <c r="AP2" i="3"/>
  <c r="F38" i="3" s="1"/>
  <c r="O38" i="3" s="1"/>
  <c r="S38" i="3" s="1"/>
  <c r="W38" i="3" s="1"/>
  <c r="AA38" i="3" s="1"/>
  <c r="AI2" i="3"/>
  <c r="F37" i="3" s="1"/>
  <c r="O37" i="3" s="1"/>
  <c r="S37" i="3" s="1"/>
  <c r="W37" i="3" s="1"/>
  <c r="AB2" i="3"/>
  <c r="F36" i="3" s="1"/>
  <c r="O36" i="3" s="1"/>
  <c r="S36" i="3" s="1"/>
  <c r="U2" i="3"/>
  <c r="F35" i="3" s="1"/>
  <c r="O35" i="3" s="1"/>
  <c r="N2" i="3"/>
  <c r="F34" i="3" s="1"/>
  <c r="G2" i="3"/>
  <c r="F33" i="3" s="1"/>
  <c r="F68" i="25"/>
  <c r="E68" i="25"/>
  <c r="C68" i="25"/>
  <c r="L65" i="25"/>
  <c r="J65" i="25"/>
  <c r="E63" i="25"/>
  <c r="C63" i="25"/>
  <c r="S60" i="25"/>
  <c r="Q60" i="25"/>
  <c r="F58" i="25"/>
  <c r="E58" i="25"/>
  <c r="C58" i="25"/>
  <c r="L55" i="25"/>
  <c r="J55" i="25"/>
  <c r="E53" i="25"/>
  <c r="C53" i="25"/>
  <c r="Z48" i="25"/>
  <c r="X48" i="25"/>
  <c r="E48" i="25"/>
  <c r="C48" i="25"/>
  <c r="L45" i="25"/>
  <c r="J45" i="25"/>
  <c r="E43" i="25"/>
  <c r="C43" i="25"/>
  <c r="S40" i="25"/>
  <c r="Q40" i="25"/>
  <c r="F38" i="25"/>
  <c r="E38" i="25"/>
  <c r="C38" i="25"/>
  <c r="L35" i="25"/>
  <c r="J35" i="25"/>
  <c r="E33" i="25"/>
  <c r="C33" i="25"/>
  <c r="AA28" i="25"/>
  <c r="Z28" i="25"/>
  <c r="X28" i="25"/>
  <c r="W28" i="25"/>
  <c r="T28" i="25"/>
  <c r="S28" i="25"/>
  <c r="Q28" i="25"/>
  <c r="P28" i="25"/>
  <c r="M28" i="25"/>
  <c r="L28" i="25"/>
  <c r="J28" i="25"/>
  <c r="I28" i="25"/>
  <c r="F28" i="25"/>
  <c r="E28" i="25"/>
  <c r="C28" i="25"/>
  <c r="B28" i="25"/>
  <c r="AA26" i="25"/>
  <c r="Z26" i="25"/>
  <c r="X26" i="25"/>
  <c r="W26" i="25"/>
  <c r="T26" i="25"/>
  <c r="S26" i="25"/>
  <c r="Q26" i="25"/>
  <c r="P26" i="25"/>
  <c r="M26" i="25"/>
  <c r="L26" i="25"/>
  <c r="J26" i="25"/>
  <c r="I26" i="25"/>
  <c r="F26" i="25"/>
  <c r="E26" i="25"/>
  <c r="C26" i="25"/>
  <c r="B26" i="25"/>
  <c r="AA24" i="25"/>
  <c r="Z24" i="25"/>
  <c r="X24" i="25"/>
  <c r="W24" i="25"/>
  <c r="T24" i="25"/>
  <c r="S24" i="25"/>
  <c r="Q24" i="25"/>
  <c r="P24" i="25"/>
  <c r="M24" i="25"/>
  <c r="L24" i="25"/>
  <c r="J24" i="25"/>
  <c r="I24" i="25"/>
  <c r="F24" i="25"/>
  <c r="E24" i="25"/>
  <c r="C24" i="25"/>
  <c r="B24" i="25"/>
  <c r="AA22" i="25"/>
  <c r="Z22" i="25"/>
  <c r="X22" i="25"/>
  <c r="W22" i="25"/>
  <c r="T22" i="25"/>
  <c r="S22" i="25"/>
  <c r="Q22" i="25"/>
  <c r="P22" i="25"/>
  <c r="M22" i="25"/>
  <c r="L22" i="25"/>
  <c r="J22" i="25"/>
  <c r="I22" i="25"/>
  <c r="F22" i="25"/>
  <c r="E22" i="25"/>
  <c r="C22" i="25"/>
  <c r="B22" i="25"/>
  <c r="AA20" i="25"/>
  <c r="Z20" i="25"/>
  <c r="X20" i="25"/>
  <c r="W20" i="25"/>
  <c r="T20" i="25"/>
  <c r="S20" i="25"/>
  <c r="Q20" i="25"/>
  <c r="P20" i="25"/>
  <c r="M20" i="25"/>
  <c r="L20" i="25"/>
  <c r="J20" i="25"/>
  <c r="I20" i="25"/>
  <c r="F20" i="25"/>
  <c r="E20" i="25"/>
  <c r="C20" i="25"/>
  <c r="B20" i="25"/>
  <c r="AA18" i="25"/>
  <c r="Z18" i="25"/>
  <c r="X18" i="25"/>
  <c r="W18" i="25"/>
  <c r="T18" i="25"/>
  <c r="S18" i="25"/>
  <c r="Q18" i="25"/>
  <c r="P18" i="25"/>
  <c r="M18" i="25"/>
  <c r="L18" i="25"/>
  <c r="J18" i="25"/>
  <c r="I18" i="25"/>
  <c r="F18" i="25"/>
  <c r="E18" i="25"/>
  <c r="C18" i="25"/>
  <c r="B18" i="25"/>
  <c r="AA14" i="25"/>
  <c r="Z14" i="25"/>
  <c r="X14" i="25"/>
  <c r="W14" i="25"/>
  <c r="T14" i="25"/>
  <c r="S14" i="25"/>
  <c r="Q14" i="25"/>
  <c r="P14" i="25"/>
  <c r="L14" i="25"/>
  <c r="J14" i="25"/>
  <c r="E14" i="25"/>
  <c r="C14" i="25"/>
  <c r="AA12" i="25"/>
  <c r="Z12" i="25"/>
  <c r="X12" i="25"/>
  <c r="W12" i="25"/>
  <c r="T12" i="25"/>
  <c r="S12" i="25"/>
  <c r="Q12" i="25"/>
  <c r="P12" i="25"/>
  <c r="L12" i="25"/>
  <c r="J12" i="25"/>
  <c r="E12" i="25"/>
  <c r="C12" i="25"/>
  <c r="AA10" i="25"/>
  <c r="Z10" i="25"/>
  <c r="X10" i="25"/>
  <c r="W10" i="25"/>
  <c r="T10" i="25"/>
  <c r="S10" i="25"/>
  <c r="Q10" i="25"/>
  <c r="P10" i="25"/>
  <c r="L10" i="25"/>
  <c r="J10" i="25"/>
  <c r="E10" i="25"/>
  <c r="C10" i="25"/>
  <c r="AA8" i="25"/>
  <c r="Z8" i="25"/>
  <c r="X8" i="25"/>
  <c r="W8" i="25"/>
  <c r="T8" i="25"/>
  <c r="S8" i="25"/>
  <c r="Q8" i="25"/>
  <c r="P8" i="25"/>
  <c r="L8" i="25"/>
  <c r="J8" i="25"/>
  <c r="E8" i="25"/>
  <c r="C8" i="25"/>
  <c r="AA6" i="25"/>
  <c r="Z6" i="25"/>
  <c r="X6" i="25"/>
  <c r="W6" i="25"/>
  <c r="T6" i="25"/>
  <c r="S6" i="25"/>
  <c r="Q6" i="25"/>
  <c r="P6" i="25"/>
  <c r="L6" i="25"/>
  <c r="J6" i="25"/>
  <c r="E6" i="25"/>
  <c r="C6" i="25"/>
  <c r="AA4" i="25"/>
  <c r="Z4" i="25"/>
  <c r="X4" i="25"/>
  <c r="W4" i="25"/>
  <c r="T4" i="25"/>
  <c r="S4" i="25"/>
  <c r="Q4" i="25"/>
  <c r="P4" i="25"/>
  <c r="L4" i="25"/>
  <c r="J4" i="25"/>
  <c r="E4" i="25"/>
  <c r="C4" i="25"/>
  <c r="A9" i="22"/>
  <c r="M4" i="22"/>
  <c r="R27" i="22" s="1"/>
  <c r="L4" i="22"/>
  <c r="E10" i="22" s="1"/>
  <c r="A16" i="22" s="1"/>
  <c r="M4" i="21"/>
  <c r="S23" i="21" s="1"/>
  <c r="L4" i="21"/>
  <c r="E8" i="21" s="1"/>
  <c r="A8" i="21" s="1"/>
  <c r="E13" i="20"/>
  <c r="M45" i="25" s="1"/>
  <c r="E9" i="20"/>
  <c r="M35" i="25" s="1"/>
  <c r="M4" i="20"/>
  <c r="S23" i="20" s="1"/>
  <c r="L4" i="20"/>
  <c r="E8" i="20" s="1"/>
  <c r="A8" i="20" s="1"/>
  <c r="E39" i="19"/>
  <c r="E37" i="19"/>
  <c r="B68" i="25" s="1"/>
  <c r="E35" i="19"/>
  <c r="F63" i="25" s="1"/>
  <c r="E33" i="19"/>
  <c r="B63" i="25" s="1"/>
  <c r="E31" i="19"/>
  <c r="F48" i="25" s="1"/>
  <c r="J30" i="19"/>
  <c r="E29" i="19"/>
  <c r="B48" i="25" s="1"/>
  <c r="E25" i="19"/>
  <c r="F43" i="25" s="1"/>
  <c r="E23" i="19"/>
  <c r="J24" i="19" s="1"/>
  <c r="E21" i="19"/>
  <c r="E19" i="19"/>
  <c r="B58" i="25" s="1"/>
  <c r="Q13" i="19"/>
  <c r="E13" i="19"/>
  <c r="Q12" i="19"/>
  <c r="Q11" i="19"/>
  <c r="Q10" i="19"/>
  <c r="Q9" i="19"/>
  <c r="E9" i="19"/>
  <c r="F33" i="25" s="1"/>
  <c r="Q8" i="19"/>
  <c r="M4" i="19"/>
  <c r="S26" i="19" s="1"/>
  <c r="L4" i="19"/>
  <c r="E34" i="19" s="1"/>
  <c r="A34" i="19" s="1"/>
  <c r="N36" i="4"/>
  <c r="N35" i="4"/>
  <c r="N32" i="4"/>
  <c r="N31" i="4"/>
  <c r="F20" i="4"/>
  <c r="E18" i="27" s="1"/>
  <c r="B20" i="4"/>
  <c r="A18" i="27" s="1"/>
  <c r="F19" i="4"/>
  <c r="E17" i="27" s="1"/>
  <c r="B19" i="4"/>
  <c r="A17" i="27" s="1"/>
  <c r="F18" i="4"/>
  <c r="E16" i="27" s="1"/>
  <c r="B18" i="4"/>
  <c r="A16" i="27" s="1"/>
  <c r="F17" i="4"/>
  <c r="E15" i="27" s="1"/>
  <c r="B17" i="4"/>
  <c r="A15" i="27" s="1"/>
  <c r="F16" i="4"/>
  <c r="E14" i="27" s="1"/>
  <c r="B16" i="4"/>
  <c r="A14" i="27" s="1"/>
  <c r="F15" i="4"/>
  <c r="E13" i="27" s="1"/>
  <c r="B15" i="4"/>
  <c r="A13" i="27" s="1"/>
  <c r="F14" i="4"/>
  <c r="E12" i="27" s="1"/>
  <c r="B14" i="4"/>
  <c r="A12" i="27" s="1"/>
  <c r="F13" i="4"/>
  <c r="E11" i="27" s="1"/>
  <c r="B13" i="4"/>
  <c r="A11" i="27" s="1"/>
  <c r="F12" i="4"/>
  <c r="E10" i="27" s="1"/>
  <c r="B12" i="4"/>
  <c r="A10" i="27" s="1"/>
  <c r="F11" i="4"/>
  <c r="E9" i="27" s="1"/>
  <c r="B11" i="4"/>
  <c r="A9" i="27" s="1"/>
  <c r="F10" i="4"/>
  <c r="E8" i="27" s="1"/>
  <c r="B10" i="4"/>
  <c r="A8" i="27" s="1"/>
  <c r="F9" i="4"/>
  <c r="E7" i="27" s="1"/>
  <c r="B9" i="4"/>
  <c r="A7" i="27" s="1"/>
  <c r="F8" i="4"/>
  <c r="E6" i="27" s="1"/>
  <c r="B8" i="4"/>
  <c r="A6" i="27" s="1"/>
  <c r="F7" i="4"/>
  <c r="E5" i="27" s="1"/>
  <c r="B7" i="4"/>
  <c r="A5" i="27" s="1"/>
  <c r="F6" i="4"/>
  <c r="E4" i="27" s="1"/>
  <c r="B6" i="4"/>
  <c r="I4" i="25" s="1"/>
  <c r="M35" i="1"/>
  <c r="F20" i="1"/>
  <c r="E18" i="3" s="1"/>
  <c r="B20" i="1"/>
  <c r="A18" i="3" s="1"/>
  <c r="F19" i="1"/>
  <c r="E17" i="3" s="1"/>
  <c r="B19" i="1"/>
  <c r="A17" i="3" s="1"/>
  <c r="F18" i="1"/>
  <c r="E16" i="3" s="1"/>
  <c r="B18" i="1"/>
  <c r="A16" i="3" s="1"/>
  <c r="F17" i="1"/>
  <c r="E15" i="3" s="1"/>
  <c r="B17" i="1"/>
  <c r="A15" i="3" s="1"/>
  <c r="F16" i="1"/>
  <c r="E14" i="3" s="1"/>
  <c r="B16" i="1"/>
  <c r="A14" i="3" s="1"/>
  <c r="F15" i="1"/>
  <c r="E13" i="3" s="1"/>
  <c r="B15" i="1"/>
  <c r="A13" i="3" s="1"/>
  <c r="F14" i="1"/>
  <c r="E12" i="3" s="1"/>
  <c r="B14" i="1"/>
  <c r="A12" i="3" s="1"/>
  <c r="F13" i="1"/>
  <c r="E11" i="3" s="1"/>
  <c r="B13" i="1"/>
  <c r="A11" i="3" s="1"/>
  <c r="F12" i="1"/>
  <c r="E10" i="3" s="1"/>
  <c r="B12" i="1"/>
  <c r="A10" i="3" s="1"/>
  <c r="F11" i="1"/>
  <c r="E9" i="3" s="1"/>
  <c r="B11" i="1"/>
  <c r="A9" i="3" s="1"/>
  <c r="F10" i="1"/>
  <c r="E8" i="3" s="1"/>
  <c r="B10" i="1"/>
  <c r="A8" i="3" s="1"/>
  <c r="F9" i="1"/>
  <c r="E7" i="3" s="1"/>
  <c r="B9" i="1"/>
  <c r="A7" i="3" s="1"/>
  <c r="F8" i="1"/>
  <c r="E6" i="3" s="1"/>
  <c r="B8" i="1"/>
  <c r="A6" i="3" s="1"/>
  <c r="F7" i="1"/>
  <c r="E5" i="3" s="1"/>
  <c r="B7" i="1"/>
  <c r="B6" i="25" s="1"/>
  <c r="F6" i="1"/>
  <c r="E4" i="3" s="1"/>
  <c r="B6" i="1"/>
  <c r="A4" i="3" s="1"/>
  <c r="S38" i="5" l="1"/>
  <c r="P38" i="5"/>
  <c r="B43" i="25"/>
  <c r="V4" i="5"/>
  <c r="V25" i="5" s="1"/>
  <c r="AI4" i="5"/>
  <c r="AE5" i="5"/>
  <c r="AB6" i="5"/>
  <c r="AD6" i="5" s="1"/>
  <c r="AE7" i="5"/>
  <c r="AE9" i="5"/>
  <c r="AI10" i="5"/>
  <c r="AK10" i="5" s="1"/>
  <c r="AE11" i="5"/>
  <c r="V12" i="5"/>
  <c r="V14" i="5"/>
  <c r="AE17" i="5"/>
  <c r="V18" i="5"/>
  <c r="AW24" i="5"/>
  <c r="AY24" i="5" s="1"/>
  <c r="AI24" i="5"/>
  <c r="AK24" i="5" s="1"/>
  <c r="U24" i="5"/>
  <c r="W24" i="5" s="1"/>
  <c r="G24" i="5"/>
  <c r="I24" i="5" s="1"/>
  <c r="P4" i="9"/>
  <c r="P14" i="9" s="1"/>
  <c r="I21" i="9" s="1"/>
  <c r="N14" i="9"/>
  <c r="G21" i="9" s="1"/>
  <c r="AZ19" i="3"/>
  <c r="AZ23" i="3"/>
  <c r="AZ4" i="5"/>
  <c r="AZ25" i="5" s="1"/>
  <c r="J39" i="5" s="1"/>
  <c r="Q4" i="5"/>
  <c r="Q25" i="5" s="1"/>
  <c r="J34" i="5" s="1"/>
  <c r="AP4" i="5"/>
  <c r="AS5" i="5"/>
  <c r="Q8" i="5"/>
  <c r="AP8" i="5"/>
  <c r="AR8" i="5" s="1"/>
  <c r="AS9" i="5"/>
  <c r="AZ10" i="5"/>
  <c r="AP10" i="5"/>
  <c r="AR10" i="5" s="1"/>
  <c r="AZ12" i="5"/>
  <c r="Q12" i="5"/>
  <c r="Q14" i="5"/>
  <c r="AP14" i="5"/>
  <c r="AR14" i="5" s="1"/>
  <c r="AZ16" i="5"/>
  <c r="Q16" i="5"/>
  <c r="AJ16" i="5"/>
  <c r="AS17" i="5"/>
  <c r="AZ18" i="5"/>
  <c r="AW18" i="5"/>
  <c r="AY18" i="5" s="1"/>
  <c r="AZ20" i="5"/>
  <c r="AW23" i="5"/>
  <c r="AY23" i="5" s="1"/>
  <c r="AI23" i="5"/>
  <c r="AK23" i="5" s="1"/>
  <c r="U23" i="5"/>
  <c r="W23" i="5" s="1"/>
  <c r="G23" i="5"/>
  <c r="I23" i="5" s="1"/>
  <c r="AP23" i="5"/>
  <c r="AR23" i="5" s="1"/>
  <c r="AZ24" i="5"/>
  <c r="AB24" i="5"/>
  <c r="AD24" i="5" s="1"/>
  <c r="J20" i="19"/>
  <c r="J38" i="19"/>
  <c r="G4" i="5"/>
  <c r="AE4" i="5"/>
  <c r="AE25" i="5" s="1"/>
  <c r="J36" i="5" s="1"/>
  <c r="AX4" i="5"/>
  <c r="AX25" i="5" s="1"/>
  <c r="V5" i="5"/>
  <c r="AB5" i="5"/>
  <c r="AD5" i="5" s="1"/>
  <c r="G6" i="5"/>
  <c r="I6" i="5" s="1"/>
  <c r="AE6" i="5"/>
  <c r="AX6" i="5"/>
  <c r="V7" i="5"/>
  <c r="AB7" i="5"/>
  <c r="AD7" i="5" s="1"/>
  <c r="G8" i="5"/>
  <c r="I8" i="5" s="1"/>
  <c r="AE8" i="5"/>
  <c r="AX8" i="5"/>
  <c r="V9" i="5"/>
  <c r="AB9" i="5"/>
  <c r="AD9" i="5" s="1"/>
  <c r="G10" i="5"/>
  <c r="I10" i="5" s="1"/>
  <c r="AE10" i="5"/>
  <c r="AX10" i="5"/>
  <c r="V11" i="5"/>
  <c r="AB11" i="5"/>
  <c r="AD11" i="5" s="1"/>
  <c r="G12" i="5"/>
  <c r="I12" i="5" s="1"/>
  <c r="AE12" i="5"/>
  <c r="AX12" i="5"/>
  <c r="V13" i="5"/>
  <c r="AB13" i="5"/>
  <c r="AD13" i="5" s="1"/>
  <c r="G14" i="5"/>
  <c r="I14" i="5" s="1"/>
  <c r="AE14" i="5"/>
  <c r="AX14" i="5"/>
  <c r="V15" i="5"/>
  <c r="AB15" i="5"/>
  <c r="AD15" i="5" s="1"/>
  <c r="G16" i="5"/>
  <c r="I16" i="5" s="1"/>
  <c r="AE16" i="5"/>
  <c r="AX16" i="5"/>
  <c r="V17" i="5"/>
  <c r="AB17" i="5"/>
  <c r="AD17" i="5" s="1"/>
  <c r="G18" i="5"/>
  <c r="I18" i="5" s="1"/>
  <c r="AE18" i="5"/>
  <c r="AX18" i="5"/>
  <c r="V19" i="5"/>
  <c r="AB19" i="5"/>
  <c r="AD19" i="5" s="1"/>
  <c r="G20" i="5"/>
  <c r="I20" i="5" s="1"/>
  <c r="Q21" i="5"/>
  <c r="AW22" i="5"/>
  <c r="AY22" i="5" s="1"/>
  <c r="AI22" i="5"/>
  <c r="AK22" i="5" s="1"/>
  <c r="U22" i="5"/>
  <c r="W22" i="5" s="1"/>
  <c r="G22" i="5"/>
  <c r="I22" i="5" s="1"/>
  <c r="AJ22" i="5"/>
  <c r="AP22" i="5"/>
  <c r="AR22" i="5" s="1"/>
  <c r="AZ23" i="5"/>
  <c r="V23" i="5"/>
  <c r="AB23" i="5"/>
  <c r="AD23" i="5" s="1"/>
  <c r="AS23" i="5"/>
  <c r="H24" i="5"/>
  <c r="N24" i="5"/>
  <c r="P24" i="5" s="1"/>
  <c r="AE24" i="5"/>
  <c r="F36" i="5"/>
  <c r="O36" i="5" s="1"/>
  <c r="AB4" i="5"/>
  <c r="V6" i="5"/>
  <c r="AI6" i="5"/>
  <c r="AK6" i="5" s="1"/>
  <c r="V8" i="5"/>
  <c r="AB8" i="5"/>
  <c r="AD8" i="5" s="1"/>
  <c r="AI8" i="5"/>
  <c r="AK8" i="5" s="1"/>
  <c r="V10" i="5"/>
  <c r="AB10" i="5"/>
  <c r="AD10" i="5" s="1"/>
  <c r="AB12" i="5"/>
  <c r="AD12" i="5" s="1"/>
  <c r="AI12" i="5"/>
  <c r="AK12" i="5" s="1"/>
  <c r="AE13" i="5"/>
  <c r="AB14" i="5"/>
  <c r="AD14" i="5" s="1"/>
  <c r="AI14" i="5"/>
  <c r="AK14" i="5" s="1"/>
  <c r="AE15" i="5"/>
  <c r="V16" i="5"/>
  <c r="AB16" i="5"/>
  <c r="AD16" i="5" s="1"/>
  <c r="AI16" i="5"/>
  <c r="AK16" i="5" s="1"/>
  <c r="AB18" i="5"/>
  <c r="AD18" i="5" s="1"/>
  <c r="AI18" i="5"/>
  <c r="AK18" i="5" s="1"/>
  <c r="AE19" i="5"/>
  <c r="AW20" i="5"/>
  <c r="AY20" i="5" s="1"/>
  <c r="AI20" i="5"/>
  <c r="AK20" i="5" s="1"/>
  <c r="V20" i="5"/>
  <c r="AB20" i="5"/>
  <c r="AD20" i="5" s="1"/>
  <c r="AJ20" i="5"/>
  <c r="AP20" i="5"/>
  <c r="AR20" i="5" s="1"/>
  <c r="AB21" i="5"/>
  <c r="AD21" i="5" s="1"/>
  <c r="AE22" i="5"/>
  <c r="Q23" i="5"/>
  <c r="AJ24" i="5"/>
  <c r="AP24" i="5"/>
  <c r="AR24" i="5" s="1"/>
  <c r="T24" i="9"/>
  <c r="W24" i="9"/>
  <c r="X24" i="9" s="1"/>
  <c r="AE7" i="17"/>
  <c r="Z7" i="17"/>
  <c r="V7" i="17"/>
  <c r="Q7" i="17"/>
  <c r="L7" i="17"/>
  <c r="H7" i="17"/>
  <c r="AC7" i="17"/>
  <c r="J7" i="17"/>
  <c r="AG7" i="17"/>
  <c r="AB7" i="17"/>
  <c r="AD7" i="17" s="1"/>
  <c r="U7" i="17"/>
  <c r="W7" i="17" s="1"/>
  <c r="O7" i="17"/>
  <c r="Y7" i="17"/>
  <c r="N7" i="17"/>
  <c r="P7" i="17" s="1"/>
  <c r="X7" i="17"/>
  <c r="K7" i="17"/>
  <c r="S7" i="17"/>
  <c r="R7" i="17"/>
  <c r="AF7" i="17"/>
  <c r="AZ21" i="3"/>
  <c r="AJ4" i="5"/>
  <c r="AJ25" i="5" s="1"/>
  <c r="AW4" i="5"/>
  <c r="H5" i="5"/>
  <c r="AZ6" i="5"/>
  <c r="Q6" i="5"/>
  <c r="AJ6" i="5"/>
  <c r="AP6" i="5"/>
  <c r="AR6" i="5" s="1"/>
  <c r="AW6" i="5"/>
  <c r="AY6" i="5" s="1"/>
  <c r="H7" i="5"/>
  <c r="AS7" i="5"/>
  <c r="AZ8" i="5"/>
  <c r="AJ8" i="5"/>
  <c r="AW8" i="5"/>
  <c r="AY8" i="5" s="1"/>
  <c r="H9" i="5"/>
  <c r="Q10" i="5"/>
  <c r="AJ10" i="5"/>
  <c r="AW10" i="5"/>
  <c r="AY10" i="5" s="1"/>
  <c r="H11" i="5"/>
  <c r="AS11" i="5"/>
  <c r="AJ12" i="5"/>
  <c r="AP12" i="5"/>
  <c r="AR12" i="5" s="1"/>
  <c r="AW12" i="5"/>
  <c r="AY12" i="5" s="1"/>
  <c r="H13" i="5"/>
  <c r="AS13" i="5"/>
  <c r="AZ14" i="5"/>
  <c r="AJ14" i="5"/>
  <c r="AW14" i="5"/>
  <c r="AY14" i="5" s="1"/>
  <c r="H15" i="5"/>
  <c r="AS15" i="5"/>
  <c r="AP16" i="5"/>
  <c r="AR16" i="5" s="1"/>
  <c r="AW16" i="5"/>
  <c r="AY16" i="5" s="1"/>
  <c r="H17" i="5"/>
  <c r="Q18" i="5"/>
  <c r="AJ18" i="5"/>
  <c r="AP18" i="5"/>
  <c r="AR18" i="5" s="1"/>
  <c r="H19" i="5"/>
  <c r="AS19" i="5"/>
  <c r="Q20" i="5"/>
  <c r="AS20" i="5"/>
  <c r="AE21" i="5"/>
  <c r="Q22" i="5"/>
  <c r="AJ23" i="5"/>
  <c r="V24" i="5"/>
  <c r="AS24" i="5"/>
  <c r="T37" i="5"/>
  <c r="P39" i="5"/>
  <c r="S39" i="5"/>
  <c r="G7" i="17"/>
  <c r="I7" i="17" s="1"/>
  <c r="J34" i="19"/>
  <c r="AZ20" i="3"/>
  <c r="AZ22" i="3"/>
  <c r="AZ24" i="3"/>
  <c r="H4" i="5"/>
  <c r="H25" i="5" s="1"/>
  <c r="N4" i="5"/>
  <c r="U4" i="5"/>
  <c r="AZ5" i="5"/>
  <c r="Q5" i="5"/>
  <c r="AP5" i="5"/>
  <c r="AR5" i="5" s="1"/>
  <c r="AW5" i="5"/>
  <c r="AY5" i="5" s="1"/>
  <c r="H6" i="5"/>
  <c r="N6" i="5"/>
  <c r="P6" i="5" s="1"/>
  <c r="U6" i="5"/>
  <c r="W6" i="5" s="1"/>
  <c r="AZ7" i="5"/>
  <c r="Q7" i="5"/>
  <c r="AP7" i="5"/>
  <c r="AR7" i="5" s="1"/>
  <c r="AW7" i="5"/>
  <c r="AY7" i="5" s="1"/>
  <c r="H8" i="5"/>
  <c r="N8" i="5"/>
  <c r="P8" i="5" s="1"/>
  <c r="U8" i="5"/>
  <c r="W8" i="5" s="1"/>
  <c r="AZ9" i="5"/>
  <c r="Q9" i="5"/>
  <c r="AP9" i="5"/>
  <c r="AR9" i="5" s="1"/>
  <c r="AW9" i="5"/>
  <c r="AY9" i="5" s="1"/>
  <c r="H10" i="5"/>
  <c r="N10" i="5"/>
  <c r="P10" i="5" s="1"/>
  <c r="U10" i="5"/>
  <c r="W10" i="5" s="1"/>
  <c r="AZ11" i="5"/>
  <c r="Q11" i="5"/>
  <c r="AP11" i="5"/>
  <c r="AR11" i="5" s="1"/>
  <c r="AW11" i="5"/>
  <c r="AY11" i="5" s="1"/>
  <c r="H12" i="5"/>
  <c r="N12" i="5"/>
  <c r="P12" i="5" s="1"/>
  <c r="U12" i="5"/>
  <c r="W12" i="5" s="1"/>
  <c r="AZ13" i="5"/>
  <c r="Q13" i="5"/>
  <c r="AP13" i="5"/>
  <c r="AR13" i="5" s="1"/>
  <c r="AW13" i="5"/>
  <c r="AY13" i="5" s="1"/>
  <c r="H14" i="5"/>
  <c r="N14" i="5"/>
  <c r="P14" i="5" s="1"/>
  <c r="U14" i="5"/>
  <c r="W14" i="5" s="1"/>
  <c r="AZ15" i="5"/>
  <c r="Q15" i="5"/>
  <c r="AP15" i="5"/>
  <c r="AR15" i="5" s="1"/>
  <c r="AW15" i="5"/>
  <c r="AY15" i="5" s="1"/>
  <c r="H16" i="5"/>
  <c r="N16" i="5"/>
  <c r="P16" i="5" s="1"/>
  <c r="U16" i="5"/>
  <c r="W16" i="5" s="1"/>
  <c r="AZ17" i="5"/>
  <c r="Q17" i="5"/>
  <c r="AP17" i="5"/>
  <c r="AR17" i="5" s="1"/>
  <c r="AW17" i="5"/>
  <c r="AY17" i="5" s="1"/>
  <c r="H18" i="5"/>
  <c r="N18" i="5"/>
  <c r="P18" i="5" s="1"/>
  <c r="U18" i="5"/>
  <c r="W18" i="5" s="1"/>
  <c r="AZ19" i="5"/>
  <c r="AP19" i="5"/>
  <c r="AR19" i="5" s="1"/>
  <c r="AW19" i="5"/>
  <c r="AY19" i="5" s="1"/>
  <c r="H20" i="5"/>
  <c r="N20" i="5"/>
  <c r="P20" i="5" s="1"/>
  <c r="U20" i="5"/>
  <c r="W20" i="5" s="1"/>
  <c r="AX20" i="5"/>
  <c r="AW21" i="5"/>
  <c r="AY21" i="5" s="1"/>
  <c r="AI21" i="5"/>
  <c r="AK21" i="5" s="1"/>
  <c r="U21" i="5"/>
  <c r="W21" i="5" s="1"/>
  <c r="G21" i="5"/>
  <c r="I21" i="5" s="1"/>
  <c r="AJ21" i="5"/>
  <c r="AP21" i="5"/>
  <c r="AR21" i="5" s="1"/>
  <c r="AZ22" i="5"/>
  <c r="V22" i="5"/>
  <c r="H23" i="5"/>
  <c r="N23" i="5"/>
  <c r="P23" i="5" s="1"/>
  <c r="AE23" i="5"/>
  <c r="Q24" i="5"/>
  <c r="AX24" i="5"/>
  <c r="J4" i="5"/>
  <c r="J25" i="5" s="1"/>
  <c r="J33" i="5" s="1"/>
  <c r="O4" i="5"/>
  <c r="O25" i="5" s="1"/>
  <c r="S4" i="5"/>
  <c r="S25" i="5" s="1"/>
  <c r="L34" i="5" s="1"/>
  <c r="X4" i="5"/>
  <c r="X25" i="5" s="1"/>
  <c r="J35" i="5" s="1"/>
  <c r="AC4" i="5"/>
  <c r="AC25" i="5" s="1"/>
  <c r="AG4" i="5"/>
  <c r="AG25" i="5" s="1"/>
  <c r="L36" i="5" s="1"/>
  <c r="AL4" i="5"/>
  <c r="AL25" i="5" s="1"/>
  <c r="J37" i="5" s="1"/>
  <c r="AQ4" i="5"/>
  <c r="AQ25" i="5" s="1"/>
  <c r="AU4" i="5"/>
  <c r="AU25" i="5" s="1"/>
  <c r="L38" i="5" s="1"/>
  <c r="J5" i="5"/>
  <c r="O5" i="5"/>
  <c r="S5" i="5"/>
  <c r="X5" i="5"/>
  <c r="AC5" i="5"/>
  <c r="AG5" i="5"/>
  <c r="AL5" i="5"/>
  <c r="AQ5" i="5"/>
  <c r="AU5" i="5"/>
  <c r="J6" i="5"/>
  <c r="O6" i="5"/>
  <c r="S6" i="5"/>
  <c r="X6" i="5"/>
  <c r="AC6" i="5"/>
  <c r="AG6" i="5"/>
  <c r="AL6" i="5"/>
  <c r="AQ6" i="5"/>
  <c r="AU6" i="5"/>
  <c r="J7" i="5"/>
  <c r="O7" i="5"/>
  <c r="S7" i="5"/>
  <c r="X7" i="5"/>
  <c r="AC7" i="5"/>
  <c r="AG7" i="5"/>
  <c r="AL7" i="5"/>
  <c r="AQ7" i="5"/>
  <c r="AU7" i="5"/>
  <c r="J8" i="5"/>
  <c r="O8" i="5"/>
  <c r="S8" i="5"/>
  <c r="X8" i="5"/>
  <c r="AC8" i="5"/>
  <c r="AG8" i="5"/>
  <c r="AL8" i="5"/>
  <c r="AQ8" i="5"/>
  <c r="AU8" i="5"/>
  <c r="J9" i="5"/>
  <c r="O9" i="5"/>
  <c r="S9" i="5"/>
  <c r="X9" i="5"/>
  <c r="AC9" i="5"/>
  <c r="AG9" i="5"/>
  <c r="AL9" i="5"/>
  <c r="AQ9" i="5"/>
  <c r="AU9" i="5"/>
  <c r="J10" i="5"/>
  <c r="O10" i="5"/>
  <c r="S10" i="5"/>
  <c r="X10" i="5"/>
  <c r="AC10" i="5"/>
  <c r="AG10" i="5"/>
  <c r="AL10" i="5"/>
  <c r="AQ10" i="5"/>
  <c r="AU10" i="5"/>
  <c r="J11" i="5"/>
  <c r="O11" i="5"/>
  <c r="S11" i="5"/>
  <c r="X11" i="5"/>
  <c r="AC11" i="5"/>
  <c r="AG11" i="5"/>
  <c r="AL11" i="5"/>
  <c r="AQ11" i="5"/>
  <c r="AU11" i="5"/>
  <c r="J12" i="5"/>
  <c r="O12" i="5"/>
  <c r="S12" i="5"/>
  <c r="X12" i="5"/>
  <c r="AC12" i="5"/>
  <c r="AG12" i="5"/>
  <c r="AL12" i="5"/>
  <c r="AQ12" i="5"/>
  <c r="AU12" i="5"/>
  <c r="J13" i="5"/>
  <c r="O13" i="5"/>
  <c r="S13" i="5"/>
  <c r="X13" i="5"/>
  <c r="AC13" i="5"/>
  <c r="AG13" i="5"/>
  <c r="AL13" i="5"/>
  <c r="AQ13" i="5"/>
  <c r="AU13" i="5"/>
  <c r="J14" i="5"/>
  <c r="O14" i="5"/>
  <c r="S14" i="5"/>
  <c r="X14" i="5"/>
  <c r="AC14" i="5"/>
  <c r="AG14" i="5"/>
  <c r="AL14" i="5"/>
  <c r="AQ14" i="5"/>
  <c r="AU14" i="5"/>
  <c r="J15" i="5"/>
  <c r="O15" i="5"/>
  <c r="S15" i="5"/>
  <c r="X15" i="5"/>
  <c r="AC15" i="5"/>
  <c r="AG15" i="5"/>
  <c r="AL15" i="5"/>
  <c r="AQ15" i="5"/>
  <c r="AU15" i="5"/>
  <c r="J16" i="5"/>
  <c r="O16" i="5"/>
  <c r="S16" i="5"/>
  <c r="X16" i="5"/>
  <c r="AC16" i="5"/>
  <c r="AG16" i="5"/>
  <c r="AL16" i="5"/>
  <c r="AQ16" i="5"/>
  <c r="AU16" i="5"/>
  <c r="J17" i="5"/>
  <c r="O17" i="5"/>
  <c r="S17" i="5"/>
  <c r="X17" i="5"/>
  <c r="AC17" i="5"/>
  <c r="AG17" i="5"/>
  <c r="AL17" i="5"/>
  <c r="AQ17" i="5"/>
  <c r="AU17" i="5"/>
  <c r="J18" i="5"/>
  <c r="O18" i="5"/>
  <c r="S18" i="5"/>
  <c r="X18" i="5"/>
  <c r="AC18" i="5"/>
  <c r="AG18" i="5"/>
  <c r="AL18" i="5"/>
  <c r="AQ18" i="5"/>
  <c r="AU18" i="5"/>
  <c r="J19" i="5"/>
  <c r="O19" i="5"/>
  <c r="S19" i="5"/>
  <c r="X19" i="5"/>
  <c r="AC19" i="5"/>
  <c r="AG19" i="5"/>
  <c r="AL19" i="5"/>
  <c r="AQ19" i="5"/>
  <c r="AU19" i="5"/>
  <c r="J20" i="5"/>
  <c r="O20" i="5"/>
  <c r="S20" i="5"/>
  <c r="X20" i="5"/>
  <c r="AC20" i="5"/>
  <c r="AG20" i="5"/>
  <c r="AL20" i="5"/>
  <c r="AQ20" i="5"/>
  <c r="AU20" i="5"/>
  <c r="J21" i="5"/>
  <c r="O21" i="5"/>
  <c r="S21" i="5"/>
  <c r="X21" i="5"/>
  <c r="AC21" i="5"/>
  <c r="AG21" i="5"/>
  <c r="AL21" i="5"/>
  <c r="AQ21" i="5"/>
  <c r="AU21" i="5"/>
  <c r="J22" i="5"/>
  <c r="O22" i="5"/>
  <c r="S22" i="5"/>
  <c r="X22" i="5"/>
  <c r="AC22" i="5"/>
  <c r="AG22" i="5"/>
  <c r="AL22" i="5"/>
  <c r="AQ22" i="5"/>
  <c r="AU22" i="5"/>
  <c r="J23" i="5"/>
  <c r="O23" i="5"/>
  <c r="S23" i="5"/>
  <c r="X23" i="5"/>
  <c r="AC23" i="5"/>
  <c r="AG23" i="5"/>
  <c r="AL23" i="5"/>
  <c r="AQ23" i="5"/>
  <c r="AU23" i="5"/>
  <c r="J24" i="5"/>
  <c r="O24" i="5"/>
  <c r="S24" i="5"/>
  <c r="X24" i="5"/>
  <c r="AC24" i="5"/>
  <c r="AG24" i="5"/>
  <c r="AL24" i="5"/>
  <c r="AQ24" i="5"/>
  <c r="AU24" i="5"/>
  <c r="H20" i="9"/>
  <c r="G10" i="17"/>
  <c r="G16" i="17" s="1"/>
  <c r="I4" i="17"/>
  <c r="I10" i="17" s="1"/>
  <c r="I16" i="17" s="1"/>
  <c r="AE5" i="17"/>
  <c r="Z5" i="17"/>
  <c r="V5" i="17"/>
  <c r="Q5" i="17"/>
  <c r="L5" i="17"/>
  <c r="H5" i="17"/>
  <c r="AC5" i="17"/>
  <c r="J5" i="17"/>
  <c r="AG5" i="17"/>
  <c r="AB5" i="17"/>
  <c r="AD5" i="17" s="1"/>
  <c r="U5" i="17"/>
  <c r="W5" i="17" s="1"/>
  <c r="O5" i="17"/>
  <c r="I5" i="17"/>
  <c r="Y5" i="17"/>
  <c r="N5" i="17"/>
  <c r="P5" i="17" s="1"/>
  <c r="X5" i="17"/>
  <c r="K5" i="17"/>
  <c r="S5" i="17"/>
  <c r="R5" i="17"/>
  <c r="AE9" i="17"/>
  <c r="Z9" i="17"/>
  <c r="V9" i="17"/>
  <c r="Q9" i="17"/>
  <c r="L9" i="17"/>
  <c r="H9" i="17"/>
  <c r="AC9" i="17"/>
  <c r="J9" i="17"/>
  <c r="AG9" i="17"/>
  <c r="AB9" i="17"/>
  <c r="AD9" i="17" s="1"/>
  <c r="U9" i="17"/>
  <c r="W9" i="17" s="1"/>
  <c r="O9" i="17"/>
  <c r="I9" i="17"/>
  <c r="Y9" i="17"/>
  <c r="N9" i="17"/>
  <c r="P9" i="17" s="1"/>
  <c r="X9" i="17"/>
  <c r="K9" i="17"/>
  <c r="S9" i="17"/>
  <c r="R9" i="17"/>
  <c r="AD4" i="9"/>
  <c r="AD14" i="9" s="1"/>
  <c r="I23" i="9" s="1"/>
  <c r="AB14" i="9"/>
  <c r="G23" i="9" s="1"/>
  <c r="S23" i="9"/>
  <c r="T23" i="9" s="1"/>
  <c r="AI4" i="9"/>
  <c r="U4" i="9"/>
  <c r="G4" i="9"/>
  <c r="AJ4" i="9"/>
  <c r="AJ14" i="9" s="1"/>
  <c r="AI5" i="9"/>
  <c r="AK5" i="9" s="1"/>
  <c r="U5" i="9"/>
  <c r="W5" i="9" s="1"/>
  <c r="G5" i="9"/>
  <c r="I5" i="9" s="1"/>
  <c r="AJ5" i="9"/>
  <c r="AI6" i="9"/>
  <c r="AK6" i="9" s="1"/>
  <c r="U6" i="9"/>
  <c r="W6" i="9" s="1"/>
  <c r="G6" i="9"/>
  <c r="I6" i="9" s="1"/>
  <c r="AJ6" i="9"/>
  <c r="AI7" i="9"/>
  <c r="AK7" i="9" s="1"/>
  <c r="U7" i="9"/>
  <c r="W7" i="9" s="1"/>
  <c r="G7" i="9"/>
  <c r="I7" i="9" s="1"/>
  <c r="AJ7" i="9"/>
  <c r="AI8" i="9"/>
  <c r="AK8" i="9" s="1"/>
  <c r="U8" i="9"/>
  <c r="W8" i="9" s="1"/>
  <c r="G8" i="9"/>
  <c r="I8" i="9" s="1"/>
  <c r="AJ8" i="9"/>
  <c r="AI9" i="9"/>
  <c r="AK9" i="9" s="1"/>
  <c r="U9" i="9"/>
  <c r="W9" i="9" s="1"/>
  <c r="G9" i="9"/>
  <c r="I9" i="9" s="1"/>
  <c r="AJ9" i="9"/>
  <c r="AI10" i="9"/>
  <c r="AK10" i="9" s="1"/>
  <c r="U10" i="9"/>
  <c r="W10" i="9" s="1"/>
  <c r="G10" i="9"/>
  <c r="I10" i="9" s="1"/>
  <c r="AJ10" i="9"/>
  <c r="AI11" i="9"/>
  <c r="AK11" i="9" s="1"/>
  <c r="U11" i="9"/>
  <c r="W11" i="9" s="1"/>
  <c r="G11" i="9"/>
  <c r="I11" i="9" s="1"/>
  <c r="AJ11" i="9"/>
  <c r="AI12" i="9"/>
  <c r="AK12" i="9" s="1"/>
  <c r="U12" i="9"/>
  <c r="W12" i="9" s="1"/>
  <c r="G12" i="9"/>
  <c r="I12" i="9" s="1"/>
  <c r="AJ12" i="9"/>
  <c r="AI13" i="9"/>
  <c r="AK13" i="9" s="1"/>
  <c r="U13" i="9"/>
  <c r="W13" i="9" s="1"/>
  <c r="G13" i="9"/>
  <c r="I13" i="9" s="1"/>
  <c r="AJ13" i="9"/>
  <c r="J4" i="9"/>
  <c r="J14" i="9" s="1"/>
  <c r="J20" i="9" s="1"/>
  <c r="O4" i="9"/>
  <c r="O14" i="9" s="1"/>
  <c r="S4" i="9"/>
  <c r="S14" i="9" s="1"/>
  <c r="L21" i="9" s="1"/>
  <c r="X4" i="9"/>
  <c r="X14" i="9" s="1"/>
  <c r="J22" i="9" s="1"/>
  <c r="AC4" i="9"/>
  <c r="AC14" i="9" s="1"/>
  <c r="AG4" i="9"/>
  <c r="AG14" i="9" s="1"/>
  <c r="L23" i="9" s="1"/>
  <c r="J5" i="9"/>
  <c r="O5" i="9"/>
  <c r="S5" i="9"/>
  <c r="X5" i="9"/>
  <c r="AC5" i="9"/>
  <c r="AG5" i="9"/>
  <c r="J6" i="9"/>
  <c r="O6" i="9"/>
  <c r="S6" i="9"/>
  <c r="X6" i="9"/>
  <c r="AC6" i="9"/>
  <c r="AG6" i="9"/>
  <c r="J7" i="9"/>
  <c r="O7" i="9"/>
  <c r="S7" i="9"/>
  <c r="X7" i="9"/>
  <c r="AC7" i="9"/>
  <c r="AG7" i="9"/>
  <c r="J8" i="9"/>
  <c r="O8" i="9"/>
  <c r="S8" i="9"/>
  <c r="X8" i="9"/>
  <c r="AC8" i="9"/>
  <c r="AG8" i="9"/>
  <c r="J9" i="9"/>
  <c r="O9" i="9"/>
  <c r="S9" i="9"/>
  <c r="X9" i="9"/>
  <c r="AC9" i="9"/>
  <c r="AG9" i="9"/>
  <c r="J10" i="9"/>
  <c r="O10" i="9"/>
  <c r="S10" i="9"/>
  <c r="X10" i="9"/>
  <c r="AC10" i="9"/>
  <c r="AG10" i="9"/>
  <c r="J11" i="9"/>
  <c r="O11" i="9"/>
  <c r="S11" i="9"/>
  <c r="X11" i="9"/>
  <c r="AC11" i="9"/>
  <c r="AG11" i="9"/>
  <c r="J12" i="9"/>
  <c r="O12" i="9"/>
  <c r="S12" i="9"/>
  <c r="X12" i="9"/>
  <c r="AC12" i="9"/>
  <c r="AG12" i="9"/>
  <c r="J13" i="9"/>
  <c r="O13" i="9"/>
  <c r="S13" i="9"/>
  <c r="X13" i="9"/>
  <c r="AC13" i="9"/>
  <c r="AG13" i="9"/>
  <c r="S19" i="17"/>
  <c r="T19" i="17" s="1"/>
  <c r="P19" i="17"/>
  <c r="H4" i="17"/>
  <c r="H10" i="17" s="1"/>
  <c r="N4" i="17"/>
  <c r="U4" i="17"/>
  <c r="H6" i="17"/>
  <c r="N6" i="17"/>
  <c r="P6" i="17" s="1"/>
  <c r="U6" i="17"/>
  <c r="W6" i="17" s="1"/>
  <c r="H8" i="17"/>
  <c r="N8" i="17"/>
  <c r="P8" i="17" s="1"/>
  <c r="U8" i="17"/>
  <c r="W8" i="17" s="1"/>
  <c r="V4" i="17"/>
  <c r="V10" i="17" s="1"/>
  <c r="V6" i="17"/>
  <c r="V8" i="17"/>
  <c r="J4" i="17"/>
  <c r="J10" i="17" s="1"/>
  <c r="J16" i="17" s="1"/>
  <c r="O4" i="17"/>
  <c r="O10" i="17" s="1"/>
  <c r="S4" i="17"/>
  <c r="S10" i="17" s="1"/>
  <c r="L17" i="17" s="1"/>
  <c r="X4" i="17"/>
  <c r="X10" i="17" s="1"/>
  <c r="J18" i="17" s="1"/>
  <c r="AC4" i="17"/>
  <c r="AC10" i="17" s="1"/>
  <c r="J6" i="17"/>
  <c r="O6" i="17"/>
  <c r="S6" i="17"/>
  <c r="X6" i="17"/>
  <c r="AC6" i="17"/>
  <c r="J8" i="17"/>
  <c r="O8" i="17"/>
  <c r="S8" i="17"/>
  <c r="X8" i="17"/>
  <c r="AC8" i="17"/>
  <c r="BB17" i="3"/>
  <c r="AN17" i="3"/>
  <c r="AE21" i="3"/>
  <c r="BB19" i="3"/>
  <c r="L13" i="3"/>
  <c r="BB21" i="3"/>
  <c r="L17" i="3"/>
  <c r="H21" i="3"/>
  <c r="Z17" i="3"/>
  <c r="Q19" i="3"/>
  <c r="AE20" i="3"/>
  <c r="Q21" i="3"/>
  <c r="AN13" i="3"/>
  <c r="AS21" i="3"/>
  <c r="Z14" i="3"/>
  <c r="L14" i="3"/>
  <c r="AN14" i="3"/>
  <c r="Z19" i="3"/>
  <c r="AX20" i="3"/>
  <c r="L21" i="3"/>
  <c r="AJ21" i="3"/>
  <c r="H23" i="3"/>
  <c r="AS23" i="3"/>
  <c r="L24" i="3"/>
  <c r="AJ19" i="3"/>
  <c r="Q23" i="3"/>
  <c r="BB23" i="3"/>
  <c r="AE24" i="3"/>
  <c r="AJ23" i="3"/>
  <c r="H19" i="3"/>
  <c r="AS19" i="3"/>
  <c r="L20" i="3"/>
  <c r="Z21" i="3"/>
  <c r="AX21" i="3"/>
  <c r="Z23" i="3"/>
  <c r="AX24" i="3"/>
  <c r="AX8" i="3"/>
  <c r="AN12" i="3"/>
  <c r="AX14" i="3"/>
  <c r="AN16" i="3"/>
  <c r="AX18" i="3"/>
  <c r="V22" i="3"/>
  <c r="AN22" i="3"/>
  <c r="BB13" i="3"/>
  <c r="BB14" i="3"/>
  <c r="L19" i="3"/>
  <c r="AE19" i="3"/>
  <c r="AX19" i="3"/>
  <c r="H20" i="3"/>
  <c r="Z20" i="3"/>
  <c r="AS20" i="3"/>
  <c r="V21" i="3"/>
  <c r="AN21" i="3"/>
  <c r="Q22" i="3"/>
  <c r="AJ22" i="3"/>
  <c r="BB22" i="3"/>
  <c r="L23" i="3"/>
  <c r="AE23" i="3"/>
  <c r="AX23" i="3"/>
  <c r="H24" i="3"/>
  <c r="Z24" i="3"/>
  <c r="AS24" i="3"/>
  <c r="V19" i="3"/>
  <c r="AN19" i="3"/>
  <c r="Q20" i="3"/>
  <c r="AJ20" i="3"/>
  <c r="BB20" i="3"/>
  <c r="H22" i="3"/>
  <c r="Z22" i="3"/>
  <c r="AS22" i="3"/>
  <c r="V23" i="3"/>
  <c r="AN23" i="3"/>
  <c r="Q24" i="3"/>
  <c r="AJ24" i="3"/>
  <c r="BB24" i="3"/>
  <c r="V20" i="3"/>
  <c r="AN20" i="3"/>
  <c r="L22" i="3"/>
  <c r="AE22" i="3"/>
  <c r="AX22" i="3"/>
  <c r="V24" i="3"/>
  <c r="AN24" i="3"/>
  <c r="AX7" i="3"/>
  <c r="AU9" i="3"/>
  <c r="AS11" i="3"/>
  <c r="AS13" i="3"/>
  <c r="BB15" i="3"/>
  <c r="AS17" i="3"/>
  <c r="E12" i="19"/>
  <c r="A12" i="19" s="1"/>
  <c r="AU7" i="3"/>
  <c r="AX10" i="3"/>
  <c r="AN11" i="3"/>
  <c r="AG13" i="27"/>
  <c r="E20" i="19"/>
  <c r="A20" i="19" s="1"/>
  <c r="E16" i="20"/>
  <c r="A16" i="20" s="1"/>
  <c r="E12" i="21"/>
  <c r="A12" i="21" s="1"/>
  <c r="S27" i="22"/>
  <c r="S28" i="22" s="1"/>
  <c r="R23" i="20"/>
  <c r="S24" i="20" s="1"/>
  <c r="R26" i="19"/>
  <c r="S27" i="19" s="1"/>
  <c r="BB6" i="3"/>
  <c r="AS6" i="3"/>
  <c r="AJ6" i="3"/>
  <c r="Z6" i="3"/>
  <c r="Q6" i="3"/>
  <c r="AZ6" i="3"/>
  <c r="AQ6" i="3"/>
  <c r="AG6" i="3"/>
  <c r="X6" i="3"/>
  <c r="O6" i="3"/>
  <c r="H6" i="3"/>
  <c r="AX4" i="3"/>
  <c r="AQ4" i="3"/>
  <c r="AE4" i="3"/>
  <c r="Z4" i="3"/>
  <c r="V4" i="3"/>
  <c r="Q4" i="3"/>
  <c r="L4" i="3"/>
  <c r="H4" i="3"/>
  <c r="BB4" i="3"/>
  <c r="AU4" i="3"/>
  <c r="AP4" i="3"/>
  <c r="AR4" i="3" s="1"/>
  <c r="AJ4" i="3"/>
  <c r="Y4" i="3"/>
  <c r="U4" i="3"/>
  <c r="W4" i="3" s="1"/>
  <c r="K4" i="3"/>
  <c r="G4" i="3"/>
  <c r="I4" i="3" s="1"/>
  <c r="E8" i="19"/>
  <c r="A8" i="19" s="1"/>
  <c r="E16" i="19"/>
  <c r="A16" i="19" s="1"/>
  <c r="E38" i="19"/>
  <c r="A38" i="19" s="1"/>
  <c r="E12" i="20"/>
  <c r="A12" i="20" s="1"/>
  <c r="R23" i="21"/>
  <c r="S24" i="21" s="1"/>
  <c r="BA4" i="3"/>
  <c r="AW4" i="3"/>
  <c r="AY4" i="3" s="1"/>
  <c r="AM4" i="3"/>
  <c r="AI4" i="3"/>
  <c r="J4" i="3"/>
  <c r="O4" i="3"/>
  <c r="S4" i="3"/>
  <c r="X4" i="3"/>
  <c r="AC4" i="3"/>
  <c r="AG4" i="3"/>
  <c r="AN4" i="3"/>
  <c r="AT4" i="3"/>
  <c r="AZ4" i="3"/>
  <c r="AT6" i="3"/>
  <c r="AP6" i="3"/>
  <c r="AR6" i="3" s="1"/>
  <c r="AF6" i="3"/>
  <c r="AB6" i="3"/>
  <c r="AD6" i="3" s="1"/>
  <c r="R6" i="3"/>
  <c r="N6" i="3"/>
  <c r="P6" i="3" s="1"/>
  <c r="BA6" i="3"/>
  <c r="AW6" i="3"/>
  <c r="AY6" i="3" s="1"/>
  <c r="AM6" i="3"/>
  <c r="AI6" i="3"/>
  <c r="AK6" i="3" s="1"/>
  <c r="Y6" i="3"/>
  <c r="U6" i="3"/>
  <c r="W6" i="3" s="1"/>
  <c r="K6" i="3"/>
  <c r="G6" i="3"/>
  <c r="I6" i="3" s="1"/>
  <c r="L6" i="3"/>
  <c r="V6" i="3"/>
  <c r="AE6" i="3"/>
  <c r="AN6" i="3"/>
  <c r="AX6" i="3"/>
  <c r="J7" i="3"/>
  <c r="S7" i="3"/>
  <c r="AC7" i="3"/>
  <c r="AL7" i="3"/>
  <c r="H8" i="3"/>
  <c r="Q8" i="3"/>
  <c r="Z8" i="3"/>
  <c r="AJ8" i="3"/>
  <c r="AS8" i="3"/>
  <c r="BB8" i="3"/>
  <c r="AT9" i="3"/>
  <c r="AP9" i="3"/>
  <c r="AR9" i="3" s="1"/>
  <c r="AF9" i="3"/>
  <c r="AB9" i="3"/>
  <c r="AD9" i="3" s="1"/>
  <c r="R9" i="3"/>
  <c r="N9" i="3"/>
  <c r="P9" i="3" s="1"/>
  <c r="BA9" i="3"/>
  <c r="AW9" i="3"/>
  <c r="AY9" i="3" s="1"/>
  <c r="AM9" i="3"/>
  <c r="AI9" i="3"/>
  <c r="AK9" i="3" s="1"/>
  <c r="Y9" i="3"/>
  <c r="U9" i="3"/>
  <c r="W9" i="3" s="1"/>
  <c r="K9" i="3"/>
  <c r="G9" i="3"/>
  <c r="I9" i="3" s="1"/>
  <c r="O9" i="3"/>
  <c r="X9" i="3"/>
  <c r="AG9" i="3"/>
  <c r="AQ9" i="3"/>
  <c r="AZ9" i="3"/>
  <c r="L10" i="3"/>
  <c r="V10" i="3"/>
  <c r="AE10" i="3"/>
  <c r="AN10" i="3"/>
  <c r="J11" i="3"/>
  <c r="V11" i="3"/>
  <c r="H12" i="3"/>
  <c r="Z12" i="3"/>
  <c r="AS12" i="3"/>
  <c r="AE13" i="3"/>
  <c r="AX13" i="3"/>
  <c r="Q14" i="3"/>
  <c r="AJ14" i="3"/>
  <c r="AZ15" i="3"/>
  <c r="V15" i="3"/>
  <c r="AN15" i="3"/>
  <c r="H16" i="3"/>
  <c r="Z16" i="3"/>
  <c r="AS16" i="3"/>
  <c r="AE17" i="3"/>
  <c r="AX17" i="3"/>
  <c r="Q18" i="3"/>
  <c r="AJ18" i="3"/>
  <c r="BB18" i="3"/>
  <c r="AL10" i="27"/>
  <c r="N10" i="27"/>
  <c r="P10" i="27" s="1"/>
  <c r="AF10" i="27"/>
  <c r="G10" i="27"/>
  <c r="I10" i="27" s="1"/>
  <c r="Y10" i="27"/>
  <c r="AU10" i="27"/>
  <c r="S10" i="27"/>
  <c r="AP12" i="27"/>
  <c r="AR12" i="27" s="1"/>
  <c r="AF12" i="27"/>
  <c r="N12" i="27"/>
  <c r="P12" i="27" s="1"/>
  <c r="AT12" i="27"/>
  <c r="AB12" i="27"/>
  <c r="AD12" i="27" s="1"/>
  <c r="R12" i="27"/>
  <c r="S12" i="27"/>
  <c r="AU12" i="27"/>
  <c r="J12" i="27"/>
  <c r="AL12" i="27"/>
  <c r="AC12" i="27"/>
  <c r="AZ14" i="27"/>
  <c r="AG14" i="27"/>
  <c r="O14" i="27"/>
  <c r="AL14" i="27"/>
  <c r="S14" i="27"/>
  <c r="AZ16" i="27"/>
  <c r="AG16" i="27"/>
  <c r="O16" i="27"/>
  <c r="AL16" i="27"/>
  <c r="S16" i="27"/>
  <c r="AW18" i="27"/>
  <c r="AY18" i="27" s="1"/>
  <c r="X18" i="27"/>
  <c r="L7" i="3"/>
  <c r="V7" i="3"/>
  <c r="AE7" i="3"/>
  <c r="AN7" i="3"/>
  <c r="J8" i="3"/>
  <c r="S8" i="3"/>
  <c r="AC8" i="3"/>
  <c r="AL8" i="3"/>
  <c r="AU8" i="3"/>
  <c r="H9" i="3"/>
  <c r="Q9" i="3"/>
  <c r="Z9" i="3"/>
  <c r="AJ9" i="3"/>
  <c r="AS9" i="3"/>
  <c r="BB9" i="3"/>
  <c r="AT10" i="3"/>
  <c r="AP10" i="3"/>
  <c r="AR10" i="3" s="1"/>
  <c r="AF10" i="3"/>
  <c r="AB10" i="3"/>
  <c r="AD10" i="3" s="1"/>
  <c r="R10" i="3"/>
  <c r="N10" i="3"/>
  <c r="P10" i="3" s="1"/>
  <c r="BA10" i="3"/>
  <c r="AW10" i="3"/>
  <c r="AY10" i="3" s="1"/>
  <c r="AM10" i="3"/>
  <c r="AI10" i="3"/>
  <c r="AK10" i="3" s="1"/>
  <c r="Y10" i="3"/>
  <c r="U10" i="3"/>
  <c r="W10" i="3" s="1"/>
  <c r="K10" i="3"/>
  <c r="G10" i="3"/>
  <c r="I10" i="3" s="1"/>
  <c r="O10" i="3"/>
  <c r="X10" i="3"/>
  <c r="AG10" i="3"/>
  <c r="AQ10" i="3"/>
  <c r="AZ10" i="3"/>
  <c r="L11" i="3"/>
  <c r="Z11" i="3"/>
  <c r="L12" i="3"/>
  <c r="AE12" i="3"/>
  <c r="AX12" i="3"/>
  <c r="Q13" i="3"/>
  <c r="AJ13" i="3"/>
  <c r="AZ14" i="3"/>
  <c r="V14" i="3"/>
  <c r="H15" i="3"/>
  <c r="Z15" i="3"/>
  <c r="AS15" i="3"/>
  <c r="L16" i="3"/>
  <c r="AE16" i="3"/>
  <c r="AX16" i="3"/>
  <c r="Q17" i="3"/>
  <c r="AJ17" i="3"/>
  <c r="AZ18" i="3"/>
  <c r="V18" i="3"/>
  <c r="AN18" i="3"/>
  <c r="AL4" i="27"/>
  <c r="AL19" i="27" s="1"/>
  <c r="J31" i="27" s="1"/>
  <c r="AL6" i="27"/>
  <c r="AL8" i="27"/>
  <c r="X13" i="27"/>
  <c r="E24" i="19"/>
  <c r="A24" i="19" s="1"/>
  <c r="E30" i="19"/>
  <c r="A30" i="19" s="1"/>
  <c r="E20" i="20"/>
  <c r="A20" i="20" s="1"/>
  <c r="F4" i="25"/>
  <c r="M4" i="25"/>
  <c r="F6" i="25"/>
  <c r="M6" i="25"/>
  <c r="F8" i="25"/>
  <c r="M8" i="25"/>
  <c r="F10" i="25"/>
  <c r="M10" i="25"/>
  <c r="F12" i="25"/>
  <c r="M12" i="25"/>
  <c r="F14" i="25"/>
  <c r="M14" i="25"/>
  <c r="A5" i="3"/>
  <c r="Y5" i="3" s="1"/>
  <c r="AT7" i="3"/>
  <c r="AP7" i="3"/>
  <c r="AR7" i="3" s="1"/>
  <c r="AF7" i="3"/>
  <c r="AB7" i="3"/>
  <c r="AD7" i="3" s="1"/>
  <c r="R7" i="3"/>
  <c r="N7" i="3"/>
  <c r="P7" i="3" s="1"/>
  <c r="BA7" i="3"/>
  <c r="AW7" i="3"/>
  <c r="AY7" i="3" s="1"/>
  <c r="AM7" i="3"/>
  <c r="AI7" i="3"/>
  <c r="AK7" i="3" s="1"/>
  <c r="Y7" i="3"/>
  <c r="U7" i="3"/>
  <c r="W7" i="3" s="1"/>
  <c r="K7" i="3"/>
  <c r="G7" i="3"/>
  <c r="I7" i="3" s="1"/>
  <c r="O7" i="3"/>
  <c r="X7" i="3"/>
  <c r="AG7" i="3"/>
  <c r="AQ7" i="3"/>
  <c r="AZ7" i="3"/>
  <c r="L8" i="3"/>
  <c r="V8" i="3"/>
  <c r="AE8" i="3"/>
  <c r="AN8" i="3"/>
  <c r="J9" i="3"/>
  <c r="S9" i="3"/>
  <c r="AC9" i="3"/>
  <c r="AL9" i="3"/>
  <c r="H10" i="3"/>
  <c r="Q10" i="3"/>
  <c r="Z10" i="3"/>
  <c r="AJ10" i="3"/>
  <c r="AS10" i="3"/>
  <c r="BB10" i="3"/>
  <c r="AZ11" i="3"/>
  <c r="AU11" i="3"/>
  <c r="AQ11" i="3"/>
  <c r="AL11" i="3"/>
  <c r="AG11" i="3"/>
  <c r="AC11" i="3"/>
  <c r="X11" i="3"/>
  <c r="S11" i="3"/>
  <c r="AT11" i="3"/>
  <c r="AP11" i="3"/>
  <c r="AR11" i="3" s="1"/>
  <c r="AF11" i="3"/>
  <c r="AB11" i="3"/>
  <c r="AD11" i="3" s="1"/>
  <c r="R11" i="3"/>
  <c r="N11" i="3"/>
  <c r="P11" i="3" s="1"/>
  <c r="BA11" i="3"/>
  <c r="AW11" i="3"/>
  <c r="AY11" i="3" s="1"/>
  <c r="AM11" i="3"/>
  <c r="AI11" i="3"/>
  <c r="AK11" i="3" s="1"/>
  <c r="Y11" i="3"/>
  <c r="U11" i="3"/>
  <c r="W11" i="3" s="1"/>
  <c r="K11" i="3"/>
  <c r="G11" i="3"/>
  <c r="I11" i="3" s="1"/>
  <c r="O11" i="3"/>
  <c r="AE11" i="3"/>
  <c r="AX11" i="3"/>
  <c r="Q12" i="3"/>
  <c r="AJ12" i="3"/>
  <c r="BB12" i="3"/>
  <c r="AZ13" i="3"/>
  <c r="V13" i="3"/>
  <c r="H14" i="3"/>
  <c r="AS14" i="3"/>
  <c r="L15" i="3"/>
  <c r="AE15" i="3"/>
  <c r="AX15" i="3"/>
  <c r="Q16" i="3"/>
  <c r="AJ16" i="3"/>
  <c r="BB16" i="3"/>
  <c r="AZ17" i="3"/>
  <c r="V17" i="3"/>
  <c r="H18" i="3"/>
  <c r="Z18" i="3"/>
  <c r="AS18" i="3"/>
  <c r="AL5" i="27"/>
  <c r="S5" i="27"/>
  <c r="AZ5" i="27"/>
  <c r="AG5" i="27"/>
  <c r="O5" i="27"/>
  <c r="AU5" i="27"/>
  <c r="AC5" i="27"/>
  <c r="J5" i="27"/>
  <c r="AL7" i="27"/>
  <c r="S7" i="27"/>
  <c r="AZ7" i="27"/>
  <c r="AG7" i="27"/>
  <c r="O7" i="27"/>
  <c r="AU7" i="27"/>
  <c r="AC7" i="27"/>
  <c r="J7" i="27"/>
  <c r="AL9" i="27"/>
  <c r="S9" i="27"/>
  <c r="AZ9" i="27"/>
  <c r="AG9" i="27"/>
  <c r="O9" i="27"/>
  <c r="AU9" i="27"/>
  <c r="AC9" i="27"/>
  <c r="J9" i="27"/>
  <c r="X11" i="27"/>
  <c r="AZ11" i="27"/>
  <c r="O11" i="27"/>
  <c r="AC15" i="27"/>
  <c r="J15" i="27"/>
  <c r="AU15" i="27"/>
  <c r="J17" i="27"/>
  <c r="AU17" i="27"/>
  <c r="AC17" i="27"/>
  <c r="B4" i="25"/>
  <c r="I6" i="25"/>
  <c r="B8" i="25"/>
  <c r="I8" i="25"/>
  <c r="B10" i="25"/>
  <c r="I10" i="25"/>
  <c r="B12" i="25"/>
  <c r="I12" i="25"/>
  <c r="B14" i="25"/>
  <c r="I14" i="25"/>
  <c r="N4" i="3"/>
  <c r="R4" i="3"/>
  <c r="AB4" i="3"/>
  <c r="AF4" i="3"/>
  <c r="AL4" i="3"/>
  <c r="AS4" i="3"/>
  <c r="J6" i="3"/>
  <c r="S6" i="3"/>
  <c r="AC6" i="3"/>
  <c r="AL6" i="3"/>
  <c r="AU6" i="3"/>
  <c r="H7" i="3"/>
  <c r="Q7" i="3"/>
  <c r="Z7" i="3"/>
  <c r="AJ7" i="3"/>
  <c r="AS7" i="3"/>
  <c r="BB7" i="3"/>
  <c r="AT8" i="3"/>
  <c r="AP8" i="3"/>
  <c r="AR8" i="3" s="1"/>
  <c r="AF8" i="3"/>
  <c r="AB8" i="3"/>
  <c r="AD8" i="3" s="1"/>
  <c r="R8" i="3"/>
  <c r="N8" i="3"/>
  <c r="P8" i="3" s="1"/>
  <c r="BA8" i="3"/>
  <c r="AW8" i="3"/>
  <c r="AY8" i="3" s="1"/>
  <c r="AM8" i="3"/>
  <c r="AI8" i="3"/>
  <c r="AK8" i="3" s="1"/>
  <c r="Y8" i="3"/>
  <c r="U8" i="3"/>
  <c r="W8" i="3" s="1"/>
  <c r="K8" i="3"/>
  <c r="G8" i="3"/>
  <c r="I8" i="3" s="1"/>
  <c r="O8" i="3"/>
  <c r="X8" i="3"/>
  <c r="AG8" i="3"/>
  <c r="AQ8" i="3"/>
  <c r="AZ8" i="3"/>
  <c r="L9" i="3"/>
  <c r="V9" i="3"/>
  <c r="AE9" i="3"/>
  <c r="AN9" i="3"/>
  <c r="AX9" i="3"/>
  <c r="J10" i="3"/>
  <c r="S10" i="3"/>
  <c r="AC10" i="3"/>
  <c r="AL10" i="3"/>
  <c r="AU10" i="3"/>
  <c r="H11" i="3"/>
  <c r="Q11" i="3"/>
  <c r="AJ11" i="3"/>
  <c r="BB11" i="3"/>
  <c r="AZ12" i="3"/>
  <c r="V12" i="3"/>
  <c r="H13" i="3"/>
  <c r="AE14" i="3"/>
  <c r="Q15" i="3"/>
  <c r="AJ15" i="3"/>
  <c r="AZ16" i="3"/>
  <c r="V16" i="3"/>
  <c r="H17" i="3"/>
  <c r="L18" i="3"/>
  <c r="AE18" i="3"/>
  <c r="G12" i="3"/>
  <c r="I12" i="3" s="1"/>
  <c r="K12" i="3"/>
  <c r="U12" i="3"/>
  <c r="W12" i="3" s="1"/>
  <c r="Y12" i="3"/>
  <c r="AI12" i="3"/>
  <c r="AK12" i="3" s="1"/>
  <c r="AM12" i="3"/>
  <c r="AW12" i="3"/>
  <c r="AY12" i="3" s="1"/>
  <c r="BA12" i="3"/>
  <c r="G13" i="3"/>
  <c r="I13" i="3" s="1"/>
  <c r="K13" i="3"/>
  <c r="U13" i="3"/>
  <c r="W13" i="3" s="1"/>
  <c r="Y13" i="3"/>
  <c r="AI13" i="3"/>
  <c r="AK13" i="3" s="1"/>
  <c r="AM13" i="3"/>
  <c r="AW13" i="3"/>
  <c r="AY13" i="3" s="1"/>
  <c r="BA13" i="3"/>
  <c r="G14" i="3"/>
  <c r="I14" i="3" s="1"/>
  <c r="K14" i="3"/>
  <c r="U14" i="3"/>
  <c r="W14" i="3" s="1"/>
  <c r="Y14" i="3"/>
  <c r="AI14" i="3"/>
  <c r="AK14" i="3" s="1"/>
  <c r="AM14" i="3"/>
  <c r="AW14" i="3"/>
  <c r="AY14" i="3" s="1"/>
  <c r="BA14" i="3"/>
  <c r="G15" i="3"/>
  <c r="I15" i="3" s="1"/>
  <c r="K15" i="3"/>
  <c r="U15" i="3"/>
  <c r="W15" i="3" s="1"/>
  <c r="Y15" i="3"/>
  <c r="AI15" i="3"/>
  <c r="AK15" i="3" s="1"/>
  <c r="AM15" i="3"/>
  <c r="AW15" i="3"/>
  <c r="AY15" i="3" s="1"/>
  <c r="BA15" i="3"/>
  <c r="G16" i="3"/>
  <c r="I16" i="3" s="1"/>
  <c r="K16" i="3"/>
  <c r="U16" i="3"/>
  <c r="W16" i="3" s="1"/>
  <c r="Y16" i="3"/>
  <c r="AI16" i="3"/>
  <c r="AK16" i="3" s="1"/>
  <c r="AM16" i="3"/>
  <c r="AW16" i="3"/>
  <c r="AY16" i="3" s="1"/>
  <c r="BA16" i="3"/>
  <c r="G17" i="3"/>
  <c r="I17" i="3" s="1"/>
  <c r="K17" i="3"/>
  <c r="U17" i="3"/>
  <c r="W17" i="3" s="1"/>
  <c r="Y17" i="3"/>
  <c r="AI17" i="3"/>
  <c r="AK17" i="3" s="1"/>
  <c r="AM17" i="3"/>
  <c r="AW17" i="3"/>
  <c r="AY17" i="3" s="1"/>
  <c r="BA17" i="3"/>
  <c r="G18" i="3"/>
  <c r="I18" i="3" s="1"/>
  <c r="K18" i="3"/>
  <c r="U18" i="3"/>
  <c r="W18" i="3" s="1"/>
  <c r="Y18" i="3"/>
  <c r="AI18" i="3"/>
  <c r="AK18" i="3" s="1"/>
  <c r="AM18" i="3"/>
  <c r="AW18" i="3"/>
  <c r="AY18" i="3" s="1"/>
  <c r="BA18" i="3"/>
  <c r="G19" i="3"/>
  <c r="I19" i="3" s="1"/>
  <c r="K19" i="3"/>
  <c r="U19" i="3"/>
  <c r="W19" i="3" s="1"/>
  <c r="Y19" i="3"/>
  <c r="AI19" i="3"/>
  <c r="AK19" i="3" s="1"/>
  <c r="AM19" i="3"/>
  <c r="AW19" i="3"/>
  <c r="AY19" i="3" s="1"/>
  <c r="BA19" i="3"/>
  <c r="G20" i="3"/>
  <c r="K20" i="3"/>
  <c r="U20" i="3"/>
  <c r="W20" i="3" s="1"/>
  <c r="Y20" i="3"/>
  <c r="AI20" i="3"/>
  <c r="AK20" i="3" s="1"/>
  <c r="AM20" i="3"/>
  <c r="AW20" i="3"/>
  <c r="AY20" i="3" s="1"/>
  <c r="BA20" i="3"/>
  <c r="G21" i="3"/>
  <c r="I21" i="3" s="1"/>
  <c r="K21" i="3"/>
  <c r="U21" i="3"/>
  <c r="W21" i="3" s="1"/>
  <c r="Y21" i="3"/>
  <c r="AI21" i="3"/>
  <c r="AK21" i="3" s="1"/>
  <c r="AM21" i="3"/>
  <c r="AW21" i="3"/>
  <c r="AY21" i="3" s="1"/>
  <c r="BA21" i="3"/>
  <c r="G22" i="3"/>
  <c r="I22" i="3" s="1"/>
  <c r="K22" i="3"/>
  <c r="U22" i="3"/>
  <c r="W22" i="3" s="1"/>
  <c r="Y22" i="3"/>
  <c r="AI22" i="3"/>
  <c r="AK22" i="3" s="1"/>
  <c r="AM22" i="3"/>
  <c r="AW22" i="3"/>
  <c r="AY22" i="3" s="1"/>
  <c r="BA22" i="3"/>
  <c r="G23" i="3"/>
  <c r="I23" i="3" s="1"/>
  <c r="K23" i="3"/>
  <c r="U23" i="3"/>
  <c r="W23" i="3" s="1"/>
  <c r="Y23" i="3"/>
  <c r="AI23" i="3"/>
  <c r="AK23" i="3" s="1"/>
  <c r="AM23" i="3"/>
  <c r="AW23" i="3"/>
  <c r="AY23" i="3" s="1"/>
  <c r="BA23" i="3"/>
  <c r="G24" i="3"/>
  <c r="I24" i="3" s="1"/>
  <c r="K24" i="3"/>
  <c r="U24" i="3"/>
  <c r="W24" i="3" s="1"/>
  <c r="Y24" i="3"/>
  <c r="AI24" i="3"/>
  <c r="AK24" i="3" s="1"/>
  <c r="AM24" i="3"/>
  <c r="AW24" i="3"/>
  <c r="AY24" i="3" s="1"/>
  <c r="BA24" i="3"/>
  <c r="N12" i="3"/>
  <c r="P12" i="3" s="1"/>
  <c r="R12" i="3"/>
  <c r="AB12" i="3"/>
  <c r="AD12" i="3" s="1"/>
  <c r="AF12" i="3"/>
  <c r="AP12" i="3"/>
  <c r="AR12" i="3" s="1"/>
  <c r="AT12" i="3"/>
  <c r="N13" i="3"/>
  <c r="P13" i="3" s="1"/>
  <c r="R13" i="3"/>
  <c r="AB13" i="3"/>
  <c r="AD13" i="3" s="1"/>
  <c r="AF13" i="3"/>
  <c r="AP13" i="3"/>
  <c r="AR13" i="3" s="1"/>
  <c r="AT13" i="3"/>
  <c r="N14" i="3"/>
  <c r="P14" i="3" s="1"/>
  <c r="R14" i="3"/>
  <c r="AB14" i="3"/>
  <c r="AD14" i="3" s="1"/>
  <c r="AF14" i="3"/>
  <c r="AP14" i="3"/>
  <c r="AR14" i="3" s="1"/>
  <c r="AT14" i="3"/>
  <c r="N15" i="3"/>
  <c r="P15" i="3" s="1"/>
  <c r="R15" i="3"/>
  <c r="AB15" i="3"/>
  <c r="AD15" i="3" s="1"/>
  <c r="AF15" i="3"/>
  <c r="AP15" i="3"/>
  <c r="AR15" i="3" s="1"/>
  <c r="AT15" i="3"/>
  <c r="N16" i="3"/>
  <c r="P16" i="3" s="1"/>
  <c r="R16" i="3"/>
  <c r="AB16" i="3"/>
  <c r="AD16" i="3" s="1"/>
  <c r="AF16" i="3"/>
  <c r="AP16" i="3"/>
  <c r="AR16" i="3" s="1"/>
  <c r="AT16" i="3"/>
  <c r="N17" i="3"/>
  <c r="P17" i="3" s="1"/>
  <c r="R17" i="3"/>
  <c r="AB17" i="3"/>
  <c r="AD17" i="3" s="1"/>
  <c r="AF17" i="3"/>
  <c r="AP17" i="3"/>
  <c r="AR17" i="3" s="1"/>
  <c r="AT17" i="3"/>
  <c r="N18" i="3"/>
  <c r="P18" i="3" s="1"/>
  <c r="R18" i="3"/>
  <c r="AB18" i="3"/>
  <c r="AD18" i="3" s="1"/>
  <c r="AF18" i="3"/>
  <c r="AP18" i="3"/>
  <c r="AR18" i="3" s="1"/>
  <c r="AT18" i="3"/>
  <c r="N19" i="3"/>
  <c r="P19" i="3" s="1"/>
  <c r="R19" i="3"/>
  <c r="AB19" i="3"/>
  <c r="AD19" i="3" s="1"/>
  <c r="AF19" i="3"/>
  <c r="AP19" i="3"/>
  <c r="AR19" i="3" s="1"/>
  <c r="AT19" i="3"/>
  <c r="I20" i="3"/>
  <c r="N20" i="3"/>
  <c r="P20" i="3" s="1"/>
  <c r="R20" i="3"/>
  <c r="AB20" i="3"/>
  <c r="AD20" i="3" s="1"/>
  <c r="AF20" i="3"/>
  <c r="AP20" i="3"/>
  <c r="AR20" i="3" s="1"/>
  <c r="AT20" i="3"/>
  <c r="N21" i="3"/>
  <c r="P21" i="3" s="1"/>
  <c r="R21" i="3"/>
  <c r="AB21" i="3"/>
  <c r="AD21" i="3" s="1"/>
  <c r="AF21" i="3"/>
  <c r="AP21" i="3"/>
  <c r="AR21" i="3" s="1"/>
  <c r="AT21" i="3"/>
  <c r="N22" i="3"/>
  <c r="P22" i="3" s="1"/>
  <c r="R22" i="3"/>
  <c r="AB22" i="3"/>
  <c r="AD22" i="3" s="1"/>
  <c r="AF22" i="3"/>
  <c r="AP22" i="3"/>
  <c r="AR22" i="3" s="1"/>
  <c r="AT22" i="3"/>
  <c r="N23" i="3"/>
  <c r="P23" i="3" s="1"/>
  <c r="R23" i="3"/>
  <c r="AB23" i="3"/>
  <c r="AD23" i="3" s="1"/>
  <c r="AF23" i="3"/>
  <c r="AP23" i="3"/>
  <c r="AR23" i="3" s="1"/>
  <c r="AT23" i="3"/>
  <c r="N24" i="3"/>
  <c r="P24" i="3" s="1"/>
  <c r="R24" i="3"/>
  <c r="AB24" i="3"/>
  <c r="AD24" i="3" s="1"/>
  <c r="AF24" i="3"/>
  <c r="AP24" i="3"/>
  <c r="AR24" i="3" s="1"/>
  <c r="AT24" i="3"/>
  <c r="J12" i="3"/>
  <c r="O12" i="3"/>
  <c r="S12" i="3"/>
  <c r="X12" i="3"/>
  <c r="AC12" i="3"/>
  <c r="AG12" i="3"/>
  <c r="AL12" i="3"/>
  <c r="AQ12" i="3"/>
  <c r="AU12" i="3"/>
  <c r="J13" i="3"/>
  <c r="O13" i="3"/>
  <c r="S13" i="3"/>
  <c r="X13" i="3"/>
  <c r="AC13" i="3"/>
  <c r="AG13" i="3"/>
  <c r="AL13" i="3"/>
  <c r="AQ13" i="3"/>
  <c r="AU13" i="3"/>
  <c r="J14" i="3"/>
  <c r="O14" i="3"/>
  <c r="S14" i="3"/>
  <c r="X14" i="3"/>
  <c r="AC14" i="3"/>
  <c r="AG14" i="3"/>
  <c r="AL14" i="3"/>
  <c r="AQ14" i="3"/>
  <c r="AU14" i="3"/>
  <c r="J15" i="3"/>
  <c r="O15" i="3"/>
  <c r="S15" i="3"/>
  <c r="X15" i="3"/>
  <c r="AC15" i="3"/>
  <c r="AG15" i="3"/>
  <c r="AL15" i="3"/>
  <c r="AQ15" i="3"/>
  <c r="AU15" i="3"/>
  <c r="J16" i="3"/>
  <c r="O16" i="3"/>
  <c r="S16" i="3"/>
  <c r="X16" i="3"/>
  <c r="AC16" i="3"/>
  <c r="AG16" i="3"/>
  <c r="AL16" i="3"/>
  <c r="AQ16" i="3"/>
  <c r="AU16" i="3"/>
  <c r="J17" i="3"/>
  <c r="O17" i="3"/>
  <c r="S17" i="3"/>
  <c r="X17" i="3"/>
  <c r="AC17" i="3"/>
  <c r="AG17" i="3"/>
  <c r="AL17" i="3"/>
  <c r="AQ17" i="3"/>
  <c r="AU17" i="3"/>
  <c r="J18" i="3"/>
  <c r="O18" i="3"/>
  <c r="S18" i="3"/>
  <c r="X18" i="3"/>
  <c r="AC18" i="3"/>
  <c r="AG18" i="3"/>
  <c r="AL18" i="3"/>
  <c r="AQ18" i="3"/>
  <c r="AU18" i="3"/>
  <c r="J19" i="3"/>
  <c r="O19" i="3"/>
  <c r="S19" i="3"/>
  <c r="X19" i="3"/>
  <c r="AC19" i="3"/>
  <c r="AG19" i="3"/>
  <c r="AL19" i="3"/>
  <c r="AQ19" i="3"/>
  <c r="AU19" i="3"/>
  <c r="J20" i="3"/>
  <c r="O20" i="3"/>
  <c r="S20" i="3"/>
  <c r="X20" i="3"/>
  <c r="AC20" i="3"/>
  <c r="AG20" i="3"/>
  <c r="AL20" i="3"/>
  <c r="AQ20" i="3"/>
  <c r="AU20" i="3"/>
  <c r="J21" i="3"/>
  <c r="O21" i="3"/>
  <c r="S21" i="3"/>
  <c r="X21" i="3"/>
  <c r="AC21" i="3"/>
  <c r="AG21" i="3"/>
  <c r="AL21" i="3"/>
  <c r="AQ21" i="3"/>
  <c r="AU21" i="3"/>
  <c r="J22" i="3"/>
  <c r="O22" i="3"/>
  <c r="S22" i="3"/>
  <c r="X22" i="3"/>
  <c r="AC22" i="3"/>
  <c r="AG22" i="3"/>
  <c r="AL22" i="3"/>
  <c r="AQ22" i="3"/>
  <c r="AU22" i="3"/>
  <c r="J23" i="3"/>
  <c r="O23" i="3"/>
  <c r="S23" i="3"/>
  <c r="X23" i="3"/>
  <c r="AC23" i="3"/>
  <c r="AG23" i="3"/>
  <c r="AL23" i="3"/>
  <c r="AQ23" i="3"/>
  <c r="AU23" i="3"/>
  <c r="J24" i="3"/>
  <c r="O24" i="3"/>
  <c r="S24" i="3"/>
  <c r="X24" i="3"/>
  <c r="AC24" i="3"/>
  <c r="AG24" i="3"/>
  <c r="AL24" i="3"/>
  <c r="AQ24" i="3"/>
  <c r="AU24" i="3"/>
  <c r="S4" i="27"/>
  <c r="S19" i="27" s="1"/>
  <c r="L28" i="27" s="1"/>
  <c r="S6" i="27"/>
  <c r="S8" i="27"/>
  <c r="BB11" i="27"/>
  <c r="AX11" i="27"/>
  <c r="AS11" i="27"/>
  <c r="AN11" i="27"/>
  <c r="AJ11" i="27"/>
  <c r="AE11" i="27"/>
  <c r="Z11" i="27"/>
  <c r="V11" i="27"/>
  <c r="Q11" i="27"/>
  <c r="L11" i="27"/>
  <c r="H11" i="27"/>
  <c r="BA11" i="27"/>
  <c r="AW11" i="27"/>
  <c r="AY11" i="27" s="1"/>
  <c r="AM11" i="27"/>
  <c r="AI11" i="27"/>
  <c r="AK11" i="27" s="1"/>
  <c r="Y11" i="27"/>
  <c r="U11" i="27"/>
  <c r="W11" i="27" s="1"/>
  <c r="K11" i="27"/>
  <c r="G11" i="27"/>
  <c r="I11" i="27" s="1"/>
  <c r="AU11" i="27"/>
  <c r="AL11" i="27"/>
  <c r="AC11" i="27"/>
  <c r="S11" i="27"/>
  <c r="J11" i="27"/>
  <c r="AT11" i="27"/>
  <c r="AB11" i="27"/>
  <c r="AD11" i="27" s="1"/>
  <c r="R11" i="27"/>
  <c r="AP11" i="27"/>
  <c r="AR11" i="27" s="1"/>
  <c r="AF11" i="27"/>
  <c r="N11" i="27"/>
  <c r="P11" i="27" s="1"/>
  <c r="AQ11" i="27"/>
  <c r="BB4" i="27"/>
  <c r="BB19" i="27" s="1"/>
  <c r="L33" i="27" s="1"/>
  <c r="AX4" i="27"/>
  <c r="AX19" i="27" s="1"/>
  <c r="AS4" i="27"/>
  <c r="AS19" i="27" s="1"/>
  <c r="J32" i="27" s="1"/>
  <c r="AN4" i="27"/>
  <c r="AN19" i="27" s="1"/>
  <c r="L31" i="27" s="1"/>
  <c r="AJ4" i="27"/>
  <c r="AJ19" i="27" s="1"/>
  <c r="AE4" i="27"/>
  <c r="AE19" i="27" s="1"/>
  <c r="J30" i="27" s="1"/>
  <c r="Z4" i="27"/>
  <c r="Z19" i="27" s="1"/>
  <c r="L29" i="27" s="1"/>
  <c r="V4" i="27"/>
  <c r="V19" i="27" s="1"/>
  <c r="Q4" i="27"/>
  <c r="Q19" i="27" s="1"/>
  <c r="J28" i="27" s="1"/>
  <c r="L4" i="27"/>
  <c r="L19" i="27" s="1"/>
  <c r="L27" i="27" s="1"/>
  <c r="H4" i="27"/>
  <c r="H19" i="27" s="1"/>
  <c r="BA4" i="27"/>
  <c r="BA19" i="27" s="1"/>
  <c r="K33" i="27" s="1"/>
  <c r="AW4" i="27"/>
  <c r="AW19" i="27" s="1"/>
  <c r="G33" i="27" s="1"/>
  <c r="AM4" i="27"/>
  <c r="AM19" i="27" s="1"/>
  <c r="K31" i="27" s="1"/>
  <c r="AI4" i="27"/>
  <c r="AI19" i="27" s="1"/>
  <c r="G31" i="27" s="1"/>
  <c r="Y4" i="27"/>
  <c r="Y19" i="27" s="1"/>
  <c r="K29" i="27" s="1"/>
  <c r="U4" i="27"/>
  <c r="U19" i="27" s="1"/>
  <c r="G29" i="27" s="1"/>
  <c r="K4" i="27"/>
  <c r="K19" i="27" s="1"/>
  <c r="K27" i="27" s="1"/>
  <c r="G4" i="27"/>
  <c r="G19" i="27" s="1"/>
  <c r="G27" i="27" s="1"/>
  <c r="AT4" i="27"/>
  <c r="AT19" i="27" s="1"/>
  <c r="K32" i="27" s="1"/>
  <c r="AP4" i="27"/>
  <c r="AP19" i="27" s="1"/>
  <c r="G32" i="27" s="1"/>
  <c r="AF4" i="27"/>
  <c r="AF19" i="27" s="1"/>
  <c r="K30" i="27" s="1"/>
  <c r="AB4" i="27"/>
  <c r="AB19" i="27" s="1"/>
  <c r="G30" i="27" s="1"/>
  <c r="R4" i="27"/>
  <c r="R19" i="27" s="1"/>
  <c r="K28" i="27" s="1"/>
  <c r="N4" i="27"/>
  <c r="N19" i="27" s="1"/>
  <c r="G28" i="27" s="1"/>
  <c r="X4" i="27"/>
  <c r="X19" i="27" s="1"/>
  <c r="J29" i="27" s="1"/>
  <c r="AQ4" i="27"/>
  <c r="AQ19" i="27" s="1"/>
  <c r="BB6" i="27"/>
  <c r="AX6" i="27"/>
  <c r="AS6" i="27"/>
  <c r="AN6" i="27"/>
  <c r="AJ6" i="27"/>
  <c r="AE6" i="27"/>
  <c r="Z6" i="27"/>
  <c r="V6" i="27"/>
  <c r="Q6" i="27"/>
  <c r="L6" i="27"/>
  <c r="H6" i="27"/>
  <c r="BA6" i="27"/>
  <c r="AW6" i="27"/>
  <c r="AY6" i="27" s="1"/>
  <c r="AM6" i="27"/>
  <c r="AI6" i="27"/>
  <c r="AK6" i="27" s="1"/>
  <c r="Y6" i="27"/>
  <c r="U6" i="27"/>
  <c r="W6" i="27" s="1"/>
  <c r="K6" i="27"/>
  <c r="G6" i="27"/>
  <c r="I6" i="27" s="1"/>
  <c r="AT6" i="27"/>
  <c r="AP6" i="27"/>
  <c r="AR6" i="27" s="1"/>
  <c r="AF6" i="27"/>
  <c r="AB6" i="27"/>
  <c r="AD6" i="27" s="1"/>
  <c r="R6" i="27"/>
  <c r="N6" i="27"/>
  <c r="P6" i="27" s="1"/>
  <c r="X6" i="27"/>
  <c r="AQ6" i="27"/>
  <c r="BB8" i="27"/>
  <c r="AX8" i="27"/>
  <c r="AS8" i="27"/>
  <c r="AN8" i="27"/>
  <c r="AJ8" i="27"/>
  <c r="AE8" i="27"/>
  <c r="Z8" i="27"/>
  <c r="V8" i="27"/>
  <c r="Q8" i="27"/>
  <c r="L8" i="27"/>
  <c r="H8" i="27"/>
  <c r="BA8" i="27"/>
  <c r="AW8" i="27"/>
  <c r="AY8" i="27" s="1"/>
  <c r="AM8" i="27"/>
  <c r="AI8" i="27"/>
  <c r="AK8" i="27" s="1"/>
  <c r="Y8" i="27"/>
  <c r="U8" i="27"/>
  <c r="W8" i="27" s="1"/>
  <c r="K8" i="27"/>
  <c r="G8" i="27"/>
  <c r="I8" i="27" s="1"/>
  <c r="AT8" i="27"/>
  <c r="AP8" i="27"/>
  <c r="AR8" i="27" s="1"/>
  <c r="AF8" i="27"/>
  <c r="AB8" i="27"/>
  <c r="AD8" i="27" s="1"/>
  <c r="R8" i="27"/>
  <c r="N8" i="27"/>
  <c r="P8" i="27" s="1"/>
  <c r="X8" i="27"/>
  <c r="AQ8" i="27"/>
  <c r="AQ18" i="27"/>
  <c r="J4" i="27"/>
  <c r="J19" i="27" s="1"/>
  <c r="J27" i="27" s="1"/>
  <c r="AC4" i="27"/>
  <c r="AC19" i="27" s="1"/>
  <c r="AU4" i="27"/>
  <c r="AU19" i="27" s="1"/>
  <c r="L32" i="27" s="1"/>
  <c r="J6" i="27"/>
  <c r="AC6" i="27"/>
  <c r="AU6" i="27"/>
  <c r="J8" i="27"/>
  <c r="AC8" i="27"/>
  <c r="AU8" i="27"/>
  <c r="BB13" i="27"/>
  <c r="AX13" i="27"/>
  <c r="AS13" i="27"/>
  <c r="AN13" i="27"/>
  <c r="AJ13" i="27"/>
  <c r="AE13" i="27"/>
  <c r="Z13" i="27"/>
  <c r="V13" i="27"/>
  <c r="Q13" i="27"/>
  <c r="L13" i="27"/>
  <c r="H13" i="27"/>
  <c r="BA13" i="27"/>
  <c r="AW13" i="27"/>
  <c r="AY13" i="27" s="1"/>
  <c r="AM13" i="27"/>
  <c r="AI13" i="27"/>
  <c r="AK13" i="27" s="1"/>
  <c r="Y13" i="27"/>
  <c r="U13" i="27"/>
  <c r="W13" i="27" s="1"/>
  <c r="K13" i="27"/>
  <c r="G13" i="27"/>
  <c r="I13" i="27" s="1"/>
  <c r="AU13" i="27"/>
  <c r="AL13" i="27"/>
  <c r="AC13" i="27"/>
  <c r="S13" i="27"/>
  <c r="J13" i="27"/>
  <c r="AT13" i="27"/>
  <c r="AB13" i="27"/>
  <c r="AD13" i="27" s="1"/>
  <c r="R13" i="27"/>
  <c r="AP13" i="27"/>
  <c r="AR13" i="27" s="1"/>
  <c r="AF13" i="27"/>
  <c r="N13" i="27"/>
  <c r="P13" i="27" s="1"/>
  <c r="AQ13" i="27"/>
  <c r="O4" i="27"/>
  <c r="O19" i="27" s="1"/>
  <c r="AG4" i="27"/>
  <c r="AG19" i="27" s="1"/>
  <c r="L30" i="27" s="1"/>
  <c r="AZ4" i="27"/>
  <c r="AZ19" i="27" s="1"/>
  <c r="J33" i="27" s="1"/>
  <c r="BB5" i="27"/>
  <c r="AX5" i="27"/>
  <c r="AS5" i="27"/>
  <c r="AN5" i="27"/>
  <c r="AJ5" i="27"/>
  <c r="AE5" i="27"/>
  <c r="Z5" i="27"/>
  <c r="V5" i="27"/>
  <c r="Q5" i="27"/>
  <c r="L5" i="27"/>
  <c r="H5" i="27"/>
  <c r="BA5" i="27"/>
  <c r="AW5" i="27"/>
  <c r="AY5" i="27" s="1"/>
  <c r="AM5" i="27"/>
  <c r="AI5" i="27"/>
  <c r="AK5" i="27" s="1"/>
  <c r="Y5" i="27"/>
  <c r="U5" i="27"/>
  <c r="W5" i="27" s="1"/>
  <c r="K5" i="27"/>
  <c r="G5" i="27"/>
  <c r="I5" i="27" s="1"/>
  <c r="AT5" i="27"/>
  <c r="AP5" i="27"/>
  <c r="AR5" i="27" s="1"/>
  <c r="AF5" i="27"/>
  <c r="AB5" i="27"/>
  <c r="AD5" i="27" s="1"/>
  <c r="R5" i="27"/>
  <c r="N5" i="27"/>
  <c r="P5" i="27" s="1"/>
  <c r="X5" i="27"/>
  <c r="AQ5" i="27"/>
  <c r="O6" i="27"/>
  <c r="AG6" i="27"/>
  <c r="AZ6" i="27"/>
  <c r="BB7" i="27"/>
  <c r="AX7" i="27"/>
  <c r="AS7" i="27"/>
  <c r="AN7" i="27"/>
  <c r="AJ7" i="27"/>
  <c r="AE7" i="27"/>
  <c r="Z7" i="27"/>
  <c r="V7" i="27"/>
  <c r="Q7" i="27"/>
  <c r="L7" i="27"/>
  <c r="H7" i="27"/>
  <c r="BA7" i="27"/>
  <c r="AW7" i="27"/>
  <c r="AY7" i="27" s="1"/>
  <c r="AM7" i="27"/>
  <c r="AI7" i="27"/>
  <c r="AK7" i="27" s="1"/>
  <c r="Y7" i="27"/>
  <c r="U7" i="27"/>
  <c r="W7" i="27" s="1"/>
  <c r="K7" i="27"/>
  <c r="G7" i="27"/>
  <c r="I7" i="27" s="1"/>
  <c r="AT7" i="27"/>
  <c r="AP7" i="27"/>
  <c r="AR7" i="27" s="1"/>
  <c r="AF7" i="27"/>
  <c r="AB7" i="27"/>
  <c r="AD7" i="27" s="1"/>
  <c r="R7" i="27"/>
  <c r="N7" i="27"/>
  <c r="P7" i="27" s="1"/>
  <c r="X7" i="27"/>
  <c r="AQ7" i="27"/>
  <c r="O8" i="27"/>
  <c r="AG8" i="27"/>
  <c r="AZ8" i="27"/>
  <c r="BB9" i="27"/>
  <c r="AX9" i="27"/>
  <c r="AS9" i="27"/>
  <c r="AN9" i="27"/>
  <c r="AJ9" i="27"/>
  <c r="AE9" i="27"/>
  <c r="Z9" i="27"/>
  <c r="V9" i="27"/>
  <c r="Q9" i="27"/>
  <c r="L9" i="27"/>
  <c r="H9" i="27"/>
  <c r="BA9" i="27"/>
  <c r="AW9" i="27"/>
  <c r="AY9" i="27" s="1"/>
  <c r="AM9" i="27"/>
  <c r="AI9" i="27"/>
  <c r="AK9" i="27" s="1"/>
  <c r="Y9" i="27"/>
  <c r="U9" i="27"/>
  <c r="W9" i="27" s="1"/>
  <c r="K9" i="27"/>
  <c r="G9" i="27"/>
  <c r="I9" i="27" s="1"/>
  <c r="AT9" i="27"/>
  <c r="AP9" i="27"/>
  <c r="AR9" i="27" s="1"/>
  <c r="AF9" i="27"/>
  <c r="AB9" i="27"/>
  <c r="AD9" i="27" s="1"/>
  <c r="R9" i="27"/>
  <c r="N9" i="27"/>
  <c r="P9" i="27" s="1"/>
  <c r="X9" i="27"/>
  <c r="AQ9" i="27"/>
  <c r="AG11" i="27"/>
  <c r="O13" i="27"/>
  <c r="AZ13" i="27"/>
  <c r="BB10" i="27"/>
  <c r="AX10" i="27"/>
  <c r="AS10" i="27"/>
  <c r="AN10" i="27"/>
  <c r="AJ10" i="27"/>
  <c r="AE10" i="27"/>
  <c r="Z10" i="27"/>
  <c r="V10" i="27"/>
  <c r="Q10" i="27"/>
  <c r="L10" i="27"/>
  <c r="H10" i="27"/>
  <c r="BA10" i="27"/>
  <c r="AW10" i="27"/>
  <c r="AY10" i="27" s="1"/>
  <c r="AM10" i="27"/>
  <c r="K10" i="27"/>
  <c r="R10" i="27"/>
  <c r="X10" i="27"/>
  <c r="AT10" i="27"/>
  <c r="BB15" i="27"/>
  <c r="AX15" i="27"/>
  <c r="AS15" i="27"/>
  <c r="AN15" i="27"/>
  <c r="AJ15" i="27"/>
  <c r="AE15" i="27"/>
  <c r="Z15" i="27"/>
  <c r="V15" i="27"/>
  <c r="Q15" i="27"/>
  <c r="L15" i="27"/>
  <c r="H15" i="27"/>
  <c r="BA15" i="27"/>
  <c r="AW15" i="27"/>
  <c r="AY15" i="27" s="1"/>
  <c r="AM15" i="27"/>
  <c r="AI15" i="27"/>
  <c r="AK15" i="27" s="1"/>
  <c r="Y15" i="27"/>
  <c r="U15" i="27"/>
  <c r="W15" i="27" s="1"/>
  <c r="K15" i="27"/>
  <c r="G15" i="27"/>
  <c r="I15" i="27" s="1"/>
  <c r="AT15" i="27"/>
  <c r="AP15" i="27"/>
  <c r="AR15" i="27" s="1"/>
  <c r="AF15" i="27"/>
  <c r="AB15" i="27"/>
  <c r="AD15" i="27" s="1"/>
  <c r="R15" i="27"/>
  <c r="N15" i="27"/>
  <c r="P15" i="27" s="1"/>
  <c r="X15" i="27"/>
  <c r="AQ15" i="27"/>
  <c r="BB17" i="27"/>
  <c r="AX17" i="27"/>
  <c r="AS17" i="27"/>
  <c r="AN17" i="27"/>
  <c r="AJ17" i="27"/>
  <c r="AE17" i="27"/>
  <c r="Z17" i="27"/>
  <c r="V17" i="27"/>
  <c r="Q17" i="27"/>
  <c r="L17" i="27"/>
  <c r="H17" i="27"/>
  <c r="BA17" i="27"/>
  <c r="AW17" i="27"/>
  <c r="AY17" i="27" s="1"/>
  <c r="AM17" i="27"/>
  <c r="AI17" i="27"/>
  <c r="AK17" i="27" s="1"/>
  <c r="Y17" i="27"/>
  <c r="U17" i="27"/>
  <c r="W17" i="27" s="1"/>
  <c r="K17" i="27"/>
  <c r="G17" i="27"/>
  <c r="I17" i="27" s="1"/>
  <c r="AT17" i="27"/>
  <c r="AP17" i="27"/>
  <c r="AR17" i="27" s="1"/>
  <c r="AF17" i="27"/>
  <c r="AB17" i="27"/>
  <c r="AD17" i="27" s="1"/>
  <c r="R17" i="27"/>
  <c r="N17" i="27"/>
  <c r="P17" i="27" s="1"/>
  <c r="X17" i="27"/>
  <c r="AQ17" i="27"/>
  <c r="R18" i="27"/>
  <c r="O10" i="27"/>
  <c r="U10" i="27"/>
  <c r="W10" i="27" s="1"/>
  <c r="AB10" i="27"/>
  <c r="AD10" i="27" s="1"/>
  <c r="AG10" i="27"/>
  <c r="AP10" i="27"/>
  <c r="AR10" i="27" s="1"/>
  <c r="BB14" i="27"/>
  <c r="AX14" i="27"/>
  <c r="AS14" i="27"/>
  <c r="AN14" i="27"/>
  <c r="AJ14" i="27"/>
  <c r="AE14" i="27"/>
  <c r="Z14" i="27"/>
  <c r="V14" i="27"/>
  <c r="Q14" i="27"/>
  <c r="L14" i="27"/>
  <c r="H14" i="27"/>
  <c r="BA14" i="27"/>
  <c r="AW14" i="27"/>
  <c r="AY14" i="27" s="1"/>
  <c r="AM14" i="27"/>
  <c r="AI14" i="27"/>
  <c r="AK14" i="27" s="1"/>
  <c r="Y14" i="27"/>
  <c r="U14" i="27"/>
  <c r="W14" i="27" s="1"/>
  <c r="K14" i="27"/>
  <c r="G14" i="27"/>
  <c r="I14" i="27" s="1"/>
  <c r="AT14" i="27"/>
  <c r="AP14" i="27"/>
  <c r="AR14" i="27" s="1"/>
  <c r="AF14" i="27"/>
  <c r="AB14" i="27"/>
  <c r="AD14" i="27" s="1"/>
  <c r="R14" i="27"/>
  <c r="N14" i="27"/>
  <c r="P14" i="27" s="1"/>
  <c r="X14" i="27"/>
  <c r="AQ14" i="27"/>
  <c r="O15" i="27"/>
  <c r="AG15" i="27"/>
  <c r="AZ15" i="27"/>
  <c r="BB16" i="27"/>
  <c r="AX16" i="27"/>
  <c r="AS16" i="27"/>
  <c r="AN16" i="27"/>
  <c r="AJ16" i="27"/>
  <c r="AE16" i="27"/>
  <c r="Z16" i="27"/>
  <c r="V16" i="27"/>
  <c r="Q16" i="27"/>
  <c r="L16" i="27"/>
  <c r="H16" i="27"/>
  <c r="BA16" i="27"/>
  <c r="AW16" i="27"/>
  <c r="AY16" i="27" s="1"/>
  <c r="AM16" i="27"/>
  <c r="AI16" i="27"/>
  <c r="AK16" i="27" s="1"/>
  <c r="Y16" i="27"/>
  <c r="U16" i="27"/>
  <c r="W16" i="27" s="1"/>
  <c r="K16" i="27"/>
  <c r="G16" i="27"/>
  <c r="I16" i="27" s="1"/>
  <c r="AT16" i="27"/>
  <c r="AP16" i="27"/>
  <c r="AR16" i="27" s="1"/>
  <c r="AF16" i="27"/>
  <c r="AB16" i="27"/>
  <c r="AD16" i="27" s="1"/>
  <c r="R16" i="27"/>
  <c r="N16" i="27"/>
  <c r="P16" i="27" s="1"/>
  <c r="X16" i="27"/>
  <c r="AQ16" i="27"/>
  <c r="O17" i="27"/>
  <c r="AG17" i="27"/>
  <c r="AZ17" i="27"/>
  <c r="BB18" i="27"/>
  <c r="AX18" i="27"/>
  <c r="AS18" i="27"/>
  <c r="AN18" i="27"/>
  <c r="AJ18" i="27"/>
  <c r="AE18" i="27"/>
  <c r="Z18" i="27"/>
  <c r="V18" i="27"/>
  <c r="Q18" i="27"/>
  <c r="L18" i="27"/>
  <c r="H18" i="27"/>
  <c r="AZ18" i="27"/>
  <c r="AT18" i="27"/>
  <c r="AM18" i="27"/>
  <c r="AG18" i="27"/>
  <c r="AB18" i="27"/>
  <c r="AD18" i="27" s="1"/>
  <c r="U18" i="27"/>
  <c r="W18" i="27" s="1"/>
  <c r="O18" i="27"/>
  <c r="AL18" i="27"/>
  <c r="AF18" i="27"/>
  <c r="Y18" i="27"/>
  <c r="S18" i="27"/>
  <c r="N18" i="27"/>
  <c r="P18" i="27" s="1"/>
  <c r="G18" i="27"/>
  <c r="I18" i="27" s="1"/>
  <c r="BA18" i="27"/>
  <c r="AU18" i="27"/>
  <c r="AP18" i="27"/>
  <c r="AR18" i="27" s="1"/>
  <c r="AI18" i="27"/>
  <c r="AK18" i="27" s="1"/>
  <c r="AC18" i="27"/>
  <c r="J18" i="27"/>
  <c r="J10" i="27"/>
  <c r="AC10" i="27"/>
  <c r="AI10" i="27"/>
  <c r="AK10" i="27" s="1"/>
  <c r="AQ10" i="27"/>
  <c r="AZ10" i="27"/>
  <c r="BB12" i="27"/>
  <c r="AX12" i="27"/>
  <c r="AS12" i="27"/>
  <c r="AN12" i="27"/>
  <c r="AJ12" i="27"/>
  <c r="AE12" i="27"/>
  <c r="Z12" i="27"/>
  <c r="V12" i="27"/>
  <c r="Q12" i="27"/>
  <c r="L12" i="27"/>
  <c r="H12" i="27"/>
  <c r="BA12" i="27"/>
  <c r="AW12" i="27"/>
  <c r="AY12" i="27" s="1"/>
  <c r="AM12" i="27"/>
  <c r="AI12" i="27"/>
  <c r="AK12" i="27" s="1"/>
  <c r="Y12" i="27"/>
  <c r="U12" i="27"/>
  <c r="W12" i="27" s="1"/>
  <c r="K12" i="27"/>
  <c r="G12" i="27"/>
  <c r="I12" i="27" s="1"/>
  <c r="O12" i="27"/>
  <c r="X12" i="27"/>
  <c r="AG12" i="27"/>
  <c r="AQ12" i="27"/>
  <c r="AZ12" i="27"/>
  <c r="J14" i="27"/>
  <c r="AC14" i="27"/>
  <c r="AU14" i="27"/>
  <c r="S15" i="27"/>
  <c r="AL15" i="27"/>
  <c r="J16" i="27"/>
  <c r="AC16" i="27"/>
  <c r="AU16" i="27"/>
  <c r="S17" i="27"/>
  <c r="AL17" i="27"/>
  <c r="K18" i="27"/>
  <c r="H17" i="17" l="1"/>
  <c r="P4" i="17"/>
  <c r="P10" i="17" s="1"/>
  <c r="I17" i="17" s="1"/>
  <c r="N10" i="17"/>
  <c r="G17" i="17" s="1"/>
  <c r="H37" i="5"/>
  <c r="AP25" i="5"/>
  <c r="G38" i="5" s="1"/>
  <c r="AR4" i="5"/>
  <c r="AR25" i="5" s="1"/>
  <c r="I38" i="5" s="1"/>
  <c r="AH10" i="17"/>
  <c r="M19" i="17" s="1"/>
  <c r="H19" i="17"/>
  <c r="H16" i="17"/>
  <c r="M10" i="17"/>
  <c r="M16" i="17" s="1"/>
  <c r="G14" i="9"/>
  <c r="G20" i="9" s="1"/>
  <c r="I4" i="9"/>
  <c r="I14" i="9" s="1"/>
  <c r="AB25" i="5"/>
  <c r="G36" i="5" s="1"/>
  <c r="AD4" i="5"/>
  <c r="AD25" i="5" s="1"/>
  <c r="I36" i="5" s="1"/>
  <c r="G25" i="5"/>
  <c r="G33" i="5" s="1"/>
  <c r="I4" i="5"/>
  <c r="I25" i="5" s="1"/>
  <c r="I33" i="5" s="1"/>
  <c r="AI25" i="5"/>
  <c r="G37" i="5" s="1"/>
  <c r="AK4" i="5"/>
  <c r="AK25" i="5" s="1"/>
  <c r="I37" i="5" s="1"/>
  <c r="H21" i="9"/>
  <c r="T14" i="9"/>
  <c r="M21" i="9" s="1"/>
  <c r="U14" i="9"/>
  <c r="G22" i="9" s="1"/>
  <c r="W4" i="9"/>
  <c r="W14" i="9" s="1"/>
  <c r="H34" i="5"/>
  <c r="U25" i="5"/>
  <c r="G35" i="5" s="1"/>
  <c r="W4" i="5"/>
  <c r="W25" i="5" s="1"/>
  <c r="I35" i="5" s="1"/>
  <c r="T39" i="5"/>
  <c r="W39" i="5"/>
  <c r="S36" i="5"/>
  <c r="T36" i="5" s="1"/>
  <c r="P36" i="5"/>
  <c r="AA25" i="5"/>
  <c r="M35" i="5" s="1"/>
  <c r="H35" i="5"/>
  <c r="T38" i="5"/>
  <c r="W38" i="5"/>
  <c r="H18" i="17"/>
  <c r="H24" i="9"/>
  <c r="AO14" i="9"/>
  <c r="M24" i="9" s="1"/>
  <c r="H38" i="5"/>
  <c r="M25" i="5"/>
  <c r="M33" i="5" s="1"/>
  <c r="H33" i="5"/>
  <c r="U10" i="17"/>
  <c r="G18" i="17" s="1"/>
  <c r="W4" i="17"/>
  <c r="W10" i="17" s="1"/>
  <c r="I18" i="17" s="1"/>
  <c r="H23" i="9"/>
  <c r="AH14" i="9"/>
  <c r="M23" i="9" s="1"/>
  <c r="AK4" i="9"/>
  <c r="AK14" i="9" s="1"/>
  <c r="I24" i="9" s="1"/>
  <c r="AI14" i="9"/>
  <c r="G24" i="9" s="1"/>
  <c r="H36" i="5"/>
  <c r="AH25" i="5"/>
  <c r="M36" i="5" s="1"/>
  <c r="P4" i="5"/>
  <c r="P25" i="5" s="1"/>
  <c r="I34" i="5" s="1"/>
  <c r="N25" i="5"/>
  <c r="G34" i="5" s="1"/>
  <c r="AW25" i="5"/>
  <c r="G39" i="5" s="1"/>
  <c r="AY4" i="5"/>
  <c r="AY25" i="5" s="1"/>
  <c r="I39" i="5" s="1"/>
  <c r="H39" i="5"/>
  <c r="AW5" i="3"/>
  <c r="AY5" i="3" s="1"/>
  <c r="AY25" i="3" s="1"/>
  <c r="I39" i="3" s="1"/>
  <c r="K5" i="3"/>
  <c r="K25" i="3" s="1"/>
  <c r="K33" i="3" s="1"/>
  <c r="AX5" i="3"/>
  <c r="AX25" i="3" s="1"/>
  <c r="X5" i="3"/>
  <c r="X25" i="3" s="1"/>
  <c r="J35" i="3" s="1"/>
  <c r="I4" i="27"/>
  <c r="I19" i="27" s="1"/>
  <c r="I27" i="27" s="1"/>
  <c r="AY4" i="27"/>
  <c r="AY19" i="27" s="1"/>
  <c r="I33" i="27" s="1"/>
  <c r="P4" i="27"/>
  <c r="P19" i="27" s="1"/>
  <c r="I28" i="27" s="1"/>
  <c r="H29" i="27"/>
  <c r="AE5" i="3"/>
  <c r="AE25" i="3" s="1"/>
  <c r="J36" i="3" s="1"/>
  <c r="G5" i="3"/>
  <c r="I5" i="3" s="1"/>
  <c r="I25" i="3" s="1"/>
  <c r="I33" i="3" s="1"/>
  <c r="AK4" i="3"/>
  <c r="BB5" i="3"/>
  <c r="BB25" i="3" s="1"/>
  <c r="L39" i="3" s="1"/>
  <c r="AU5" i="3"/>
  <c r="AU25" i="3" s="1"/>
  <c r="L38" i="3" s="1"/>
  <c r="AP5" i="3"/>
  <c r="AR5" i="3" s="1"/>
  <c r="AR25" i="3" s="1"/>
  <c r="I38" i="3" s="1"/>
  <c r="AJ5" i="3"/>
  <c r="AJ25" i="3" s="1"/>
  <c r="AC5" i="3"/>
  <c r="AC25" i="3" s="1"/>
  <c r="Q5" i="3"/>
  <c r="Q25" i="3" s="1"/>
  <c r="J34" i="3" s="1"/>
  <c r="J5" i="3"/>
  <c r="J25" i="3" s="1"/>
  <c r="J33" i="3" s="1"/>
  <c r="AZ5" i="3"/>
  <c r="AZ25" i="3" s="1"/>
  <c r="J39" i="3" s="1"/>
  <c r="AT5" i="3"/>
  <c r="AT25" i="3" s="1"/>
  <c r="K38" i="3" s="1"/>
  <c r="AN5" i="3"/>
  <c r="AN25" i="3" s="1"/>
  <c r="L37" i="3" s="1"/>
  <c r="AG5" i="3"/>
  <c r="AG25" i="3" s="1"/>
  <c r="L36" i="3" s="1"/>
  <c r="AB5" i="3"/>
  <c r="AD5" i="3" s="1"/>
  <c r="V5" i="3"/>
  <c r="V25" i="3" s="1"/>
  <c r="O5" i="3"/>
  <c r="O25" i="3" s="1"/>
  <c r="AF5" i="3"/>
  <c r="AF25" i="3" s="1"/>
  <c r="K36" i="3" s="1"/>
  <c r="Z5" i="3"/>
  <c r="Z25" i="3" s="1"/>
  <c r="L35" i="3" s="1"/>
  <c r="S5" i="3"/>
  <c r="S25" i="3" s="1"/>
  <c r="L34" i="3" s="1"/>
  <c r="N5" i="3"/>
  <c r="P5" i="3" s="1"/>
  <c r="H5" i="3"/>
  <c r="H25" i="3" s="1"/>
  <c r="AS5" i="3"/>
  <c r="AS25" i="3" s="1"/>
  <c r="J38" i="3" s="1"/>
  <c r="H32" i="27"/>
  <c r="AK4" i="27"/>
  <c r="AK19" i="27" s="1"/>
  <c r="I31" i="27" s="1"/>
  <c r="AR4" i="27"/>
  <c r="AR19" i="27" s="1"/>
  <c r="I32" i="27" s="1"/>
  <c r="H33" i="27"/>
  <c r="AQ5" i="3"/>
  <c r="AQ25" i="3" s="1"/>
  <c r="R5" i="3"/>
  <c r="R25" i="3" s="1"/>
  <c r="K34" i="3" s="1"/>
  <c r="AI5" i="3"/>
  <c r="AK5" i="3" s="1"/>
  <c r="BA5" i="3"/>
  <c r="BA25" i="3" s="1"/>
  <c r="K39" i="3" s="1"/>
  <c r="P4" i="3"/>
  <c r="AL5" i="3"/>
  <c r="AL25" i="3" s="1"/>
  <c r="J37" i="3" s="1"/>
  <c r="Y25" i="3"/>
  <c r="K35" i="3" s="1"/>
  <c r="H28" i="27"/>
  <c r="H27" i="27"/>
  <c r="H30" i="27"/>
  <c r="W4" i="27"/>
  <c r="W19" i="27" s="1"/>
  <c r="I29" i="27" s="1"/>
  <c r="AD4" i="27"/>
  <c r="AD19" i="27" s="1"/>
  <c r="I30" i="27" s="1"/>
  <c r="H31" i="27"/>
  <c r="L5" i="3"/>
  <c r="L25" i="3" s="1"/>
  <c r="L33" i="3" s="1"/>
  <c r="U5" i="3"/>
  <c r="W5" i="3" s="1"/>
  <c r="W25" i="3" s="1"/>
  <c r="I35" i="3" s="1"/>
  <c r="AM5" i="3"/>
  <c r="AM25" i="3" s="1"/>
  <c r="K37" i="3" s="1"/>
  <c r="AD4" i="3"/>
  <c r="BC25" i="5" l="1"/>
  <c r="M39" i="5" s="1"/>
  <c r="AV25" i="5"/>
  <c r="M38" i="5" s="1"/>
  <c r="AA10" i="17"/>
  <c r="M18" i="17" s="1"/>
  <c r="X39" i="5"/>
  <c r="AA39" i="5"/>
  <c r="T25" i="5"/>
  <c r="M34" i="5" s="1"/>
  <c r="O34" i="5" s="1"/>
  <c r="O21" i="9"/>
  <c r="I20" i="9"/>
  <c r="M14" i="9"/>
  <c r="M20" i="9" s="1"/>
  <c r="O20" i="9" s="1"/>
  <c r="P20" i="9" s="1"/>
  <c r="AA38" i="5"/>
  <c r="AB38" i="5" s="1"/>
  <c r="X38" i="5"/>
  <c r="I22" i="9"/>
  <c r="AA14" i="9"/>
  <c r="M22" i="9" s="1"/>
  <c r="AO25" i="5"/>
  <c r="M37" i="5" s="1"/>
  <c r="T10" i="17"/>
  <c r="M17" i="17" s="1"/>
  <c r="O17" i="17" s="1"/>
  <c r="AW25" i="3"/>
  <c r="G39" i="3" s="1"/>
  <c r="P25" i="3"/>
  <c r="I34" i="3" s="1"/>
  <c r="G25" i="3"/>
  <c r="G33" i="3" s="1"/>
  <c r="AB25" i="3"/>
  <c r="G36" i="3" s="1"/>
  <c r="BC19" i="27"/>
  <c r="M33" i="27" s="1"/>
  <c r="P33" i="27" s="1"/>
  <c r="N25" i="3"/>
  <c r="G34" i="3" s="1"/>
  <c r="T19" i="27"/>
  <c r="M28" i="27" s="1"/>
  <c r="M19" i="27"/>
  <c r="M27" i="27" s="1"/>
  <c r="AO19" i="27"/>
  <c r="M31" i="27" s="1"/>
  <c r="P31" i="27" s="1"/>
  <c r="AH19" i="27"/>
  <c r="M30" i="27" s="1"/>
  <c r="P30" i="27" s="1"/>
  <c r="U25" i="3"/>
  <c r="G35" i="3" s="1"/>
  <c r="H38" i="3"/>
  <c r="AV25" i="3"/>
  <c r="M38" i="3" s="1"/>
  <c r="P38" i="3" s="1"/>
  <c r="H37" i="3"/>
  <c r="H36" i="3"/>
  <c r="H34" i="3"/>
  <c r="AA25" i="3"/>
  <c r="M35" i="3" s="1"/>
  <c r="P35" i="3" s="1"/>
  <c r="H35" i="3"/>
  <c r="AV19" i="27"/>
  <c r="M32" i="27" s="1"/>
  <c r="P32" i="27" s="1"/>
  <c r="AK25" i="3"/>
  <c r="I37" i="3" s="1"/>
  <c r="AA19" i="27"/>
  <c r="M29" i="27" s="1"/>
  <c r="P29" i="27" s="1"/>
  <c r="M25" i="3"/>
  <c r="M33" i="3" s="1"/>
  <c r="H33" i="3"/>
  <c r="AD25" i="3"/>
  <c r="I36" i="3" s="1"/>
  <c r="H39" i="3"/>
  <c r="BC25" i="3"/>
  <c r="M39" i="3" s="1"/>
  <c r="P39" i="3" s="1"/>
  <c r="AP25" i="3"/>
  <c r="G38" i="3" s="1"/>
  <c r="AI25" i="3"/>
  <c r="G37" i="3" s="1"/>
  <c r="O33" i="5" l="1"/>
  <c r="P33" i="5" s="1"/>
  <c r="S17" i="17"/>
  <c r="P17" i="17"/>
  <c r="O16" i="17"/>
  <c r="P16" i="17" s="1"/>
  <c r="S34" i="5"/>
  <c r="P34" i="5"/>
  <c r="S21" i="9"/>
  <c r="P21" i="9"/>
  <c r="S20" i="9"/>
  <c r="T20" i="9" s="1"/>
  <c r="S22" i="9"/>
  <c r="AE39" i="5"/>
  <c r="AF39" i="5" s="1"/>
  <c r="AB39" i="5"/>
  <c r="T25" i="3"/>
  <c r="M34" i="3" s="1"/>
  <c r="O34" i="3" s="1"/>
  <c r="O27" i="27"/>
  <c r="O28" i="27"/>
  <c r="P28" i="27" s="1"/>
  <c r="AO25" i="3"/>
  <c r="M37" i="3" s="1"/>
  <c r="P37" i="3" s="1"/>
  <c r="AH25" i="3"/>
  <c r="M36" i="3" s="1"/>
  <c r="P36" i="3" s="1"/>
  <c r="T22" i="9" l="1"/>
  <c r="W22" i="9"/>
  <c r="W20" i="9"/>
  <c r="X20" i="9" s="1"/>
  <c r="W23" i="9"/>
  <c r="T34" i="5"/>
  <c r="W34" i="5"/>
  <c r="T17" i="17"/>
  <c r="W17" i="17"/>
  <c r="X17" i="17" s="1"/>
  <c r="S33" i="5"/>
  <c r="T33" i="5" s="1"/>
  <c r="S35" i="5"/>
  <c r="T21" i="9"/>
  <c r="W21" i="9"/>
  <c r="S16" i="17"/>
  <c r="T16" i="17" s="1"/>
  <c r="S18" i="17"/>
  <c r="O33" i="3"/>
  <c r="P33" i="3" s="1"/>
  <c r="S33" i="3" s="1"/>
  <c r="T33" i="3" s="1"/>
  <c r="T31" i="27"/>
  <c r="T33" i="27"/>
  <c r="T30" i="27"/>
  <c r="T32" i="27"/>
  <c r="S28" i="27"/>
  <c r="W28" i="27" s="1"/>
  <c r="AA28" i="27" s="1"/>
  <c r="P27" i="27"/>
  <c r="S27" i="27" s="1"/>
  <c r="T27" i="27" s="1"/>
  <c r="S34" i="3"/>
  <c r="P34" i="3"/>
  <c r="T18" i="17" l="1"/>
  <c r="W18" i="17"/>
  <c r="X18" i="17" s="1"/>
  <c r="AA18" i="17" s="1"/>
  <c r="W33" i="5"/>
  <c r="X33" i="5" s="1"/>
  <c r="W36" i="5"/>
  <c r="AA23" i="9"/>
  <c r="X23" i="9"/>
  <c r="AA20" i="9"/>
  <c r="AA24" i="9"/>
  <c r="W16" i="17"/>
  <c r="W19" i="17"/>
  <c r="W35" i="5"/>
  <c r="T35" i="5"/>
  <c r="AA34" i="5"/>
  <c r="X34" i="5"/>
  <c r="AA22" i="9"/>
  <c r="AB22" i="9" s="1"/>
  <c r="X22" i="9"/>
  <c r="AA21" i="9"/>
  <c r="AB21" i="9" s="1"/>
  <c r="AE21" i="9" s="1"/>
  <c r="AF21" i="9" s="1"/>
  <c r="X21" i="9"/>
  <c r="T39" i="3"/>
  <c r="T36" i="3"/>
  <c r="W36" i="3" s="1"/>
  <c r="S35" i="3"/>
  <c r="W35" i="3" s="1"/>
  <c r="AA35" i="3" s="1"/>
  <c r="T38" i="3"/>
  <c r="T37" i="3"/>
  <c r="X28" i="27"/>
  <c r="W27" i="27"/>
  <c r="X27" i="27" s="1"/>
  <c r="T28" i="27"/>
  <c r="S29" i="27"/>
  <c r="X32" i="27" s="1"/>
  <c r="W30" i="27"/>
  <c r="X30" i="27" s="1"/>
  <c r="T34" i="3"/>
  <c r="W34" i="3"/>
  <c r="AE28" i="27"/>
  <c r="AB28" i="27"/>
  <c r="AA19" i="17" l="1"/>
  <c r="AB19" i="17" s="1"/>
  <c r="X19" i="17"/>
  <c r="AA33" i="5"/>
  <c r="AB33" i="5" s="1"/>
  <c r="AA37" i="5"/>
  <c r="AA16" i="17"/>
  <c r="X16" i="17"/>
  <c r="AB24" i="9"/>
  <c r="AE24" i="9"/>
  <c r="AA17" i="17"/>
  <c r="AB17" i="17" s="1"/>
  <c r="AE17" i="17" s="1"/>
  <c r="AE22" i="9"/>
  <c r="X35" i="5"/>
  <c r="AA35" i="5"/>
  <c r="AB20" i="9"/>
  <c r="AE20" i="9"/>
  <c r="AA36" i="5"/>
  <c r="X36" i="5"/>
  <c r="AB34" i="5"/>
  <c r="AE34" i="5"/>
  <c r="AB23" i="9"/>
  <c r="AE23" i="9"/>
  <c r="AF23" i="9" s="1"/>
  <c r="AI23" i="9" s="1"/>
  <c r="AB18" i="17"/>
  <c r="AE18" i="17"/>
  <c r="AF18" i="17" s="1"/>
  <c r="X38" i="3"/>
  <c r="X39" i="3"/>
  <c r="X37" i="3"/>
  <c r="W33" i="3"/>
  <c r="X33" i="3" s="1"/>
  <c r="T35" i="3"/>
  <c r="X35" i="3" s="1"/>
  <c r="X33" i="27"/>
  <c r="W29" i="27"/>
  <c r="AA29" i="27" s="1"/>
  <c r="T29" i="27"/>
  <c r="X31" i="27"/>
  <c r="AA27" i="27" s="1"/>
  <c r="AB27" i="27" s="1"/>
  <c r="AA30" i="27"/>
  <c r="AE30" i="27" s="1"/>
  <c r="AE35" i="3"/>
  <c r="AA36" i="3"/>
  <c r="X36" i="3"/>
  <c r="AI28" i="27"/>
  <c r="AF28" i="27"/>
  <c r="AA34" i="3"/>
  <c r="X34" i="3"/>
  <c r="AI34" i="5" l="1"/>
  <c r="AF34" i="5"/>
  <c r="AE33" i="5"/>
  <c r="AF33" i="5" s="1"/>
  <c r="AE38" i="5"/>
  <c r="AB16" i="17"/>
  <c r="AE16" i="17"/>
  <c r="L35" i="9"/>
  <c r="K35" i="9"/>
  <c r="AJ23" i="9"/>
  <c r="AM23" i="9"/>
  <c r="AN23" i="9" s="1"/>
  <c r="AE35" i="5"/>
  <c r="AB35" i="5"/>
  <c r="AI24" i="9"/>
  <c r="AF24" i="9"/>
  <c r="AI21" i="9"/>
  <c r="AE19" i="17"/>
  <c r="AF19" i="17" s="1"/>
  <c r="AI19" i="17" s="1"/>
  <c r="AB36" i="5"/>
  <c r="AE36" i="5"/>
  <c r="AE37" i="5"/>
  <c r="AB37" i="5"/>
  <c r="AI18" i="17"/>
  <c r="AI20" i="9"/>
  <c r="AF20" i="9"/>
  <c r="AI17" i="17"/>
  <c r="AF17" i="17"/>
  <c r="AI22" i="9"/>
  <c r="AF22" i="9"/>
  <c r="AA37" i="3"/>
  <c r="AE37" i="3" s="1"/>
  <c r="AI37" i="3" s="1"/>
  <c r="AB39" i="3"/>
  <c r="AB38" i="3"/>
  <c r="AA33" i="3"/>
  <c r="AB33" i="3" s="1"/>
  <c r="AB35" i="3"/>
  <c r="AB33" i="27"/>
  <c r="X29" i="27"/>
  <c r="AB32" i="27"/>
  <c r="AE27" i="27" s="1"/>
  <c r="AF27" i="27" s="1"/>
  <c r="AA31" i="27"/>
  <c r="AB30" i="27"/>
  <c r="AB34" i="3"/>
  <c r="AE34" i="3"/>
  <c r="AE29" i="27"/>
  <c r="AB29" i="27"/>
  <c r="AB36" i="3"/>
  <c r="AE36" i="3"/>
  <c r="AI30" i="27"/>
  <c r="AF30" i="27"/>
  <c r="L40" i="27"/>
  <c r="AJ28" i="27"/>
  <c r="K40" i="27"/>
  <c r="AI35" i="3"/>
  <c r="AF37" i="5" l="1"/>
  <c r="AI37" i="5"/>
  <c r="L33" i="9"/>
  <c r="AJ21" i="9"/>
  <c r="K33" i="9"/>
  <c r="AF35" i="5"/>
  <c r="AI35" i="5"/>
  <c r="AI33" i="5"/>
  <c r="AI39" i="5"/>
  <c r="K34" i="9"/>
  <c r="M34" i="9" s="1"/>
  <c r="AJ22" i="9"/>
  <c r="L34" i="9"/>
  <c r="AM22" i="9"/>
  <c r="AN22" i="9" s="1"/>
  <c r="AQ22" i="9" s="1"/>
  <c r="AR22" i="9" s="1"/>
  <c r="L32" i="9"/>
  <c r="AJ20" i="9"/>
  <c r="AM20" i="9"/>
  <c r="K32" i="9"/>
  <c r="M32" i="9" s="1"/>
  <c r="AI36" i="5"/>
  <c r="AF36" i="5"/>
  <c r="AI16" i="17"/>
  <c r="AF16" i="17"/>
  <c r="AJ18" i="17"/>
  <c r="J30" i="17" s="1"/>
  <c r="F30" i="17"/>
  <c r="O30" i="17" s="1"/>
  <c r="L30" i="17"/>
  <c r="K30" i="17"/>
  <c r="L36" i="9"/>
  <c r="AJ24" i="9"/>
  <c r="AM24" i="9" s="1"/>
  <c r="K36" i="9"/>
  <c r="L46" i="5"/>
  <c r="AJ34" i="5"/>
  <c r="K46" i="5"/>
  <c r="F29" i="17"/>
  <c r="AJ17" i="17"/>
  <c r="J29" i="17" s="1"/>
  <c r="L29" i="17"/>
  <c r="K29" i="17"/>
  <c r="K31" i="17"/>
  <c r="M31" i="17" s="1"/>
  <c r="AJ19" i="17"/>
  <c r="J31" i="17" s="1"/>
  <c r="F31" i="17"/>
  <c r="O31" i="17" s="1"/>
  <c r="L31" i="17"/>
  <c r="M35" i="9"/>
  <c r="AI38" i="5"/>
  <c r="AF38" i="5"/>
  <c r="AE33" i="3"/>
  <c r="AF39" i="3"/>
  <c r="AF35" i="3"/>
  <c r="AB37" i="3"/>
  <c r="AF37" i="3" s="1"/>
  <c r="AE38" i="3"/>
  <c r="AI38" i="3" s="1"/>
  <c r="AE32" i="27"/>
  <c r="AF32" i="27" s="1"/>
  <c r="AF33" i="27"/>
  <c r="AI33" i="27" s="1"/>
  <c r="AJ33" i="27" s="1"/>
  <c r="AE31" i="27"/>
  <c r="AF31" i="27" s="1"/>
  <c r="AB31" i="27"/>
  <c r="AI36" i="3"/>
  <c r="AF36" i="3"/>
  <c r="AI29" i="27"/>
  <c r="AF29" i="27"/>
  <c r="K49" i="3"/>
  <c r="AM37" i="3"/>
  <c r="L49" i="3"/>
  <c r="K47" i="3"/>
  <c r="L47" i="3"/>
  <c r="M40" i="27"/>
  <c r="L42" i="27"/>
  <c r="K42" i="27"/>
  <c r="AM30" i="27"/>
  <c r="AN30" i="27" s="1"/>
  <c r="AJ30" i="27"/>
  <c r="AI34" i="3"/>
  <c r="AF34" i="3"/>
  <c r="P31" i="17" l="1"/>
  <c r="S31" i="17"/>
  <c r="Q31" i="17"/>
  <c r="M29" i="17"/>
  <c r="M46" i="5"/>
  <c r="AQ24" i="9"/>
  <c r="AR24" i="9" s="1"/>
  <c r="AU24" i="9" s="1"/>
  <c r="AV24" i="9" s="1"/>
  <c r="AN24" i="9"/>
  <c r="Q30" i="17"/>
  <c r="P30" i="17"/>
  <c r="AQ23" i="9"/>
  <c r="AQ20" i="9"/>
  <c r="AN20" i="9"/>
  <c r="L45" i="5"/>
  <c r="K45" i="5"/>
  <c r="M45" i="5" s="1"/>
  <c r="AM33" i="5"/>
  <c r="AJ33" i="5"/>
  <c r="AM21" i="9"/>
  <c r="L50" i="5"/>
  <c r="AJ38" i="5"/>
  <c r="AM38" i="5"/>
  <c r="K50" i="5"/>
  <c r="M30" i="17"/>
  <c r="L48" i="5"/>
  <c r="K48" i="5"/>
  <c r="AJ36" i="5"/>
  <c r="AM36" i="5"/>
  <c r="AN36" i="5" s="1"/>
  <c r="L49" i="5"/>
  <c r="K49" i="5"/>
  <c r="AM37" i="5"/>
  <c r="AJ37" i="5"/>
  <c r="AM34" i="5"/>
  <c r="AN34" i="5" s="1"/>
  <c r="AQ34" i="5" s="1"/>
  <c r="AR34" i="5" s="1"/>
  <c r="L47" i="5"/>
  <c r="AJ35" i="5"/>
  <c r="AM35" i="5" s="1"/>
  <c r="K47" i="5"/>
  <c r="M47" i="5" s="1"/>
  <c r="M36" i="9"/>
  <c r="L28" i="17"/>
  <c r="AJ16" i="17"/>
  <c r="J28" i="17" s="1"/>
  <c r="K28" i="17"/>
  <c r="M28" i="17" s="1"/>
  <c r="F28" i="17"/>
  <c r="AU22" i="9"/>
  <c r="L51" i="5"/>
  <c r="AM39" i="5"/>
  <c r="AJ39" i="5"/>
  <c r="K51" i="5"/>
  <c r="M33" i="9"/>
  <c r="AJ35" i="3"/>
  <c r="AI32" i="27"/>
  <c r="K44" i="27" s="1"/>
  <c r="AJ37" i="3"/>
  <c r="AF33" i="3"/>
  <c r="AI39" i="3" s="1"/>
  <c r="L51" i="3" s="1"/>
  <c r="AF38" i="3"/>
  <c r="AJ38" i="3" s="1"/>
  <c r="AI27" i="27"/>
  <c r="AJ27" i="27" s="1"/>
  <c r="AI31" i="27"/>
  <c r="K43" i="27" s="1"/>
  <c r="K45" i="27"/>
  <c r="AM33" i="27"/>
  <c r="L45" i="27"/>
  <c r="M47" i="3"/>
  <c r="M49" i="3"/>
  <c r="K48" i="3"/>
  <c r="L48" i="3"/>
  <c r="AJ36" i="3"/>
  <c r="AM36" i="3"/>
  <c r="L41" i="27"/>
  <c r="K41" i="27"/>
  <c r="AJ29" i="27"/>
  <c r="K46" i="3"/>
  <c r="L46" i="3"/>
  <c r="AJ34" i="3"/>
  <c r="M42" i="27"/>
  <c r="AQ37" i="3"/>
  <c r="K50" i="3"/>
  <c r="AM38" i="3"/>
  <c r="L50" i="3"/>
  <c r="AR20" i="9" l="1"/>
  <c r="AU20" i="9"/>
  <c r="M51" i="5"/>
  <c r="AY22" i="9"/>
  <c r="AV22" i="9"/>
  <c r="M49" i="5"/>
  <c r="M48" i="5"/>
  <c r="AQ38" i="5"/>
  <c r="AN38" i="5"/>
  <c r="AN39" i="5"/>
  <c r="AQ39" i="5"/>
  <c r="AQ36" i="5"/>
  <c r="AR23" i="9"/>
  <c r="AU23" i="9"/>
  <c r="AV23" i="9" s="1"/>
  <c r="AY23" i="9" s="1"/>
  <c r="U31" i="17"/>
  <c r="T31" i="17"/>
  <c r="AN33" i="5"/>
  <c r="AQ33" i="5"/>
  <c r="O28" i="17"/>
  <c r="O29" i="17"/>
  <c r="AN35" i="5"/>
  <c r="AQ35" i="5"/>
  <c r="AN37" i="5"/>
  <c r="AQ37" i="5"/>
  <c r="AR37" i="5" s="1"/>
  <c r="AU37" i="5" s="1"/>
  <c r="M50" i="5"/>
  <c r="AQ21" i="9"/>
  <c r="AN21" i="9"/>
  <c r="AM34" i="3"/>
  <c r="AM32" i="27"/>
  <c r="AQ32" i="27" s="1"/>
  <c r="AJ32" i="27"/>
  <c r="L44" i="27"/>
  <c r="M44" i="27" s="1"/>
  <c r="AJ39" i="3"/>
  <c r="AI33" i="3"/>
  <c r="AM33" i="3" s="1"/>
  <c r="AQ33" i="3" s="1"/>
  <c r="AU33" i="3" s="1"/>
  <c r="AM39" i="3"/>
  <c r="AQ39" i="3" s="1"/>
  <c r="K51" i="3"/>
  <c r="M51" i="3" s="1"/>
  <c r="K39" i="27"/>
  <c r="AJ31" i="27"/>
  <c r="AM31" i="27"/>
  <c r="AN31" i="27" s="1"/>
  <c r="L43" i="27"/>
  <c r="M43" i="27" s="1"/>
  <c r="AM27" i="27"/>
  <c r="L39" i="27"/>
  <c r="M45" i="27"/>
  <c r="AN33" i="27"/>
  <c r="AQ33" i="27"/>
  <c r="M41" i="27"/>
  <c r="M50" i="3"/>
  <c r="AM29" i="27"/>
  <c r="AM28" i="27"/>
  <c r="AN28" i="27" s="1"/>
  <c r="AM35" i="3"/>
  <c r="AQ38" i="3"/>
  <c r="M46" i="3"/>
  <c r="M48" i="3"/>
  <c r="AY20" i="9" l="1"/>
  <c r="AV20" i="9"/>
  <c r="AR21" i="9"/>
  <c r="AU21" i="9"/>
  <c r="AU35" i="5"/>
  <c r="AR35" i="5"/>
  <c r="AU33" i="5"/>
  <c r="AR33" i="5"/>
  <c r="AY24" i="9"/>
  <c r="AU39" i="5"/>
  <c r="AR39" i="5"/>
  <c r="AV37" i="5"/>
  <c r="AY37" i="5"/>
  <c r="S29" i="17"/>
  <c r="Q29" i="17"/>
  <c r="P29" i="17"/>
  <c r="AZ23" i="9"/>
  <c r="J35" i="9" s="1"/>
  <c r="F35" i="9"/>
  <c r="O35" i="9" s="1"/>
  <c r="Q28" i="17"/>
  <c r="P28" i="17"/>
  <c r="AR36" i="5"/>
  <c r="AU36" i="5"/>
  <c r="AR38" i="5"/>
  <c r="AU38" i="5"/>
  <c r="AV38" i="5" s="1"/>
  <c r="F34" i="9"/>
  <c r="O34" i="9" s="1"/>
  <c r="AZ22" i="9"/>
  <c r="J34" i="9" s="1"/>
  <c r="AU34" i="5"/>
  <c r="AV34" i="5" s="1"/>
  <c r="AY34" i="5" s="1"/>
  <c r="AZ34" i="5" s="1"/>
  <c r="AN32" i="27"/>
  <c r="AN39" i="3"/>
  <c r="AR39" i="3" s="1"/>
  <c r="L45" i="3"/>
  <c r="AJ33" i="3"/>
  <c r="AN33" i="3" s="1"/>
  <c r="AR33" i="3" s="1"/>
  <c r="AV33" i="3" s="1"/>
  <c r="AN38" i="3"/>
  <c r="AR38" i="3" s="1"/>
  <c r="AN36" i="3"/>
  <c r="AN34" i="3"/>
  <c r="AN37" i="3"/>
  <c r="AR37" i="3" s="1"/>
  <c r="K45" i="3"/>
  <c r="AQ31" i="27"/>
  <c r="AR31" i="27" s="1"/>
  <c r="M39" i="27"/>
  <c r="AQ27" i="27"/>
  <c r="AN27" i="27"/>
  <c r="AR33" i="27"/>
  <c r="AU33" i="27"/>
  <c r="AY33" i="3"/>
  <c r="AU32" i="27"/>
  <c r="AV32" i="27" s="1"/>
  <c r="AR32" i="27"/>
  <c r="AU38" i="3"/>
  <c r="AQ28" i="27"/>
  <c r="AR28" i="27" s="1"/>
  <c r="AQ30" i="27"/>
  <c r="AN35" i="3"/>
  <c r="AQ35" i="3"/>
  <c r="AU39" i="3"/>
  <c r="AQ29" i="27"/>
  <c r="AN29" i="27"/>
  <c r="AY38" i="5" l="1"/>
  <c r="S30" i="17"/>
  <c r="S28" i="17"/>
  <c r="AY21" i="9"/>
  <c r="AV21" i="9"/>
  <c r="AV33" i="5"/>
  <c r="AY33" i="5"/>
  <c r="AY36" i="5"/>
  <c r="AV36" i="5"/>
  <c r="Q35" i="9"/>
  <c r="P35" i="9"/>
  <c r="S35" i="9"/>
  <c r="W29" i="17"/>
  <c r="U29" i="17"/>
  <c r="T29" i="17"/>
  <c r="AV39" i="5"/>
  <c r="AY39" i="5"/>
  <c r="AZ39" i="5" s="1"/>
  <c r="BC39" i="5" s="1"/>
  <c r="P34" i="9"/>
  <c r="Q34" i="9"/>
  <c r="BC37" i="5"/>
  <c r="AZ37" i="5"/>
  <c r="F36" i="9"/>
  <c r="O36" i="9" s="1"/>
  <c r="AZ24" i="9"/>
  <c r="J36" i="9" s="1"/>
  <c r="AV35" i="5"/>
  <c r="AY35" i="5"/>
  <c r="AZ20" i="9"/>
  <c r="J32" i="9" s="1"/>
  <c r="F32" i="9"/>
  <c r="AQ36" i="3"/>
  <c r="AU36" i="3" s="1"/>
  <c r="AY36" i="3" s="1"/>
  <c r="AQ34" i="3"/>
  <c r="AR34" i="3" s="1"/>
  <c r="AU34" i="3" s="1"/>
  <c r="AV34" i="3" s="1"/>
  <c r="M45" i="3"/>
  <c r="AU28" i="27"/>
  <c r="AV28" i="27" s="1"/>
  <c r="AY28" i="27" s="1"/>
  <c r="AZ28" i="27" s="1"/>
  <c r="AR27" i="27"/>
  <c r="AU27" i="27"/>
  <c r="AV33" i="27"/>
  <c r="AY33" i="27"/>
  <c r="AZ33" i="27" s="1"/>
  <c r="AU31" i="27"/>
  <c r="AY31" i="27" s="1"/>
  <c r="AR29" i="27"/>
  <c r="AU29" i="27"/>
  <c r="BC33" i="3"/>
  <c r="AZ33" i="3"/>
  <c r="AU30" i="27"/>
  <c r="AR30" i="27"/>
  <c r="AY39" i="3"/>
  <c r="AU35" i="3"/>
  <c r="AR35" i="3"/>
  <c r="S36" i="9" l="1"/>
  <c r="Q36" i="9"/>
  <c r="P36" i="9"/>
  <c r="BC33" i="5"/>
  <c r="AZ33" i="5"/>
  <c r="F33" i="9"/>
  <c r="AZ21" i="9"/>
  <c r="J33" i="9" s="1"/>
  <c r="O33" i="9" s="1"/>
  <c r="BC35" i="5"/>
  <c r="BD35" i="5" s="1"/>
  <c r="AZ35" i="5"/>
  <c r="BD39" i="5"/>
  <c r="BG39" i="5"/>
  <c r="X29" i="17"/>
  <c r="Y29" i="17"/>
  <c r="BC34" i="5"/>
  <c r="T30" i="17"/>
  <c r="W30" i="17"/>
  <c r="U30" i="17"/>
  <c r="O32" i="9"/>
  <c r="U28" i="17"/>
  <c r="T28" i="17"/>
  <c r="BD37" i="5"/>
  <c r="BG37" i="5"/>
  <c r="BH37" i="5" s="1"/>
  <c r="U35" i="9"/>
  <c r="T35" i="9"/>
  <c r="AZ36" i="5"/>
  <c r="BC36" i="5"/>
  <c r="BD36" i="5" s="1"/>
  <c r="BG36" i="5" s="1"/>
  <c r="AZ38" i="5"/>
  <c r="BC38" i="5"/>
  <c r="AV38" i="3"/>
  <c r="AY38" i="3" s="1"/>
  <c r="BC38" i="3" s="1"/>
  <c r="AU37" i="3"/>
  <c r="AV37" i="3" s="1"/>
  <c r="AV39" i="3"/>
  <c r="AR36" i="3"/>
  <c r="AV36" i="3" s="1"/>
  <c r="AZ36" i="3" s="1"/>
  <c r="AY32" i="27"/>
  <c r="AZ32" i="27" s="1"/>
  <c r="BC33" i="27"/>
  <c r="BD33" i="27" s="1"/>
  <c r="AY27" i="27"/>
  <c r="AV27" i="27"/>
  <c r="BC28" i="27"/>
  <c r="AV31" i="27"/>
  <c r="BD33" i="3"/>
  <c r="BG33" i="3"/>
  <c r="BC36" i="3"/>
  <c r="AV30" i="27"/>
  <c r="AY30" i="27"/>
  <c r="AY29" i="27"/>
  <c r="AV29" i="27"/>
  <c r="AZ31" i="27"/>
  <c r="BC31" i="27"/>
  <c r="AV35" i="3"/>
  <c r="AY35" i="3"/>
  <c r="S33" i="9" l="1"/>
  <c r="Q33" i="9"/>
  <c r="P33" i="9"/>
  <c r="BH36" i="5"/>
  <c r="BK36" i="5"/>
  <c r="Y30" i="17"/>
  <c r="X30" i="17"/>
  <c r="AA30" i="17" s="1"/>
  <c r="BG35" i="5"/>
  <c r="BH35" i="5" s="1"/>
  <c r="BK35" i="5" s="1"/>
  <c r="BL35" i="5" s="1"/>
  <c r="BD33" i="5"/>
  <c r="BG33" i="5"/>
  <c r="BG34" i="5"/>
  <c r="BD34" i="5"/>
  <c r="Q32" i="9"/>
  <c r="P32" i="9"/>
  <c r="BK39" i="5"/>
  <c r="BH39" i="5"/>
  <c r="BG38" i="5"/>
  <c r="BD38" i="5"/>
  <c r="W28" i="17"/>
  <c r="W31" i="17"/>
  <c r="W36" i="9"/>
  <c r="U36" i="9"/>
  <c r="T36" i="9"/>
  <c r="AY37" i="3"/>
  <c r="AZ37" i="3" s="1"/>
  <c r="AY34" i="3"/>
  <c r="AZ34" i="3" s="1"/>
  <c r="AZ39" i="3"/>
  <c r="BC32" i="27"/>
  <c r="BG32" i="27" s="1"/>
  <c r="BG33" i="27"/>
  <c r="AZ27" i="27"/>
  <c r="BC27" i="27"/>
  <c r="AZ38" i="3"/>
  <c r="BD28" i="27"/>
  <c r="BG28" i="27"/>
  <c r="BG38" i="3"/>
  <c r="BG31" i="27"/>
  <c r="BH31" i="27" s="1"/>
  <c r="BD31" i="27"/>
  <c r="BC35" i="3"/>
  <c r="AZ35" i="3"/>
  <c r="BC30" i="27"/>
  <c r="BD30" i="27" s="1"/>
  <c r="AZ30" i="27"/>
  <c r="BC29" i="27"/>
  <c r="BD29" i="27" s="1"/>
  <c r="AZ29" i="27"/>
  <c r="BK33" i="3"/>
  <c r="BH33" i="3"/>
  <c r="AE30" i="17" l="1"/>
  <c r="AC30" i="17"/>
  <c r="AB30" i="17"/>
  <c r="AA31" i="17"/>
  <c r="Y31" i="17"/>
  <c r="X31" i="17"/>
  <c r="X36" i="9"/>
  <c r="Y36" i="9"/>
  <c r="BH38" i="5"/>
  <c r="BK38" i="5"/>
  <c r="BL38" i="5" s="1"/>
  <c r="BO38" i="5" s="1"/>
  <c r="BK33" i="5"/>
  <c r="BH33" i="5"/>
  <c r="AA29" i="17"/>
  <c r="AA28" i="17"/>
  <c r="Y28" i="17"/>
  <c r="X28" i="17"/>
  <c r="BL39" i="5"/>
  <c r="BO39" i="5"/>
  <c r="BP39" i="5" s="1"/>
  <c r="BS39" i="5" s="1"/>
  <c r="BH34" i="5"/>
  <c r="BK34" i="5"/>
  <c r="BO35" i="5"/>
  <c r="BP35" i="5" s="1"/>
  <c r="S32" i="9"/>
  <c r="S34" i="9"/>
  <c r="BK37" i="5"/>
  <c r="BO36" i="5"/>
  <c r="BL36" i="5"/>
  <c r="T33" i="9"/>
  <c r="W33" i="9"/>
  <c r="U33" i="9"/>
  <c r="BC37" i="3"/>
  <c r="BG37" i="3" s="1"/>
  <c r="BD32" i="27"/>
  <c r="BC34" i="3"/>
  <c r="BD34" i="3" s="1"/>
  <c r="BD38" i="3"/>
  <c r="BC39" i="3"/>
  <c r="BD39" i="3" s="1"/>
  <c r="BD36" i="3"/>
  <c r="BK33" i="27"/>
  <c r="BH33" i="27"/>
  <c r="BG27" i="27"/>
  <c r="BD27" i="27"/>
  <c r="BH28" i="27"/>
  <c r="BK28" i="27"/>
  <c r="BG29" i="27"/>
  <c r="BH29" i="27" s="1"/>
  <c r="BK29" i="27" s="1"/>
  <c r="BL29" i="27" s="1"/>
  <c r="BD35" i="3"/>
  <c r="BK32" i="27"/>
  <c r="BL32" i="27" s="1"/>
  <c r="BH32" i="27"/>
  <c r="BL33" i="3"/>
  <c r="BO33" i="3"/>
  <c r="BG30" i="27"/>
  <c r="BK38" i="3"/>
  <c r="U34" i="9" l="1"/>
  <c r="T34" i="9"/>
  <c r="W34" i="9"/>
  <c r="BL33" i="5"/>
  <c r="BO33" i="5"/>
  <c r="Y33" i="9"/>
  <c r="X33" i="9"/>
  <c r="AA33" i="9"/>
  <c r="BL37" i="5"/>
  <c r="BO37" i="5"/>
  <c r="BO34" i="5"/>
  <c r="BL34" i="5"/>
  <c r="AC31" i="17"/>
  <c r="AB31" i="17"/>
  <c r="U32" i="9"/>
  <c r="T32" i="9"/>
  <c r="BT39" i="5"/>
  <c r="BW39" i="5"/>
  <c r="AB28" i="17"/>
  <c r="AE28" i="17"/>
  <c r="AC28" i="17"/>
  <c r="BP38" i="5"/>
  <c r="BS38" i="5"/>
  <c r="BP36" i="5"/>
  <c r="BS36" i="5"/>
  <c r="BT36" i="5" s="1"/>
  <c r="BS35" i="5"/>
  <c r="AC29" i="17"/>
  <c r="AB29" i="17"/>
  <c r="AG30" i="17"/>
  <c r="AF30" i="17"/>
  <c r="BD37" i="3"/>
  <c r="BH37" i="3" s="1"/>
  <c r="BG35" i="3"/>
  <c r="BH35" i="3" s="1"/>
  <c r="BG34" i="3"/>
  <c r="BK34" i="3" s="1"/>
  <c r="BH38" i="3"/>
  <c r="BG39" i="3"/>
  <c r="BH39" i="3" s="1"/>
  <c r="BO33" i="27"/>
  <c r="BP33" i="27" s="1"/>
  <c r="BL33" i="27"/>
  <c r="BH27" i="27"/>
  <c r="BK27" i="27"/>
  <c r="BO32" i="27"/>
  <c r="BP32" i="27" s="1"/>
  <c r="BK31" i="27"/>
  <c r="BO31" i="27" s="1"/>
  <c r="BO28" i="27"/>
  <c r="BL28" i="27"/>
  <c r="BG36" i="3"/>
  <c r="BH36" i="3" s="1"/>
  <c r="BS33" i="3"/>
  <c r="BP33" i="3"/>
  <c r="BK30" i="27"/>
  <c r="BH30" i="27"/>
  <c r="BO29" i="27"/>
  <c r="BP29" i="27" s="1"/>
  <c r="AE31" i="17" l="1"/>
  <c r="AE29" i="17"/>
  <c r="AG28" i="17"/>
  <c r="AF28" i="17"/>
  <c r="AI28" i="17"/>
  <c r="W35" i="9"/>
  <c r="W32" i="9"/>
  <c r="AC33" i="9"/>
  <c r="AB33" i="9"/>
  <c r="BT35" i="5"/>
  <c r="BW35" i="5"/>
  <c r="CA39" i="5"/>
  <c r="CB39" i="5" s="1"/>
  <c r="BX39" i="5"/>
  <c r="BS37" i="5"/>
  <c r="BT37" i="5" s="1"/>
  <c r="BW37" i="5" s="1"/>
  <c r="BP37" i="5"/>
  <c r="BW38" i="5"/>
  <c r="BX38" i="5" s="1"/>
  <c r="CA38" i="5" s="1"/>
  <c r="BT38" i="5"/>
  <c r="BP34" i="5"/>
  <c r="BS34" i="5"/>
  <c r="AA34" i="9"/>
  <c r="Y34" i="9"/>
  <c r="X34" i="9"/>
  <c r="BW36" i="5"/>
  <c r="BX36" i="5" s="1"/>
  <c r="CA36" i="5" s="1"/>
  <c r="CB36" i="5" s="1"/>
  <c r="CE36" i="5" s="1"/>
  <c r="BS33" i="5"/>
  <c r="BP33" i="5"/>
  <c r="BH34" i="3"/>
  <c r="BL34" i="3" s="1"/>
  <c r="BK39" i="3"/>
  <c r="BO39" i="3" s="1"/>
  <c r="BK37" i="3"/>
  <c r="BL37" i="3" s="1"/>
  <c r="BO27" i="27"/>
  <c r="BL27" i="27"/>
  <c r="BS32" i="27"/>
  <c r="BT32" i="27" s="1"/>
  <c r="BL31" i="27"/>
  <c r="BS28" i="27"/>
  <c r="BP28" i="27"/>
  <c r="BK35" i="3"/>
  <c r="BL35" i="3" s="1"/>
  <c r="BL38" i="3"/>
  <c r="BK36" i="3"/>
  <c r="BL36" i="3" s="1"/>
  <c r="BS29" i="27"/>
  <c r="BS33" i="27"/>
  <c r="BO34" i="3"/>
  <c r="BO30" i="27"/>
  <c r="BL30" i="27"/>
  <c r="BS31" i="27"/>
  <c r="BT31" i="27" s="1"/>
  <c r="BP31" i="27"/>
  <c r="BT33" i="3"/>
  <c r="BW33" i="3"/>
  <c r="CA37" i="5" l="1"/>
  <c r="BX37" i="5"/>
  <c r="BT33" i="5"/>
  <c r="BW33" i="5"/>
  <c r="AC34" i="9"/>
  <c r="AB34" i="9"/>
  <c r="CE38" i="5"/>
  <c r="CF38" i="5" s="1"/>
  <c r="CB38" i="5"/>
  <c r="CE39" i="5"/>
  <c r="AA35" i="9"/>
  <c r="Y35" i="9"/>
  <c r="X35" i="9"/>
  <c r="AI29" i="17"/>
  <c r="AG29" i="17"/>
  <c r="AF29" i="17"/>
  <c r="X32" i="9"/>
  <c r="Y32" i="9"/>
  <c r="CF36" i="5"/>
  <c r="CI36" i="5"/>
  <c r="BW34" i="5"/>
  <c r="BT34" i="5"/>
  <c r="CA35" i="5"/>
  <c r="BX35" i="5"/>
  <c r="AE33" i="9"/>
  <c r="AE34" i="9"/>
  <c r="AK28" i="17"/>
  <c r="AJ28" i="17"/>
  <c r="F40" i="17"/>
  <c r="AF31" i="17"/>
  <c r="AG31" i="17"/>
  <c r="BL39" i="3"/>
  <c r="BP39" i="3" s="1"/>
  <c r="BO37" i="3"/>
  <c r="BS37" i="3" s="1"/>
  <c r="BW32" i="27"/>
  <c r="BX32" i="27" s="1"/>
  <c r="BS27" i="27"/>
  <c r="BP27" i="27"/>
  <c r="BT28" i="27"/>
  <c r="BW28" i="27"/>
  <c r="BO35" i="3"/>
  <c r="BP35" i="3" s="1"/>
  <c r="BO36" i="3"/>
  <c r="BP36" i="3" s="1"/>
  <c r="BO38" i="3"/>
  <c r="BS38" i="3" s="1"/>
  <c r="BP34" i="3"/>
  <c r="BS34" i="3"/>
  <c r="CA33" i="3"/>
  <c r="BX33" i="3"/>
  <c r="BS30" i="27"/>
  <c r="BT30" i="27" s="1"/>
  <c r="BW30" i="27" s="1"/>
  <c r="BX30" i="27" s="1"/>
  <c r="BP30" i="27"/>
  <c r="BW33" i="27"/>
  <c r="BT33" i="27"/>
  <c r="BW29" i="27"/>
  <c r="BT29" i="27"/>
  <c r="L40" i="17" l="1"/>
  <c r="K40" i="17"/>
  <c r="J40" i="17"/>
  <c r="AG33" i="9"/>
  <c r="AF33" i="9"/>
  <c r="BX34" i="5"/>
  <c r="CA34" i="5"/>
  <c r="AA32" i="9"/>
  <c r="AA36" i="9"/>
  <c r="CA33" i="5"/>
  <c r="BX33" i="5"/>
  <c r="CM36" i="5"/>
  <c r="CJ36" i="5"/>
  <c r="CB35" i="5"/>
  <c r="CE35" i="5"/>
  <c r="AB35" i="9"/>
  <c r="AE35" i="9"/>
  <c r="AC35" i="9"/>
  <c r="AI30" i="17"/>
  <c r="AI31" i="17"/>
  <c r="AF34" i="9"/>
  <c r="AI34" i="9"/>
  <c r="AG34" i="9"/>
  <c r="AK29" i="17"/>
  <c r="AJ29" i="17"/>
  <c r="F41" i="17"/>
  <c r="CF39" i="5"/>
  <c r="CI39" i="5"/>
  <c r="CJ39" i="5" s="1"/>
  <c r="CB37" i="5"/>
  <c r="CE37" i="5"/>
  <c r="CF37" i="5" s="1"/>
  <c r="CI37" i="5" s="1"/>
  <c r="CJ37" i="5" s="1"/>
  <c r="CM37" i="5" s="1"/>
  <c r="BP37" i="3"/>
  <c r="BT37" i="3" s="1"/>
  <c r="CA30" i="27"/>
  <c r="CB30" i="27" s="1"/>
  <c r="BW27" i="27"/>
  <c r="BT27" i="27"/>
  <c r="CA28" i="27"/>
  <c r="BX28" i="27"/>
  <c r="BS39" i="3"/>
  <c r="BW39" i="3" s="1"/>
  <c r="CA39" i="3" s="1"/>
  <c r="BP38" i="3"/>
  <c r="BT38" i="3" s="1"/>
  <c r="BS36" i="3"/>
  <c r="BT36" i="3" s="1"/>
  <c r="BS35" i="3"/>
  <c r="BT35" i="3" s="1"/>
  <c r="CB33" i="3"/>
  <c r="CE33" i="3"/>
  <c r="BX29" i="27"/>
  <c r="CA29" i="27"/>
  <c r="BX33" i="27"/>
  <c r="CA33" i="27"/>
  <c r="CB33" i="27" s="1"/>
  <c r="BW34" i="3"/>
  <c r="BT34" i="3"/>
  <c r="BW31" i="27"/>
  <c r="BW38" i="3"/>
  <c r="CA32" i="27"/>
  <c r="AJ30" i="17" l="1"/>
  <c r="F42" i="17"/>
  <c r="AK30" i="17"/>
  <c r="CN36" i="5"/>
  <c r="CQ36" i="5"/>
  <c r="AC32" i="9"/>
  <c r="AB32" i="9"/>
  <c r="AE32" i="9"/>
  <c r="K41" i="17"/>
  <c r="J41" i="17"/>
  <c r="L41" i="17"/>
  <c r="CI38" i="5"/>
  <c r="CI35" i="5"/>
  <c r="CF35" i="5"/>
  <c r="CE34" i="5"/>
  <c r="CB34" i="5"/>
  <c r="CB33" i="5"/>
  <c r="CE33" i="5"/>
  <c r="M40" i="17"/>
  <c r="CQ37" i="5"/>
  <c r="CN37" i="5"/>
  <c r="AK34" i="9"/>
  <c r="AJ34" i="9"/>
  <c r="AM34" i="9"/>
  <c r="CM39" i="5"/>
  <c r="CN39" i="5" s="1"/>
  <c r="F43" i="17"/>
  <c r="AK31" i="17"/>
  <c r="AJ31" i="17"/>
  <c r="AG35" i="9"/>
  <c r="AI33" i="9" s="1"/>
  <c r="AF35" i="9"/>
  <c r="AI35" i="9" s="1"/>
  <c r="AC36" i="9"/>
  <c r="AB36" i="9"/>
  <c r="AE36" i="9"/>
  <c r="CE33" i="27"/>
  <c r="CF33" i="27" s="1"/>
  <c r="BX27" i="27"/>
  <c r="CA27" i="27"/>
  <c r="BT39" i="3"/>
  <c r="BX39" i="3" s="1"/>
  <c r="CE28" i="27"/>
  <c r="CB28" i="27"/>
  <c r="BW35" i="3"/>
  <c r="BX35" i="3" s="1"/>
  <c r="BX38" i="3"/>
  <c r="CE30" i="27"/>
  <c r="CF30" i="27" s="1"/>
  <c r="CA31" i="27"/>
  <c r="BX31" i="27"/>
  <c r="BW36" i="3"/>
  <c r="BX36" i="3" s="1"/>
  <c r="BW37" i="3"/>
  <c r="CB32" i="27"/>
  <c r="CE32" i="27"/>
  <c r="CF32" i="27" s="1"/>
  <c r="CI33" i="3"/>
  <c r="CF33" i="3"/>
  <c r="BX34" i="3"/>
  <c r="CA34" i="3"/>
  <c r="CE29" i="27"/>
  <c r="CB29" i="27"/>
  <c r="AJ33" i="9" l="1"/>
  <c r="AK33" i="9"/>
  <c r="AM35" i="9"/>
  <c r="AK35" i="9"/>
  <c r="AJ35" i="9"/>
  <c r="L43" i="17"/>
  <c r="K43" i="17"/>
  <c r="J43" i="17"/>
  <c r="O43" i="17"/>
  <c r="CI33" i="5"/>
  <c r="CF33" i="5"/>
  <c r="CM38" i="5"/>
  <c r="CN38" i="5" s="1"/>
  <c r="CQ38" i="5" s="1"/>
  <c r="CJ38" i="5"/>
  <c r="AI32" i="9"/>
  <c r="AG32" i="9"/>
  <c r="AF32" i="9"/>
  <c r="AI36" i="9"/>
  <c r="AG36" i="9"/>
  <c r="AF36" i="9"/>
  <c r="CQ39" i="5"/>
  <c r="CF34" i="5"/>
  <c r="CI34" i="5"/>
  <c r="AO34" i="9"/>
  <c r="AN34" i="9"/>
  <c r="CR37" i="5"/>
  <c r="J49" i="5" s="1"/>
  <c r="F49" i="5"/>
  <c r="O49" i="5" s="1"/>
  <c r="O42" i="17"/>
  <c r="J42" i="17"/>
  <c r="L42" i="17"/>
  <c r="K42" i="17"/>
  <c r="CJ35" i="5"/>
  <c r="CM35" i="5"/>
  <c r="M41" i="17"/>
  <c r="O41" i="17" s="1"/>
  <c r="CR36" i="5"/>
  <c r="J48" i="5" s="1"/>
  <c r="F48" i="5"/>
  <c r="O48" i="5" s="1"/>
  <c r="CI33" i="27"/>
  <c r="CJ33" i="27" s="1"/>
  <c r="CE27" i="27"/>
  <c r="CB27" i="27"/>
  <c r="CI28" i="27"/>
  <c r="CF28" i="27"/>
  <c r="CA35" i="3"/>
  <c r="CE35" i="3" s="1"/>
  <c r="CI35" i="3" s="1"/>
  <c r="CB39" i="3"/>
  <c r="CA36" i="3"/>
  <c r="CB36" i="3" s="1"/>
  <c r="CI30" i="27"/>
  <c r="CM30" i="27" s="1"/>
  <c r="CI29" i="27"/>
  <c r="CF29" i="27"/>
  <c r="CJ33" i="3"/>
  <c r="CM33" i="3"/>
  <c r="CE34" i="3"/>
  <c r="CB34" i="3"/>
  <c r="CA37" i="3"/>
  <c r="BX37" i="3"/>
  <c r="CE31" i="27"/>
  <c r="CF31" i="27" s="1"/>
  <c r="CI31" i="27" s="1"/>
  <c r="CJ31" i="27" s="1"/>
  <c r="CB31" i="27"/>
  <c r="CA38" i="3"/>
  <c r="P41" i="17" l="1"/>
  <c r="S41" i="17"/>
  <c r="R41" i="17"/>
  <c r="Q41" i="17"/>
  <c r="Q49" i="5"/>
  <c r="S49" i="5"/>
  <c r="P49" i="5"/>
  <c r="CJ33" i="5"/>
  <c r="CM33" i="5"/>
  <c r="M42" i="17"/>
  <c r="O40" i="17"/>
  <c r="M43" i="17"/>
  <c r="AN35" i="9"/>
  <c r="AO35" i="9"/>
  <c r="CQ35" i="5"/>
  <c r="CN35" i="5"/>
  <c r="AJ36" i="9"/>
  <c r="AK36" i="9"/>
  <c r="R43" i="17"/>
  <c r="Q43" i="17"/>
  <c r="S43" i="17"/>
  <c r="P43" i="17"/>
  <c r="CM34" i="5"/>
  <c r="CJ34" i="5"/>
  <c r="AM32" i="9"/>
  <c r="AK32" i="9"/>
  <c r="AJ32" i="9"/>
  <c r="Q48" i="5"/>
  <c r="S48" i="5"/>
  <c r="P48" i="5"/>
  <c r="R42" i="17"/>
  <c r="Q42" i="17"/>
  <c r="P42" i="17"/>
  <c r="AQ34" i="9"/>
  <c r="AQ35" i="9"/>
  <c r="CR39" i="5"/>
  <c r="J51" i="5" s="1"/>
  <c r="F51" i="5"/>
  <c r="O51" i="5" s="1"/>
  <c r="F50" i="5"/>
  <c r="O50" i="5" s="1"/>
  <c r="CR38" i="5"/>
  <c r="J50" i="5" s="1"/>
  <c r="AM36" i="9"/>
  <c r="AM33" i="9"/>
  <c r="CM31" i="27"/>
  <c r="CN31" i="27" s="1"/>
  <c r="CI27" i="27"/>
  <c r="CF27" i="27"/>
  <c r="CJ28" i="27"/>
  <c r="CM28" i="27"/>
  <c r="CB35" i="3"/>
  <c r="CF35" i="3" s="1"/>
  <c r="CJ35" i="3" s="1"/>
  <c r="CE36" i="3"/>
  <c r="CI36" i="3" s="1"/>
  <c r="CM36" i="3" s="1"/>
  <c r="CJ30" i="27"/>
  <c r="CE39" i="3"/>
  <c r="CF39" i="3" s="1"/>
  <c r="CB37" i="3"/>
  <c r="CE37" i="3"/>
  <c r="CF34" i="3"/>
  <c r="CI34" i="3"/>
  <c r="CQ30" i="27"/>
  <c r="CN30" i="27"/>
  <c r="CI32" i="27"/>
  <c r="CM33" i="27"/>
  <c r="CN33" i="27" s="1"/>
  <c r="CE38" i="3"/>
  <c r="CB38" i="3"/>
  <c r="CM35" i="3"/>
  <c r="CQ33" i="3"/>
  <c r="CN33" i="3"/>
  <c r="CM29" i="27"/>
  <c r="CJ29" i="27"/>
  <c r="AN36" i="9" l="1"/>
  <c r="AQ36" i="9"/>
  <c r="AO36" i="9"/>
  <c r="AR35" i="9"/>
  <c r="AU35" i="9"/>
  <c r="AS35" i="9"/>
  <c r="Q40" i="17"/>
  <c r="P40" i="17"/>
  <c r="R40" i="17"/>
  <c r="Q50" i="5"/>
  <c r="S50" i="5"/>
  <c r="P50" i="5"/>
  <c r="AR34" i="9"/>
  <c r="AS34" i="9"/>
  <c r="W49" i="5"/>
  <c r="T49" i="5"/>
  <c r="U49" i="5"/>
  <c r="T41" i="17"/>
  <c r="W41" i="17"/>
  <c r="V41" i="17"/>
  <c r="U41" i="17"/>
  <c r="CN34" i="5"/>
  <c r="CQ34" i="5"/>
  <c r="CR35" i="5"/>
  <c r="J47" i="5" s="1"/>
  <c r="F47" i="5"/>
  <c r="O47" i="5" s="1"/>
  <c r="AO33" i="9"/>
  <c r="AN33" i="9"/>
  <c r="AQ33" i="9"/>
  <c r="Q51" i="5"/>
  <c r="P51" i="5"/>
  <c r="S51" i="5"/>
  <c r="T48" i="5"/>
  <c r="U48" i="5"/>
  <c r="AN32" i="9"/>
  <c r="AQ32" i="9"/>
  <c r="AO32" i="9"/>
  <c r="V43" i="17"/>
  <c r="U43" i="17"/>
  <c r="T43" i="17"/>
  <c r="CQ33" i="5"/>
  <c r="CN33" i="5"/>
  <c r="CQ31" i="27"/>
  <c r="F43" i="27" s="1"/>
  <c r="O43" i="27" s="1"/>
  <c r="CM27" i="27"/>
  <c r="CJ27" i="27"/>
  <c r="CQ28" i="27"/>
  <c r="CN28" i="27"/>
  <c r="CF36" i="3"/>
  <c r="CJ36" i="3" s="1"/>
  <c r="CN36" i="3" s="1"/>
  <c r="CI39" i="3"/>
  <c r="CJ39" i="3" s="1"/>
  <c r="CF37" i="3"/>
  <c r="CM34" i="3"/>
  <c r="CJ34" i="3"/>
  <c r="F45" i="3"/>
  <c r="CR33" i="3"/>
  <c r="J45" i="3" s="1"/>
  <c r="CF38" i="3"/>
  <c r="CR30" i="27"/>
  <c r="J42" i="27" s="1"/>
  <c r="F42" i="27"/>
  <c r="O42" i="27" s="1"/>
  <c r="CQ35" i="3"/>
  <c r="CN35" i="3"/>
  <c r="CQ29" i="27"/>
  <c r="CN29" i="27"/>
  <c r="CQ36" i="3"/>
  <c r="CJ32" i="27"/>
  <c r="CM32" i="27"/>
  <c r="CN32" i="27" s="1"/>
  <c r="CQ32" i="27" s="1"/>
  <c r="W51" i="5" l="1"/>
  <c r="U51" i="5"/>
  <c r="T51" i="5"/>
  <c r="X41" i="17"/>
  <c r="Z41" i="17"/>
  <c r="Y41" i="17"/>
  <c r="Y49" i="5"/>
  <c r="X49" i="5"/>
  <c r="W50" i="5"/>
  <c r="U50" i="5"/>
  <c r="T50" i="5"/>
  <c r="CR33" i="5"/>
  <c r="J45" i="5" s="1"/>
  <c r="F45" i="5"/>
  <c r="AU33" i="9"/>
  <c r="AS33" i="9"/>
  <c r="AR33" i="9"/>
  <c r="S42" i="17"/>
  <c r="S40" i="17"/>
  <c r="AS32" i="9"/>
  <c r="AR32" i="9"/>
  <c r="AU32" i="9"/>
  <c r="F46" i="5"/>
  <c r="CR34" i="5"/>
  <c r="J46" i="5" s="1"/>
  <c r="AS36" i="9"/>
  <c r="AR36" i="9"/>
  <c r="AU34" i="9" s="1"/>
  <c r="Q47" i="5"/>
  <c r="P47" i="5"/>
  <c r="AU36" i="9"/>
  <c r="AW35" i="9"/>
  <c r="AV35" i="9"/>
  <c r="CR31" i="27"/>
  <c r="J43" i="27" s="1"/>
  <c r="CQ27" i="27"/>
  <c r="CN27" i="27"/>
  <c r="F40" i="27"/>
  <c r="CR28" i="27"/>
  <c r="J40" i="27" s="1"/>
  <c r="CI38" i="3"/>
  <c r="CM38" i="3" s="1"/>
  <c r="CQ33" i="27"/>
  <c r="F45" i="27" s="1"/>
  <c r="O45" i="27" s="1"/>
  <c r="CI37" i="3"/>
  <c r="CJ37" i="3" s="1"/>
  <c r="CM37" i="3" s="1"/>
  <c r="CQ37" i="3" s="1"/>
  <c r="F48" i="3"/>
  <c r="O48" i="3" s="1"/>
  <c r="CR36" i="3"/>
  <c r="J48" i="3" s="1"/>
  <c r="F47" i="3"/>
  <c r="O47" i="3" s="1"/>
  <c r="CR35" i="3"/>
  <c r="J47" i="3" s="1"/>
  <c r="F44" i="27"/>
  <c r="O44" i="27" s="1"/>
  <c r="CR32" i="27"/>
  <c r="J44" i="27" s="1"/>
  <c r="F41" i="27"/>
  <c r="O41" i="27" s="1"/>
  <c r="CR29" i="27"/>
  <c r="J41" i="27" s="1"/>
  <c r="Q43" i="27"/>
  <c r="P43" i="27"/>
  <c r="S43" i="27"/>
  <c r="Q42" i="27"/>
  <c r="S42" i="27"/>
  <c r="P42" i="27"/>
  <c r="CN34" i="3"/>
  <c r="CQ34" i="3"/>
  <c r="AV34" i="9" l="1"/>
  <c r="AY34" i="9"/>
  <c r="AW34" i="9"/>
  <c r="O46" i="5"/>
  <c r="O45" i="5"/>
  <c r="U40" i="17"/>
  <c r="T40" i="17"/>
  <c r="V40" i="17"/>
  <c r="AY33" i="9"/>
  <c r="AV33" i="9"/>
  <c r="AW33" i="9"/>
  <c r="AW36" i="9"/>
  <c r="AV36" i="9"/>
  <c r="AY35" i="9" s="1"/>
  <c r="AY32" i="9"/>
  <c r="AW32" i="9"/>
  <c r="AV32" i="9"/>
  <c r="W42" i="17"/>
  <c r="V42" i="17"/>
  <c r="U42" i="17"/>
  <c r="T42" i="17"/>
  <c r="AA50" i="5"/>
  <c r="Y50" i="5"/>
  <c r="X50" i="5"/>
  <c r="X51" i="5"/>
  <c r="AA51" i="5"/>
  <c r="Y51" i="5"/>
  <c r="F39" i="27"/>
  <c r="CR27" i="27"/>
  <c r="J39" i="27" s="1"/>
  <c r="O40" i="27" s="1"/>
  <c r="CR33" i="27"/>
  <c r="J45" i="27" s="1"/>
  <c r="CJ38" i="3"/>
  <c r="CN38" i="3" s="1"/>
  <c r="CN37" i="3"/>
  <c r="CR37" i="3" s="1"/>
  <c r="J49" i="3" s="1"/>
  <c r="CM39" i="3"/>
  <c r="CN39" i="3" s="1"/>
  <c r="Q44" i="27"/>
  <c r="S44" i="27"/>
  <c r="P44" i="27"/>
  <c r="T42" i="27"/>
  <c r="U42" i="27"/>
  <c r="T43" i="27"/>
  <c r="W43" i="27"/>
  <c r="U43" i="27"/>
  <c r="F46" i="3"/>
  <c r="P47" i="3" s="1"/>
  <c r="CR34" i="3"/>
  <c r="J46" i="3" s="1"/>
  <c r="Q45" i="27"/>
  <c r="S45" i="27"/>
  <c r="P45" i="27"/>
  <c r="Q41" i="27"/>
  <c r="P41" i="27"/>
  <c r="F49" i="3"/>
  <c r="O49" i="3" s="1"/>
  <c r="S48" i="3"/>
  <c r="BA35" i="9" l="1"/>
  <c r="F47" i="9"/>
  <c r="AZ35" i="9"/>
  <c r="AY36" i="9"/>
  <c r="Q45" i="5"/>
  <c r="P45" i="5"/>
  <c r="F44" i="9"/>
  <c r="AZ32" i="9"/>
  <c r="BA32" i="9"/>
  <c r="Q46" i="5"/>
  <c r="S46" i="5"/>
  <c r="P46" i="5"/>
  <c r="BA34" i="9"/>
  <c r="AZ34" i="9"/>
  <c r="F46" i="9"/>
  <c r="W40" i="17"/>
  <c r="W43" i="17"/>
  <c r="AB51" i="5"/>
  <c r="AE51" i="5"/>
  <c r="AC51" i="5"/>
  <c r="AB50" i="5"/>
  <c r="AC50" i="5"/>
  <c r="Z42" i="17"/>
  <c r="Y42" i="17"/>
  <c r="X42" i="17"/>
  <c r="F45" i="9"/>
  <c r="AZ33" i="9"/>
  <c r="BA33" i="9"/>
  <c r="P48" i="3"/>
  <c r="S40" i="27"/>
  <c r="T40" i="27" s="1"/>
  <c r="P40" i="27"/>
  <c r="Q40" i="27"/>
  <c r="O39" i="27"/>
  <c r="CQ38" i="3"/>
  <c r="CR38" i="3" s="1"/>
  <c r="J50" i="3" s="1"/>
  <c r="Q48" i="3"/>
  <c r="Q47" i="3"/>
  <c r="S49" i="3"/>
  <c r="P49" i="3"/>
  <c r="Q49" i="3"/>
  <c r="W45" i="27"/>
  <c r="U45" i="27"/>
  <c r="T45" i="27"/>
  <c r="CQ39" i="3"/>
  <c r="Y43" i="27"/>
  <c r="X43" i="27"/>
  <c r="W40" i="27"/>
  <c r="W44" i="27"/>
  <c r="T44" i="27"/>
  <c r="U44" i="27"/>
  <c r="O46" i="3"/>
  <c r="O45" i="3"/>
  <c r="AG51" i="5" l="1"/>
  <c r="AF51" i="5"/>
  <c r="Y40" i="17"/>
  <c r="X40" i="17"/>
  <c r="AA40" i="17"/>
  <c r="Z40" i="17"/>
  <c r="F48" i="9"/>
  <c r="BA36" i="9"/>
  <c r="AZ36" i="9"/>
  <c r="L45" i="9"/>
  <c r="K45" i="9"/>
  <c r="M45" i="9" s="1"/>
  <c r="J45" i="9"/>
  <c r="S45" i="5"/>
  <c r="S47" i="5"/>
  <c r="K47" i="9"/>
  <c r="M47" i="9" s="1"/>
  <c r="O47" i="9"/>
  <c r="J47" i="9"/>
  <c r="L47" i="9"/>
  <c r="L46" i="9"/>
  <c r="K46" i="9"/>
  <c r="O46" i="9"/>
  <c r="J46" i="9"/>
  <c r="W46" i="5"/>
  <c r="U46" i="5"/>
  <c r="T46" i="5"/>
  <c r="J44" i="9"/>
  <c r="L44" i="9"/>
  <c r="K44" i="9"/>
  <c r="AA41" i="17"/>
  <c r="AA42" i="17"/>
  <c r="Z43" i="17"/>
  <c r="Y43" i="17"/>
  <c r="AA43" i="17"/>
  <c r="X43" i="17"/>
  <c r="U40" i="27"/>
  <c r="Q39" i="27"/>
  <c r="P39" i="27"/>
  <c r="F50" i="3"/>
  <c r="O50" i="3" s="1"/>
  <c r="P50" i="3" s="1"/>
  <c r="T48" i="3"/>
  <c r="X40" i="27"/>
  <c r="Y40" i="27"/>
  <c r="AA40" i="27"/>
  <c r="U48" i="3"/>
  <c r="AA45" i="27"/>
  <c r="X45" i="27"/>
  <c r="Y45" i="27"/>
  <c r="S46" i="3"/>
  <c r="P46" i="3"/>
  <c r="Q46" i="3"/>
  <c r="P45" i="3"/>
  <c r="Q45" i="3"/>
  <c r="AA44" i="27"/>
  <c r="Y44" i="27"/>
  <c r="X44" i="27"/>
  <c r="F51" i="3"/>
  <c r="O51" i="3" s="1"/>
  <c r="CR39" i="3"/>
  <c r="J51" i="3" s="1"/>
  <c r="T49" i="3"/>
  <c r="U49" i="3"/>
  <c r="W49" i="3"/>
  <c r="M44" i="9" l="1"/>
  <c r="M46" i="9"/>
  <c r="P47" i="9"/>
  <c r="S47" i="9"/>
  <c r="R47" i="9"/>
  <c r="Q47" i="9"/>
  <c r="AE42" i="17"/>
  <c r="AD42" i="17"/>
  <c r="AC42" i="17"/>
  <c r="AB42" i="17"/>
  <c r="O44" i="9"/>
  <c r="O45" i="9"/>
  <c r="W47" i="5"/>
  <c r="U47" i="5"/>
  <c r="T47" i="5"/>
  <c r="AA46" i="5"/>
  <c r="Y46" i="5"/>
  <c r="X46" i="5"/>
  <c r="O48" i="9"/>
  <c r="J48" i="9"/>
  <c r="L48" i="9"/>
  <c r="K48" i="9"/>
  <c r="M48" i="9" s="1"/>
  <c r="AD43" i="17"/>
  <c r="AC43" i="17"/>
  <c r="AB43" i="17"/>
  <c r="AB41" i="17"/>
  <c r="AD41" i="17"/>
  <c r="AC41" i="17"/>
  <c r="Q46" i="9"/>
  <c r="P46" i="9"/>
  <c r="R46" i="9"/>
  <c r="T45" i="5"/>
  <c r="U45" i="5"/>
  <c r="AC40" i="17"/>
  <c r="AB40" i="17"/>
  <c r="AE40" i="17"/>
  <c r="AD40" i="17"/>
  <c r="S50" i="3"/>
  <c r="T50" i="3" s="1"/>
  <c r="S41" i="27"/>
  <c r="S39" i="27"/>
  <c r="Q50" i="3"/>
  <c r="AB45" i="27"/>
  <c r="AE45" i="27"/>
  <c r="AC45" i="27"/>
  <c r="AB44" i="27"/>
  <c r="AC44" i="27"/>
  <c r="T46" i="3"/>
  <c r="U46" i="3"/>
  <c r="W46" i="3"/>
  <c r="AC40" i="27"/>
  <c r="AB40" i="27"/>
  <c r="AE40" i="27"/>
  <c r="S51" i="3"/>
  <c r="Q51" i="3"/>
  <c r="P51" i="3"/>
  <c r="S47" i="3"/>
  <c r="S45" i="3"/>
  <c r="S48" i="9" l="1"/>
  <c r="R48" i="9"/>
  <c r="Q48" i="9"/>
  <c r="P48" i="9"/>
  <c r="AG40" i="17"/>
  <c r="AF40" i="17"/>
  <c r="AI40" i="17"/>
  <c r="AH40" i="17"/>
  <c r="W48" i="5"/>
  <c r="W45" i="5"/>
  <c r="AB46" i="5"/>
  <c r="AC46" i="5"/>
  <c r="AE46" i="5"/>
  <c r="R45" i="9"/>
  <c r="Q45" i="9"/>
  <c r="S45" i="9"/>
  <c r="P45" i="9"/>
  <c r="T47" i="9"/>
  <c r="U47" i="9"/>
  <c r="V47" i="9"/>
  <c r="R44" i="9"/>
  <c r="Q44" i="9"/>
  <c r="P44" i="9"/>
  <c r="AH42" i="17"/>
  <c r="AG42" i="17"/>
  <c r="AF42" i="17"/>
  <c r="AE41" i="17"/>
  <c r="AE43" i="17"/>
  <c r="X47" i="5"/>
  <c r="AA47" i="5"/>
  <c r="Y47" i="5"/>
  <c r="W50" i="3"/>
  <c r="AA50" i="3" s="1"/>
  <c r="U50" i="3"/>
  <c r="U39" i="27"/>
  <c r="T39" i="27"/>
  <c r="U41" i="27"/>
  <c r="T41" i="27"/>
  <c r="W41" i="27"/>
  <c r="T51" i="3"/>
  <c r="W51" i="3"/>
  <c r="U51" i="3"/>
  <c r="Y46" i="3"/>
  <c r="X46" i="3"/>
  <c r="AA46" i="3"/>
  <c r="T45" i="3"/>
  <c r="U45" i="3"/>
  <c r="X49" i="3"/>
  <c r="AI40" i="27"/>
  <c r="AG40" i="27"/>
  <c r="AF40" i="27"/>
  <c r="AG45" i="27"/>
  <c r="AF45" i="27"/>
  <c r="T47" i="3"/>
  <c r="U47" i="3"/>
  <c r="W47" i="3"/>
  <c r="Y49" i="3"/>
  <c r="AF41" i="17" l="1"/>
  <c r="AI41" i="17"/>
  <c r="AH41" i="17"/>
  <c r="AG41" i="17"/>
  <c r="AK40" i="17"/>
  <c r="AJ40" i="17"/>
  <c r="AL40" i="17"/>
  <c r="F52" i="17"/>
  <c r="AH43" i="17"/>
  <c r="AG43" i="17"/>
  <c r="AF43" i="17"/>
  <c r="AI42" i="17" s="1"/>
  <c r="V45" i="9"/>
  <c r="U45" i="9"/>
  <c r="T45" i="9"/>
  <c r="W45" i="9"/>
  <c r="S44" i="9"/>
  <c r="S46" i="9"/>
  <c r="AB47" i="5"/>
  <c r="AE47" i="5"/>
  <c r="AC47" i="5"/>
  <c r="Y45" i="5"/>
  <c r="X45" i="5"/>
  <c r="AG46" i="5"/>
  <c r="AI46" i="5"/>
  <c r="AF46" i="5"/>
  <c r="Y48" i="5"/>
  <c r="X48" i="5"/>
  <c r="AA48" i="5"/>
  <c r="W48" i="9"/>
  <c r="V48" i="9"/>
  <c r="U48" i="9"/>
  <c r="T48" i="9"/>
  <c r="X50" i="3"/>
  <c r="Y50" i="3"/>
  <c r="W42" i="27"/>
  <c r="W39" i="27"/>
  <c r="X41" i="27"/>
  <c r="Y41" i="27"/>
  <c r="AA41" i="27"/>
  <c r="W45" i="3"/>
  <c r="W48" i="3"/>
  <c r="Y47" i="3"/>
  <c r="X47" i="3"/>
  <c r="AA47" i="3"/>
  <c r="AJ40" i="27"/>
  <c r="AK40" i="27"/>
  <c r="AE46" i="3"/>
  <c r="Y51" i="3"/>
  <c r="X51" i="3"/>
  <c r="AA51" i="3"/>
  <c r="AL42" i="17" l="1"/>
  <c r="F54" i="17"/>
  <c r="AK42" i="17"/>
  <c r="AJ42" i="17"/>
  <c r="AA49" i="5"/>
  <c r="AA45" i="5"/>
  <c r="V44" i="9"/>
  <c r="U44" i="9"/>
  <c r="T44" i="9"/>
  <c r="M52" i="17"/>
  <c r="I52" i="17"/>
  <c r="L52" i="17"/>
  <c r="H52" i="17"/>
  <c r="K52" i="17"/>
  <c r="J52" i="17"/>
  <c r="G52" i="17"/>
  <c r="Z48" i="9"/>
  <c r="Y48" i="9"/>
  <c r="X48" i="9"/>
  <c r="AG47" i="5"/>
  <c r="AI47" i="5"/>
  <c r="AF47" i="5"/>
  <c r="AB48" i="5"/>
  <c r="AE48" i="5"/>
  <c r="AC48" i="5"/>
  <c r="AJ46" i="5"/>
  <c r="AK46" i="5"/>
  <c r="AI43" i="17"/>
  <c r="AJ41" i="17"/>
  <c r="AL41" i="17"/>
  <c r="AK41" i="17"/>
  <c r="F53" i="17"/>
  <c r="Z45" i="9"/>
  <c r="Y45" i="9"/>
  <c r="AA45" i="9"/>
  <c r="X45" i="9"/>
  <c r="U46" i="9"/>
  <c r="T46" i="9"/>
  <c r="W46" i="9"/>
  <c r="V46" i="9"/>
  <c r="Y39" i="27"/>
  <c r="X39" i="27"/>
  <c r="AE41" i="27"/>
  <c r="AC41" i="27"/>
  <c r="AB41" i="27"/>
  <c r="AA42" i="27"/>
  <c r="Y42" i="27"/>
  <c r="X42" i="27"/>
  <c r="AC50" i="3"/>
  <c r="AC46" i="3"/>
  <c r="AB46" i="3"/>
  <c r="AB50" i="3"/>
  <c r="AI46" i="3"/>
  <c r="Y48" i="3"/>
  <c r="X48" i="3"/>
  <c r="AA48" i="3"/>
  <c r="AE51" i="3"/>
  <c r="AC51" i="3"/>
  <c r="AB51" i="3"/>
  <c r="AE47" i="3"/>
  <c r="AC47" i="3"/>
  <c r="AB47" i="3"/>
  <c r="Y45" i="3"/>
  <c r="X45" i="3"/>
  <c r="Y46" i="9" l="1"/>
  <c r="X46" i="9"/>
  <c r="AA46" i="9"/>
  <c r="Z46" i="9"/>
  <c r="M53" i="17"/>
  <c r="I53" i="17"/>
  <c r="L53" i="17"/>
  <c r="H53" i="17"/>
  <c r="K53" i="17"/>
  <c r="J53" i="17"/>
  <c r="G53" i="17"/>
  <c r="AL43" i="17"/>
  <c r="AK43" i="17"/>
  <c r="AJ43" i="17"/>
  <c r="F55" i="17"/>
  <c r="AG48" i="5"/>
  <c r="AF48" i="5"/>
  <c r="AI48" i="5"/>
  <c r="AD45" i="9"/>
  <c r="AC45" i="9"/>
  <c r="AB45" i="9"/>
  <c r="AM46" i="5"/>
  <c r="AB45" i="5"/>
  <c r="AC45" i="5"/>
  <c r="M54" i="17"/>
  <c r="I54" i="17"/>
  <c r="L54" i="17"/>
  <c r="H54" i="17"/>
  <c r="K54" i="17"/>
  <c r="J54" i="17"/>
  <c r="G54" i="17"/>
  <c r="AK47" i="5"/>
  <c r="AJ47" i="5"/>
  <c r="AM47" i="5" s="1"/>
  <c r="W44" i="9"/>
  <c r="W47" i="9"/>
  <c r="AB49" i="5"/>
  <c r="AE49" i="5"/>
  <c r="AC49" i="5"/>
  <c r="AG41" i="27"/>
  <c r="AI41" i="27"/>
  <c r="AF41" i="27"/>
  <c r="AE42" i="27"/>
  <c r="AC42" i="27"/>
  <c r="AB42" i="27"/>
  <c r="AA43" i="27"/>
  <c r="AA39" i="27"/>
  <c r="AA49" i="3"/>
  <c r="AA45" i="3"/>
  <c r="AF47" i="3" s="1"/>
  <c r="AI47" i="3"/>
  <c r="AE48" i="3"/>
  <c r="AC48" i="3"/>
  <c r="AB48" i="3"/>
  <c r="AQ47" i="5" l="1"/>
  <c r="AN47" i="5"/>
  <c r="AO47" i="5"/>
  <c r="Z44" i="9"/>
  <c r="Y44" i="9"/>
  <c r="X44" i="9"/>
  <c r="X47" i="9"/>
  <c r="AA47" i="9"/>
  <c r="Z47" i="9"/>
  <c r="Y47" i="9"/>
  <c r="AE45" i="5"/>
  <c r="AE50" i="5"/>
  <c r="AO46" i="5"/>
  <c r="AN46" i="5"/>
  <c r="M55" i="17"/>
  <c r="I55" i="17"/>
  <c r="L55" i="17"/>
  <c r="H55" i="17"/>
  <c r="K55" i="17"/>
  <c r="J55" i="17"/>
  <c r="G55" i="17"/>
  <c r="AC46" i="9"/>
  <c r="AB46" i="9"/>
  <c r="AE45" i="9" s="1"/>
  <c r="AD46" i="9"/>
  <c r="AG49" i="5"/>
  <c r="AI49" i="5"/>
  <c r="AF49" i="5"/>
  <c r="AM48" i="5"/>
  <c r="AK48" i="5"/>
  <c r="AJ48" i="5"/>
  <c r="AE46" i="9"/>
  <c r="AC39" i="27"/>
  <c r="AB39" i="27"/>
  <c r="AF42" i="27"/>
  <c r="AI42" i="27"/>
  <c r="AG42" i="27"/>
  <c r="AK41" i="27"/>
  <c r="AJ41" i="27"/>
  <c r="AB43" i="27"/>
  <c r="AC43" i="27"/>
  <c r="AE43" i="27"/>
  <c r="AG51" i="3"/>
  <c r="AF51" i="3"/>
  <c r="AG47" i="3"/>
  <c r="AE49" i="3"/>
  <c r="AC49" i="3"/>
  <c r="AB49" i="3"/>
  <c r="AI48" i="3"/>
  <c r="AF48" i="3"/>
  <c r="AG48" i="3"/>
  <c r="AC45" i="3"/>
  <c r="AB45" i="3"/>
  <c r="AG46" i="3"/>
  <c r="AF46" i="3"/>
  <c r="AH45" i="9" l="1"/>
  <c r="AG45" i="9"/>
  <c r="AF45" i="9"/>
  <c r="AN48" i="5"/>
  <c r="AO48" i="5"/>
  <c r="AG50" i="5"/>
  <c r="AI50" i="5"/>
  <c r="AF50" i="5"/>
  <c r="AB47" i="9"/>
  <c r="AE47" i="9"/>
  <c r="AD47" i="9"/>
  <c r="AC47" i="9"/>
  <c r="AG46" i="9"/>
  <c r="AF46" i="9"/>
  <c r="AH46" i="9"/>
  <c r="AI46" i="9"/>
  <c r="AM49" i="5"/>
  <c r="AK49" i="5"/>
  <c r="AJ49" i="5"/>
  <c r="AQ46" i="5"/>
  <c r="AQ48" i="5"/>
  <c r="AA48" i="9"/>
  <c r="AA44" i="9"/>
  <c r="AG45" i="5"/>
  <c r="AF45" i="5"/>
  <c r="AR47" i="5"/>
  <c r="AS47" i="5"/>
  <c r="AU47" i="5"/>
  <c r="AM41" i="27"/>
  <c r="AM40" i="27"/>
  <c r="AJ42" i="27"/>
  <c r="AK42" i="27"/>
  <c r="AM42" i="27"/>
  <c r="AG43" i="27"/>
  <c r="AI43" i="27"/>
  <c r="AF43" i="27"/>
  <c r="AE44" i="27"/>
  <c r="AE39" i="27"/>
  <c r="AI49" i="3"/>
  <c r="AF49" i="3"/>
  <c r="AG49" i="3"/>
  <c r="AM48" i="3"/>
  <c r="AE50" i="3"/>
  <c r="AE45" i="3"/>
  <c r="AJ48" i="3" s="1"/>
  <c r="AW47" i="5" l="1"/>
  <c r="AY47" i="5"/>
  <c r="AV47" i="5"/>
  <c r="AR46" i="5"/>
  <c r="AS46" i="5"/>
  <c r="AK46" i="9"/>
  <c r="AJ46" i="9"/>
  <c r="AM46" i="9"/>
  <c r="AL46" i="9"/>
  <c r="AE44" i="9"/>
  <c r="AD44" i="9"/>
  <c r="AB44" i="9"/>
  <c r="AC44" i="9"/>
  <c r="AM50" i="5"/>
  <c r="AJ50" i="5"/>
  <c r="AK50" i="5"/>
  <c r="AE48" i="9"/>
  <c r="AD48" i="9"/>
  <c r="AC48" i="9"/>
  <c r="AB48" i="9"/>
  <c r="AF47" i="9"/>
  <c r="AI47" i="9" s="1"/>
  <c r="AH47" i="9"/>
  <c r="AG47" i="9"/>
  <c r="AI45" i="5"/>
  <c r="AI51" i="5"/>
  <c r="AR48" i="5"/>
  <c r="AU48" i="5"/>
  <c r="AS48" i="5"/>
  <c r="AO49" i="5"/>
  <c r="AN49" i="5"/>
  <c r="AQ49" i="5"/>
  <c r="AJ43" i="27"/>
  <c r="AK43" i="27"/>
  <c r="AM43" i="27"/>
  <c r="AG39" i="27"/>
  <c r="AF39" i="27"/>
  <c r="AO40" i="27"/>
  <c r="AN40" i="27"/>
  <c r="AG44" i="27"/>
  <c r="AI44" i="27"/>
  <c r="AF44" i="27"/>
  <c r="AO42" i="27"/>
  <c r="AN42" i="27"/>
  <c r="AQ41" i="27"/>
  <c r="AO41" i="27"/>
  <c r="AN41" i="27"/>
  <c r="AF45" i="3"/>
  <c r="AG45" i="3"/>
  <c r="AJ46" i="3"/>
  <c r="AK46" i="3"/>
  <c r="AK47" i="3"/>
  <c r="AJ47" i="3"/>
  <c r="AI50" i="3"/>
  <c r="AF50" i="3"/>
  <c r="AG50" i="3"/>
  <c r="AK48" i="3"/>
  <c r="AJ49" i="3"/>
  <c r="AK49" i="3"/>
  <c r="AM49" i="3"/>
  <c r="AJ47" i="9" l="1"/>
  <c r="AM47" i="9"/>
  <c r="AL47" i="9"/>
  <c r="AK47" i="9"/>
  <c r="AM51" i="5"/>
  <c r="AK51" i="5"/>
  <c r="AJ51" i="5"/>
  <c r="AO46" i="9"/>
  <c r="AN46" i="9"/>
  <c r="AP46" i="9"/>
  <c r="AI48" i="9"/>
  <c r="AH48" i="9"/>
  <c r="AG48" i="9"/>
  <c r="AF48" i="9"/>
  <c r="AM45" i="5"/>
  <c r="AK45" i="5"/>
  <c r="AJ45" i="5"/>
  <c r="AI45" i="9"/>
  <c r="AQ50" i="5"/>
  <c r="AO50" i="5"/>
  <c r="AN50" i="5"/>
  <c r="AI44" i="9"/>
  <c r="AH44" i="9"/>
  <c r="AG44" i="9"/>
  <c r="AF44" i="9"/>
  <c r="BC47" i="5"/>
  <c r="AZ47" i="5"/>
  <c r="BA47" i="5"/>
  <c r="AR49" i="5"/>
  <c r="AU49" i="5" s="1"/>
  <c r="AS49" i="5"/>
  <c r="AW48" i="5"/>
  <c r="AY48" i="5"/>
  <c r="AV48" i="5"/>
  <c r="AQ40" i="27"/>
  <c r="AQ42" i="27"/>
  <c r="AQ43" i="27"/>
  <c r="AO43" i="27"/>
  <c r="AN43" i="27"/>
  <c r="AS41" i="27"/>
  <c r="AU41" i="27"/>
  <c r="AR41" i="27"/>
  <c r="AJ44" i="27"/>
  <c r="AM44" i="27"/>
  <c r="AK44" i="27"/>
  <c r="AI45" i="27"/>
  <c r="AI39" i="27"/>
  <c r="AJ50" i="3"/>
  <c r="AK50" i="3"/>
  <c r="AM50" i="3"/>
  <c r="AI51" i="3"/>
  <c r="AI45" i="3"/>
  <c r="AN49" i="3" s="1"/>
  <c r="AQ49" i="3"/>
  <c r="AM46" i="3"/>
  <c r="AM47" i="3"/>
  <c r="AW49" i="5" l="1"/>
  <c r="AV49" i="5"/>
  <c r="AY49" i="5"/>
  <c r="BE47" i="5"/>
  <c r="BD47" i="5"/>
  <c r="AM44" i="9"/>
  <c r="AL44" i="9"/>
  <c r="AK44" i="9"/>
  <c r="AJ44" i="9"/>
  <c r="AL45" i="9"/>
  <c r="AK45" i="9"/>
  <c r="AJ45" i="9"/>
  <c r="AU46" i="5"/>
  <c r="BC48" i="5"/>
  <c r="BA48" i="5"/>
  <c r="AZ48" i="5"/>
  <c r="AN47" i="9"/>
  <c r="AP47" i="9"/>
  <c r="AO47" i="9"/>
  <c r="AQ47" i="9" s="1"/>
  <c r="AR50" i="5"/>
  <c r="AU50" i="5"/>
  <c r="AS50" i="5"/>
  <c r="AO45" i="5"/>
  <c r="AN45" i="5"/>
  <c r="AQ45" i="5"/>
  <c r="AL48" i="9"/>
  <c r="AK48" i="9"/>
  <c r="AJ48" i="9"/>
  <c r="AQ51" i="5"/>
  <c r="AO51" i="5"/>
  <c r="AN51" i="5"/>
  <c r="AS43" i="27"/>
  <c r="AR43" i="27"/>
  <c r="AJ45" i="27"/>
  <c r="AK45" i="27"/>
  <c r="AM45" i="27"/>
  <c r="AN44" i="27"/>
  <c r="AQ44" i="27"/>
  <c r="AO44" i="27"/>
  <c r="AR42" i="27"/>
  <c r="AS42" i="27"/>
  <c r="AU42" i="27"/>
  <c r="AY41" i="27"/>
  <c r="AV41" i="27"/>
  <c r="AW41" i="27"/>
  <c r="AM39" i="27"/>
  <c r="AJ39" i="27"/>
  <c r="AK39" i="27"/>
  <c r="AS40" i="27"/>
  <c r="AR40" i="27"/>
  <c r="AO50" i="3"/>
  <c r="AN50" i="3"/>
  <c r="AQ50" i="3"/>
  <c r="AO47" i="3"/>
  <c r="AN47" i="3"/>
  <c r="AQ47" i="3"/>
  <c r="AJ45" i="3"/>
  <c r="AK45" i="3"/>
  <c r="AM45" i="3"/>
  <c r="AR49" i="3" s="1"/>
  <c r="AO48" i="3"/>
  <c r="AN48" i="3"/>
  <c r="AO46" i="3"/>
  <c r="AN46" i="3"/>
  <c r="AO49" i="3"/>
  <c r="AJ51" i="3"/>
  <c r="AM51" i="3"/>
  <c r="AK51" i="3"/>
  <c r="AR47" i="9" l="1"/>
  <c r="AU47" i="9"/>
  <c r="AT47" i="9"/>
  <c r="AS47" i="9"/>
  <c r="AM48" i="9"/>
  <c r="AM45" i="9"/>
  <c r="AQ46" i="9"/>
  <c r="BE48" i="5"/>
  <c r="BD48" i="5"/>
  <c r="AQ44" i="9"/>
  <c r="AP44" i="9"/>
  <c r="AO44" i="9"/>
  <c r="AN44" i="9"/>
  <c r="AR51" i="5"/>
  <c r="AS51" i="5"/>
  <c r="AU51" i="5"/>
  <c r="BC49" i="5"/>
  <c r="BA49" i="5"/>
  <c r="AZ49" i="5"/>
  <c r="AR45" i="5"/>
  <c r="AU45" i="5"/>
  <c r="AS45" i="5"/>
  <c r="AW50" i="5"/>
  <c r="AV50" i="5"/>
  <c r="AW46" i="5"/>
  <c r="AV46" i="5"/>
  <c r="BG47" i="5"/>
  <c r="BG48" i="5"/>
  <c r="AV42" i="27"/>
  <c r="AW42" i="27"/>
  <c r="AY42" i="27"/>
  <c r="BC41" i="27"/>
  <c r="BA41" i="27"/>
  <c r="AZ41" i="27"/>
  <c r="AQ39" i="27"/>
  <c r="AN39" i="27"/>
  <c r="AO39" i="27"/>
  <c r="AR44" i="27"/>
  <c r="AU44" i="27"/>
  <c r="AS44" i="27"/>
  <c r="AU43" i="27"/>
  <c r="AU40" i="27"/>
  <c r="AO45" i="27"/>
  <c r="AQ45" i="27"/>
  <c r="AN45" i="27"/>
  <c r="AO51" i="3"/>
  <c r="AN51" i="3"/>
  <c r="AQ51" i="3"/>
  <c r="AU50" i="3"/>
  <c r="AS50" i="3"/>
  <c r="AR50" i="3"/>
  <c r="AQ48" i="3"/>
  <c r="AQ46" i="3"/>
  <c r="AO45" i="3"/>
  <c r="AQ45" i="3"/>
  <c r="AN45" i="3"/>
  <c r="AS49" i="3"/>
  <c r="AU47" i="3"/>
  <c r="AS47" i="3"/>
  <c r="AR47" i="3"/>
  <c r="BH48" i="5" l="1"/>
  <c r="BI48" i="5"/>
  <c r="BK48" i="5"/>
  <c r="AW51" i="5"/>
  <c r="AY51" i="5"/>
  <c r="AV51" i="5"/>
  <c r="BH47" i="5"/>
  <c r="BI47" i="5"/>
  <c r="AY50" i="5"/>
  <c r="AY46" i="5"/>
  <c r="AU44" i="9"/>
  <c r="AT44" i="9"/>
  <c r="AS44" i="9"/>
  <c r="AR44" i="9"/>
  <c r="AP45" i="9"/>
  <c r="AO45" i="9"/>
  <c r="AQ45" i="9"/>
  <c r="AN45" i="9"/>
  <c r="AV47" i="9"/>
  <c r="AX47" i="9"/>
  <c r="AW47" i="9"/>
  <c r="AS46" i="9"/>
  <c r="AR46" i="9"/>
  <c r="AT46" i="9"/>
  <c r="AW45" i="5"/>
  <c r="AV45" i="5"/>
  <c r="AY45" i="5"/>
  <c r="BD49" i="5"/>
  <c r="BG49" i="5"/>
  <c r="BE49" i="5"/>
  <c r="AQ48" i="9"/>
  <c r="AP48" i="9"/>
  <c r="AN48" i="9"/>
  <c r="AO48" i="9"/>
  <c r="AR45" i="27"/>
  <c r="AS45" i="27"/>
  <c r="AU45" i="27"/>
  <c r="BD41" i="27"/>
  <c r="BE41" i="27"/>
  <c r="AW40" i="27"/>
  <c r="AV40" i="27"/>
  <c r="AV44" i="27"/>
  <c r="AW44" i="27"/>
  <c r="AR39" i="27"/>
  <c r="AS39" i="27"/>
  <c r="AU39" i="27"/>
  <c r="AZ42" i="27"/>
  <c r="BC42" i="27"/>
  <c r="BA42" i="27"/>
  <c r="AW43" i="27"/>
  <c r="AY43" i="27"/>
  <c r="AV43" i="27"/>
  <c r="AS46" i="3"/>
  <c r="AR46" i="3"/>
  <c r="AU48" i="3"/>
  <c r="AS48" i="3"/>
  <c r="AR48" i="3"/>
  <c r="AU51" i="3"/>
  <c r="AS51" i="3"/>
  <c r="AR51" i="3"/>
  <c r="AY47" i="3"/>
  <c r="AV47" i="3"/>
  <c r="AW47" i="3"/>
  <c r="AU45" i="3"/>
  <c r="AR45" i="3"/>
  <c r="AS45" i="3"/>
  <c r="AV50" i="3"/>
  <c r="AW50" i="3"/>
  <c r="BA46" i="5" l="1"/>
  <c r="AZ46" i="5"/>
  <c r="AT48" i="9"/>
  <c r="AU48" i="9" s="1"/>
  <c r="AS48" i="9"/>
  <c r="AR48" i="9"/>
  <c r="AU46" i="9" s="1"/>
  <c r="BC45" i="5"/>
  <c r="BA45" i="5"/>
  <c r="AZ45" i="5"/>
  <c r="AY44" i="9"/>
  <c r="AX44" i="9"/>
  <c r="AW44" i="9"/>
  <c r="AV44" i="9"/>
  <c r="BM48" i="5"/>
  <c r="BO48" i="5"/>
  <c r="BL48" i="5"/>
  <c r="BH49" i="5"/>
  <c r="BK47" i="5" s="1"/>
  <c r="BI49" i="5"/>
  <c r="BK49" i="5" s="1"/>
  <c r="AT45" i="9"/>
  <c r="AS45" i="9"/>
  <c r="AR45" i="9"/>
  <c r="AU45" i="9"/>
  <c r="BC50" i="5"/>
  <c r="BA50" i="5"/>
  <c r="AZ50" i="5"/>
  <c r="AZ51" i="5"/>
  <c r="BA51" i="5"/>
  <c r="AY39" i="27"/>
  <c r="AW39" i="27"/>
  <c r="AV39" i="27"/>
  <c r="BD42" i="27"/>
  <c r="BE42" i="27"/>
  <c r="AY40" i="27"/>
  <c r="AY44" i="27"/>
  <c r="AV45" i="27"/>
  <c r="AW45" i="27"/>
  <c r="AY45" i="27"/>
  <c r="AZ43" i="27"/>
  <c r="BC43" i="27"/>
  <c r="BA43" i="27"/>
  <c r="AV45" i="3"/>
  <c r="AY45" i="3"/>
  <c r="AW45" i="3"/>
  <c r="AY48" i="3"/>
  <c r="AV48" i="3"/>
  <c r="AW48" i="3"/>
  <c r="AY51" i="3"/>
  <c r="AW51" i="3"/>
  <c r="AV51" i="3"/>
  <c r="BC47" i="3"/>
  <c r="AU49" i="3"/>
  <c r="AU46" i="3"/>
  <c r="AZ47" i="3" s="1"/>
  <c r="BM47" i="5" l="1"/>
  <c r="BL47" i="5"/>
  <c r="AX48" i="9"/>
  <c r="AW48" i="9"/>
  <c r="AV48" i="9"/>
  <c r="BM49" i="5"/>
  <c r="BO49" i="5"/>
  <c r="BL49" i="5"/>
  <c r="AW46" i="9"/>
  <c r="AV46" i="9"/>
  <c r="AY46" i="9"/>
  <c r="AX46" i="9"/>
  <c r="AX45" i="9"/>
  <c r="AW45" i="9"/>
  <c r="AY45" i="9"/>
  <c r="AV45" i="9"/>
  <c r="BE50" i="5"/>
  <c r="BD50" i="5"/>
  <c r="BG50" i="5"/>
  <c r="BS48" i="5"/>
  <c r="BP48" i="5"/>
  <c r="BQ48" i="5"/>
  <c r="BD45" i="5"/>
  <c r="BG45" i="5"/>
  <c r="BE45" i="5"/>
  <c r="BC51" i="5"/>
  <c r="BC46" i="5"/>
  <c r="F56" i="9"/>
  <c r="BB44" i="9"/>
  <c r="BA44" i="9"/>
  <c r="AZ44" i="9"/>
  <c r="BG43" i="27"/>
  <c r="BE43" i="27"/>
  <c r="BD43" i="27"/>
  <c r="BG42" i="27"/>
  <c r="BG41" i="27"/>
  <c r="BC44" i="27"/>
  <c r="BA44" i="27"/>
  <c r="AZ44" i="27"/>
  <c r="AZ45" i="27"/>
  <c r="BA45" i="27"/>
  <c r="BA40" i="27"/>
  <c r="AZ40" i="27"/>
  <c r="BA39" i="27"/>
  <c r="BC39" i="27"/>
  <c r="AZ39" i="27"/>
  <c r="BA47" i="3"/>
  <c r="AZ48" i="3"/>
  <c r="BA48" i="3"/>
  <c r="BC48" i="3"/>
  <c r="AY49" i="3"/>
  <c r="AV49" i="3"/>
  <c r="AW49" i="3"/>
  <c r="AV46" i="3"/>
  <c r="AW46" i="3"/>
  <c r="AZ51" i="3"/>
  <c r="BA51" i="3"/>
  <c r="AZ45" i="3"/>
  <c r="BA45" i="3"/>
  <c r="BC45" i="3"/>
  <c r="BH50" i="5" l="1"/>
  <c r="BK50" i="5"/>
  <c r="BI50" i="5"/>
  <c r="J56" i="9"/>
  <c r="M56" i="9"/>
  <c r="I56" i="9"/>
  <c r="L56" i="9"/>
  <c r="K56" i="9"/>
  <c r="H56" i="9"/>
  <c r="G56" i="9"/>
  <c r="BH45" i="5"/>
  <c r="BK45" i="5"/>
  <c r="BI45" i="5"/>
  <c r="BU48" i="5"/>
  <c r="BT48" i="5"/>
  <c r="BE46" i="5"/>
  <c r="BD46" i="5"/>
  <c r="BG46" i="5"/>
  <c r="F57" i="9"/>
  <c r="BB45" i="9"/>
  <c r="BA45" i="9"/>
  <c r="AZ45" i="9"/>
  <c r="BS49" i="5"/>
  <c r="BQ49" i="5"/>
  <c r="BP49" i="5"/>
  <c r="BG51" i="5"/>
  <c r="BE51" i="5"/>
  <c r="BD51" i="5"/>
  <c r="F58" i="9"/>
  <c r="BA46" i="9"/>
  <c r="AZ46" i="9"/>
  <c r="BB46" i="9"/>
  <c r="AY47" i="9"/>
  <c r="AY48" i="9"/>
  <c r="BC40" i="27"/>
  <c r="BC45" i="27"/>
  <c r="BI42" i="27"/>
  <c r="BK42" i="27"/>
  <c r="BH42" i="27"/>
  <c r="BG39" i="27"/>
  <c r="BD39" i="27"/>
  <c r="BE39" i="27"/>
  <c r="BG44" i="27"/>
  <c r="BE44" i="27"/>
  <c r="BD44" i="27"/>
  <c r="BH41" i="27"/>
  <c r="BI41" i="27"/>
  <c r="BH43" i="27"/>
  <c r="BI43" i="27"/>
  <c r="AY50" i="3"/>
  <c r="AY46" i="3"/>
  <c r="BD48" i="3" s="1"/>
  <c r="AZ49" i="3"/>
  <c r="BA49" i="3"/>
  <c r="BC49" i="3"/>
  <c r="BE45" i="3"/>
  <c r="BG45" i="3"/>
  <c r="BD45" i="3"/>
  <c r="BM45" i="5" l="1"/>
  <c r="BO45" i="5"/>
  <c r="BL45" i="5"/>
  <c r="F59" i="9"/>
  <c r="AZ47" i="9"/>
  <c r="BA47" i="9"/>
  <c r="BB47" i="9"/>
  <c r="J58" i="9"/>
  <c r="M58" i="9"/>
  <c r="I58" i="9"/>
  <c r="L58" i="9"/>
  <c r="K58" i="9"/>
  <c r="G58" i="9"/>
  <c r="H58" i="9"/>
  <c r="BU49" i="5"/>
  <c r="BW49" i="5" s="1"/>
  <c r="BT49" i="5"/>
  <c r="J57" i="9"/>
  <c r="M57" i="9"/>
  <c r="I57" i="9"/>
  <c r="L57" i="9"/>
  <c r="K57" i="9"/>
  <c r="H57" i="9"/>
  <c r="G57" i="9"/>
  <c r="BH51" i="5"/>
  <c r="BK51" i="5"/>
  <c r="BI51" i="5"/>
  <c r="BH46" i="5"/>
  <c r="BK46" i="5"/>
  <c r="BI46" i="5"/>
  <c r="BM50" i="5"/>
  <c r="BL50" i="5"/>
  <c r="BB48" i="9"/>
  <c r="F60" i="9"/>
  <c r="BA48" i="9"/>
  <c r="AZ48" i="9"/>
  <c r="BK41" i="27"/>
  <c r="BK43" i="27"/>
  <c r="BL42" i="27"/>
  <c r="BO42" i="27"/>
  <c r="BM42" i="27"/>
  <c r="BH39" i="27"/>
  <c r="BK39" i="27"/>
  <c r="BI39" i="27"/>
  <c r="BG45" i="27"/>
  <c r="BE45" i="27"/>
  <c r="BD45" i="27"/>
  <c r="BH44" i="27"/>
  <c r="BI44" i="27"/>
  <c r="BK44" i="27"/>
  <c r="BG40" i="27"/>
  <c r="BD40" i="27"/>
  <c r="BE40" i="27"/>
  <c r="BE48" i="3"/>
  <c r="BE49" i="3"/>
  <c r="BD49" i="3"/>
  <c r="BG49" i="3"/>
  <c r="AZ46" i="3"/>
  <c r="BA46" i="3"/>
  <c r="BD47" i="3"/>
  <c r="BE47" i="3"/>
  <c r="AZ50" i="3"/>
  <c r="BA50" i="3"/>
  <c r="BC50" i="3"/>
  <c r="BK45" i="3"/>
  <c r="BI45" i="3"/>
  <c r="BH45" i="3"/>
  <c r="BX49" i="5" l="1"/>
  <c r="BY49" i="5"/>
  <c r="CA49" i="5"/>
  <c r="BW48" i="5"/>
  <c r="K59" i="9"/>
  <c r="G59" i="9"/>
  <c r="L59" i="9"/>
  <c r="J59" i="9"/>
  <c r="M59" i="9"/>
  <c r="I59" i="9"/>
  <c r="H59" i="9"/>
  <c r="BM51" i="5"/>
  <c r="BO51" i="5"/>
  <c r="BL51" i="5"/>
  <c r="BM46" i="5"/>
  <c r="BL46" i="5"/>
  <c r="BO46" i="5"/>
  <c r="BS45" i="5"/>
  <c r="BQ45" i="5"/>
  <c r="BP45" i="5"/>
  <c r="K60" i="9"/>
  <c r="G60" i="9"/>
  <c r="I60" i="9"/>
  <c r="M60" i="9"/>
  <c r="H60" i="9"/>
  <c r="L60" i="9"/>
  <c r="J60" i="9"/>
  <c r="BO47" i="5"/>
  <c r="BO50" i="5"/>
  <c r="BQ42" i="27"/>
  <c r="BP42" i="27"/>
  <c r="BS42" i="27"/>
  <c r="BM44" i="27"/>
  <c r="BL44" i="27"/>
  <c r="BO43" i="27"/>
  <c r="BM43" i="27"/>
  <c r="BL43" i="27"/>
  <c r="BH40" i="27"/>
  <c r="BI40" i="27"/>
  <c r="BK40" i="27"/>
  <c r="BO39" i="27"/>
  <c r="BL39" i="27"/>
  <c r="BM39" i="27"/>
  <c r="BK45" i="27"/>
  <c r="BI45" i="27"/>
  <c r="BH45" i="27"/>
  <c r="BM41" i="27"/>
  <c r="BL41" i="27"/>
  <c r="BE50" i="3"/>
  <c r="BD50" i="3"/>
  <c r="BG50" i="3"/>
  <c r="BC51" i="3"/>
  <c r="BC46" i="3"/>
  <c r="BI49" i="3" s="1"/>
  <c r="BO45" i="3"/>
  <c r="BL45" i="3"/>
  <c r="BM45" i="3"/>
  <c r="BG48" i="3"/>
  <c r="BG47" i="3"/>
  <c r="CC49" i="5" l="1"/>
  <c r="CE49" i="5"/>
  <c r="CB49" i="5"/>
  <c r="BQ47" i="5"/>
  <c r="BP47" i="5"/>
  <c r="BX48" i="5"/>
  <c r="BY48" i="5"/>
  <c r="BW45" i="5"/>
  <c r="BU45" i="5"/>
  <c r="BT45" i="5"/>
  <c r="BS50" i="5"/>
  <c r="BQ50" i="5"/>
  <c r="BP50" i="5"/>
  <c r="BS46" i="5"/>
  <c r="BQ46" i="5"/>
  <c r="BP46" i="5"/>
  <c r="BQ51" i="5"/>
  <c r="BP51" i="5"/>
  <c r="BS39" i="27"/>
  <c r="BP39" i="27"/>
  <c r="BQ39" i="27"/>
  <c r="BO41" i="27"/>
  <c r="BO44" i="27"/>
  <c r="BO40" i="27"/>
  <c r="BL40" i="27"/>
  <c r="BM40" i="27"/>
  <c r="BP43" i="27"/>
  <c r="BQ43" i="27"/>
  <c r="BS43" i="27"/>
  <c r="BM45" i="27"/>
  <c r="BL45" i="27"/>
  <c r="BO45" i="27"/>
  <c r="BU42" i="27"/>
  <c r="BT42" i="27"/>
  <c r="BH49" i="3"/>
  <c r="BE51" i="3"/>
  <c r="BD51" i="3"/>
  <c r="BG51" i="3"/>
  <c r="BK50" i="3"/>
  <c r="BI50" i="3"/>
  <c r="BH50" i="3"/>
  <c r="BK48" i="3"/>
  <c r="BI48" i="3"/>
  <c r="BH48" i="3"/>
  <c r="BI47" i="3"/>
  <c r="BH47" i="3"/>
  <c r="BP45" i="3"/>
  <c r="BQ45" i="3"/>
  <c r="BS45" i="3"/>
  <c r="BE46" i="3"/>
  <c r="BD46" i="3"/>
  <c r="BG46" i="3"/>
  <c r="BT50" i="5" l="1"/>
  <c r="BW50" i="5"/>
  <c r="BU50" i="5"/>
  <c r="BX45" i="5"/>
  <c r="BY45" i="5"/>
  <c r="CA45" i="5"/>
  <c r="BT46" i="5"/>
  <c r="BW46" i="5"/>
  <c r="BU46" i="5"/>
  <c r="CF49" i="5"/>
  <c r="CG49" i="5"/>
  <c r="BS51" i="5"/>
  <c r="BS47" i="5"/>
  <c r="BP41" i="27"/>
  <c r="BQ41" i="27"/>
  <c r="BP45" i="27"/>
  <c r="BQ45" i="27"/>
  <c r="BP40" i="27"/>
  <c r="BS40" i="27"/>
  <c r="BQ40" i="27"/>
  <c r="BU43" i="27"/>
  <c r="BT43" i="27"/>
  <c r="BS44" i="27"/>
  <c r="BQ44" i="27"/>
  <c r="BP44" i="27"/>
  <c r="BW39" i="27"/>
  <c r="BT39" i="27"/>
  <c r="BU39" i="27"/>
  <c r="BK49" i="3"/>
  <c r="BK47" i="3"/>
  <c r="BO48" i="3"/>
  <c r="BL48" i="3"/>
  <c r="BM48" i="3"/>
  <c r="BU45" i="3"/>
  <c r="BT45" i="3"/>
  <c r="BW45" i="3"/>
  <c r="BK46" i="3"/>
  <c r="BI46" i="3"/>
  <c r="BH46" i="3"/>
  <c r="BL50" i="3"/>
  <c r="BM50" i="3"/>
  <c r="BK51" i="3"/>
  <c r="BI51" i="3"/>
  <c r="BH51" i="3"/>
  <c r="BU47" i="5" l="1"/>
  <c r="BT47" i="5"/>
  <c r="BW47" i="5"/>
  <c r="BX46" i="5"/>
  <c r="CA46" i="5"/>
  <c r="BY46" i="5"/>
  <c r="BU51" i="5"/>
  <c r="BT51" i="5"/>
  <c r="BW51" i="5"/>
  <c r="CC45" i="5"/>
  <c r="CE45" i="5"/>
  <c r="CB45" i="5"/>
  <c r="BX50" i="5"/>
  <c r="BY50" i="5"/>
  <c r="BU44" i="27"/>
  <c r="BT44" i="27"/>
  <c r="BW44" i="27"/>
  <c r="BW40" i="27"/>
  <c r="BT40" i="27"/>
  <c r="BU40" i="27"/>
  <c r="BY39" i="27"/>
  <c r="BX39" i="27"/>
  <c r="CA39" i="27"/>
  <c r="BW42" i="27"/>
  <c r="BW43" i="27"/>
  <c r="BS45" i="27"/>
  <c r="BS41" i="27"/>
  <c r="BO49" i="3"/>
  <c r="BL49" i="3"/>
  <c r="BM49" i="3"/>
  <c r="BO51" i="3"/>
  <c r="BM51" i="3"/>
  <c r="BL51" i="3"/>
  <c r="CA45" i="3"/>
  <c r="BY45" i="3"/>
  <c r="BX45" i="3"/>
  <c r="BP48" i="3"/>
  <c r="BQ48" i="3"/>
  <c r="BS48" i="3"/>
  <c r="BO46" i="3"/>
  <c r="BL46" i="3"/>
  <c r="BM46" i="3"/>
  <c r="BL47" i="3"/>
  <c r="BM47" i="3"/>
  <c r="BX51" i="5" l="1"/>
  <c r="CA51" i="5"/>
  <c r="BY51" i="5"/>
  <c r="BX47" i="5"/>
  <c r="CA47" i="5"/>
  <c r="BY47" i="5"/>
  <c r="CA48" i="5"/>
  <c r="CA50" i="5"/>
  <c r="CC46" i="5"/>
  <c r="CE46" i="5"/>
  <c r="CB46" i="5"/>
  <c r="CI45" i="5"/>
  <c r="CF45" i="5"/>
  <c r="CG45" i="5"/>
  <c r="BU45" i="27"/>
  <c r="BT45" i="27"/>
  <c r="BW45" i="27"/>
  <c r="CA40" i="27"/>
  <c r="BY40" i="27"/>
  <c r="BX40" i="27"/>
  <c r="BY43" i="27"/>
  <c r="BX43" i="27"/>
  <c r="CA43" i="27"/>
  <c r="BX44" i="27"/>
  <c r="BY44" i="27"/>
  <c r="BY42" i="27"/>
  <c r="BX42" i="27"/>
  <c r="BU41" i="27"/>
  <c r="BT41" i="27"/>
  <c r="BW41" i="27"/>
  <c r="CE39" i="27"/>
  <c r="CC39" i="27"/>
  <c r="CB39" i="27"/>
  <c r="BP51" i="3"/>
  <c r="BQ51" i="3"/>
  <c r="CE45" i="3"/>
  <c r="CB45" i="3"/>
  <c r="CC45" i="3"/>
  <c r="BO50" i="3"/>
  <c r="BO47" i="3"/>
  <c r="BT48" i="3" s="1"/>
  <c r="BP46" i="3"/>
  <c r="BQ46" i="3"/>
  <c r="BS46" i="3"/>
  <c r="BP49" i="3"/>
  <c r="BQ49" i="3"/>
  <c r="BS49" i="3"/>
  <c r="CM45" i="5" l="1"/>
  <c r="CK45" i="5"/>
  <c r="CJ45" i="5"/>
  <c r="CC50" i="5"/>
  <c r="CE50" i="5"/>
  <c r="CB50" i="5"/>
  <c r="CC48" i="5"/>
  <c r="CB48" i="5"/>
  <c r="CI46" i="5"/>
  <c r="CG46" i="5"/>
  <c r="CF46" i="5"/>
  <c r="CC51" i="5"/>
  <c r="CB51" i="5"/>
  <c r="CC47" i="5"/>
  <c r="CB47" i="5"/>
  <c r="CE47" i="5"/>
  <c r="BX41" i="27"/>
  <c r="CA41" i="27"/>
  <c r="BY41" i="27"/>
  <c r="CC40" i="27"/>
  <c r="CB40" i="27"/>
  <c r="CE40" i="27"/>
  <c r="CA45" i="27"/>
  <c r="BX45" i="27"/>
  <c r="BY45" i="27"/>
  <c r="CF39" i="27"/>
  <c r="CG39" i="27"/>
  <c r="CI39" i="27"/>
  <c r="CA42" i="27"/>
  <c r="CA44" i="27"/>
  <c r="CB43" i="27"/>
  <c r="CE43" i="27"/>
  <c r="CC43" i="27"/>
  <c r="BU49" i="3"/>
  <c r="BT49" i="3"/>
  <c r="BP47" i="3"/>
  <c r="BQ47" i="3"/>
  <c r="BU48" i="3"/>
  <c r="BU46" i="3"/>
  <c r="BT46" i="3"/>
  <c r="BW46" i="3"/>
  <c r="BP50" i="3"/>
  <c r="BQ50" i="3"/>
  <c r="BS50" i="3"/>
  <c r="CF45" i="3"/>
  <c r="CG45" i="3"/>
  <c r="CI45" i="3"/>
  <c r="CI47" i="5" l="1"/>
  <c r="CG47" i="5"/>
  <c r="CF47" i="5"/>
  <c r="CE48" i="5"/>
  <c r="CE51" i="5"/>
  <c r="CM46" i="5"/>
  <c r="CJ46" i="5"/>
  <c r="CK46" i="5"/>
  <c r="CG50" i="5"/>
  <c r="CF50" i="5"/>
  <c r="CN45" i="5"/>
  <c r="CQ45" i="5"/>
  <c r="CO45" i="5"/>
  <c r="CC42" i="27"/>
  <c r="CB42" i="27"/>
  <c r="CG43" i="27"/>
  <c r="CF43" i="27"/>
  <c r="CK39" i="27"/>
  <c r="CM39" i="27"/>
  <c r="CJ39" i="27"/>
  <c r="CC45" i="27"/>
  <c r="CB45" i="27"/>
  <c r="CB44" i="27"/>
  <c r="CE44" i="27"/>
  <c r="CC44" i="27"/>
  <c r="CI40" i="27"/>
  <c r="CG40" i="27"/>
  <c r="CF40" i="27"/>
  <c r="CC41" i="27"/>
  <c r="CB41" i="27"/>
  <c r="CE41" i="27"/>
  <c r="BW49" i="3"/>
  <c r="CA49" i="3" s="1"/>
  <c r="BU50" i="3"/>
  <c r="BT50" i="3"/>
  <c r="BW50" i="3"/>
  <c r="CK45" i="3"/>
  <c r="CJ45" i="3"/>
  <c r="CM45" i="3"/>
  <c r="BW48" i="3"/>
  <c r="CA46" i="3"/>
  <c r="BY46" i="3"/>
  <c r="BX46" i="3"/>
  <c r="BS51" i="3"/>
  <c r="BS47" i="3"/>
  <c r="CS45" i="5" l="1"/>
  <c r="CR45" i="5"/>
  <c r="F57" i="5"/>
  <c r="CI48" i="5"/>
  <c r="CG48" i="5"/>
  <c r="CF48" i="5"/>
  <c r="CI49" i="5"/>
  <c r="CI50" i="5"/>
  <c r="CN46" i="5"/>
  <c r="CO46" i="5"/>
  <c r="CQ46" i="5"/>
  <c r="CI51" i="5"/>
  <c r="CG51" i="5"/>
  <c r="CF51" i="5"/>
  <c r="CJ47" i="5"/>
  <c r="CM47" i="5"/>
  <c r="CK47" i="5"/>
  <c r="CJ40" i="27"/>
  <c r="CK40" i="27"/>
  <c r="CM40" i="27"/>
  <c r="CG44" i="27"/>
  <c r="CF44" i="27"/>
  <c r="CG41" i="27"/>
  <c r="CF41" i="27"/>
  <c r="CI41" i="27"/>
  <c r="CO39" i="27"/>
  <c r="CN39" i="27"/>
  <c r="CQ39" i="27"/>
  <c r="CE42" i="27"/>
  <c r="CE45" i="27"/>
  <c r="CQ45" i="3"/>
  <c r="CO45" i="3"/>
  <c r="CN45" i="3"/>
  <c r="BU47" i="3"/>
  <c r="BT47" i="3"/>
  <c r="BW47" i="3"/>
  <c r="CE46" i="3"/>
  <c r="CB46" i="3"/>
  <c r="CC46" i="3"/>
  <c r="BX49" i="3"/>
  <c r="BU51" i="3"/>
  <c r="BT51" i="3"/>
  <c r="BW51" i="3"/>
  <c r="BY48" i="3"/>
  <c r="BX48" i="3"/>
  <c r="BY50" i="3"/>
  <c r="BX50" i="3"/>
  <c r="BY49" i="3"/>
  <c r="CE49" i="3"/>
  <c r="CN47" i="5" l="1"/>
  <c r="CQ47" i="5"/>
  <c r="CO47" i="5"/>
  <c r="CJ51" i="5"/>
  <c r="CK51" i="5"/>
  <c r="CM50" i="5"/>
  <c r="CK50" i="5"/>
  <c r="CJ50" i="5"/>
  <c r="CK48" i="5"/>
  <c r="CJ48" i="5"/>
  <c r="CM48" i="5"/>
  <c r="CS46" i="5"/>
  <c r="CR46" i="5"/>
  <c r="F58" i="5"/>
  <c r="CK49" i="5"/>
  <c r="CJ49" i="5"/>
  <c r="L57" i="5"/>
  <c r="K57" i="5"/>
  <c r="J57" i="5"/>
  <c r="CI44" i="27"/>
  <c r="CM44" i="27" s="1"/>
  <c r="CI43" i="27"/>
  <c r="CK43" i="27" s="1"/>
  <c r="F51" i="27"/>
  <c r="CS39" i="27"/>
  <c r="CR39" i="27"/>
  <c r="CF45" i="27"/>
  <c r="CG45" i="27"/>
  <c r="CI45" i="27"/>
  <c r="CO40" i="27"/>
  <c r="CQ40" i="27"/>
  <c r="CN40" i="27"/>
  <c r="CF42" i="27"/>
  <c r="CG42" i="27"/>
  <c r="CI42" i="27"/>
  <c r="CJ41" i="27"/>
  <c r="CK41" i="27"/>
  <c r="CM41" i="27"/>
  <c r="CC49" i="3"/>
  <c r="CB49" i="3"/>
  <c r="CA50" i="3"/>
  <c r="CA48" i="3"/>
  <c r="F57" i="3"/>
  <c r="CR45" i="3"/>
  <c r="CS45" i="3"/>
  <c r="CA51" i="3"/>
  <c r="BY51" i="3"/>
  <c r="BX51" i="3"/>
  <c r="CF46" i="3"/>
  <c r="CG46" i="3"/>
  <c r="CI46" i="3"/>
  <c r="CA47" i="3"/>
  <c r="BY47" i="3"/>
  <c r="BX47" i="3"/>
  <c r="CN48" i="5" l="1"/>
  <c r="CQ48" i="5"/>
  <c r="CO48" i="5"/>
  <c r="CM49" i="5"/>
  <c r="CM51" i="5"/>
  <c r="M57" i="5"/>
  <c r="K58" i="5"/>
  <c r="M58" i="5" s="1"/>
  <c r="L58" i="5"/>
  <c r="J58" i="5"/>
  <c r="O58" i="5" s="1"/>
  <c r="CN50" i="5"/>
  <c r="CO50" i="5"/>
  <c r="CS47" i="5"/>
  <c r="F59" i="5"/>
  <c r="CR47" i="5"/>
  <c r="CJ44" i="27"/>
  <c r="CK44" i="27"/>
  <c r="CJ43" i="27"/>
  <c r="CM42" i="27"/>
  <c r="CK42" i="27"/>
  <c r="CJ42" i="27"/>
  <c r="F52" i="27"/>
  <c r="CS40" i="27"/>
  <c r="CR40" i="27"/>
  <c r="CO44" i="27"/>
  <c r="CN44" i="27"/>
  <c r="CQ41" i="27"/>
  <c r="CO41" i="27"/>
  <c r="CN41" i="27"/>
  <c r="L51" i="27"/>
  <c r="K51" i="27"/>
  <c r="J51" i="27"/>
  <c r="CK45" i="27"/>
  <c r="CJ45" i="27"/>
  <c r="CG49" i="3"/>
  <c r="CC51" i="3"/>
  <c r="CB51" i="3"/>
  <c r="CE50" i="3"/>
  <c r="CB50" i="3"/>
  <c r="CC50" i="3"/>
  <c r="CE47" i="3"/>
  <c r="CB47" i="3"/>
  <c r="CC47" i="3"/>
  <c r="CF49" i="3"/>
  <c r="J57" i="3"/>
  <c r="L57" i="3"/>
  <c r="K57" i="3"/>
  <c r="CK46" i="3"/>
  <c r="CJ46" i="3"/>
  <c r="CM46" i="3"/>
  <c r="CB48" i="3"/>
  <c r="CC48" i="3"/>
  <c r="P58" i="5" l="1"/>
  <c r="S58" i="5"/>
  <c r="R58" i="5"/>
  <c r="Q58" i="5"/>
  <c r="CN49" i="5"/>
  <c r="CQ49" i="5"/>
  <c r="CO49" i="5"/>
  <c r="O59" i="5"/>
  <c r="J59" i="5"/>
  <c r="K59" i="5"/>
  <c r="M59" i="5" s="1"/>
  <c r="L59" i="5"/>
  <c r="O57" i="5"/>
  <c r="F60" i="5"/>
  <c r="CS48" i="5"/>
  <c r="CR48" i="5"/>
  <c r="CN51" i="5"/>
  <c r="CQ51" i="5" s="1"/>
  <c r="CO51" i="5"/>
  <c r="M51" i="27"/>
  <c r="CM45" i="27"/>
  <c r="CO45" i="27" s="1"/>
  <c r="J52" i="27"/>
  <c r="L52" i="27"/>
  <c r="K52" i="27"/>
  <c r="CM43" i="27"/>
  <c r="CR41" i="27"/>
  <c r="F53" i="27"/>
  <c r="CS41" i="27"/>
  <c r="CQ42" i="27"/>
  <c r="CN42" i="27"/>
  <c r="CO42" i="27"/>
  <c r="CF50" i="3"/>
  <c r="CG50" i="3"/>
  <c r="CQ46" i="3"/>
  <c r="CO46" i="3"/>
  <c r="CN46" i="3"/>
  <c r="CF47" i="3"/>
  <c r="CG47" i="3"/>
  <c r="CI47" i="3"/>
  <c r="CE51" i="3"/>
  <c r="CE48" i="3"/>
  <c r="M57" i="3"/>
  <c r="CS51" i="5" l="1"/>
  <c r="F63" i="5"/>
  <c r="CR51" i="5"/>
  <c r="F61" i="5"/>
  <c r="CS49" i="5"/>
  <c r="CR49" i="5"/>
  <c r="L60" i="5"/>
  <c r="K60" i="5"/>
  <c r="J60" i="5"/>
  <c r="O60" i="5"/>
  <c r="Q57" i="5"/>
  <c r="R57" i="5"/>
  <c r="P57" i="5"/>
  <c r="Q59" i="5"/>
  <c r="P59" i="5"/>
  <c r="R59" i="5"/>
  <c r="CQ50" i="5"/>
  <c r="T58" i="5"/>
  <c r="U58" i="5"/>
  <c r="W58" i="5"/>
  <c r="V58" i="5"/>
  <c r="CN45" i="27"/>
  <c r="CQ45" i="27" s="1"/>
  <c r="M52" i="27"/>
  <c r="O52" i="27" s="1"/>
  <c r="L53" i="27"/>
  <c r="J53" i="27"/>
  <c r="O53" i="27"/>
  <c r="K53" i="27"/>
  <c r="F54" i="27"/>
  <c r="CS42" i="27"/>
  <c r="CR42" i="27"/>
  <c r="CO43" i="27"/>
  <c r="CN43" i="27"/>
  <c r="CQ43" i="27"/>
  <c r="CI49" i="3"/>
  <c r="CK49" i="3" s="1"/>
  <c r="CF48" i="3"/>
  <c r="CG48" i="3"/>
  <c r="CI48" i="3"/>
  <c r="CI50" i="3"/>
  <c r="CF51" i="3"/>
  <c r="CI51" i="3"/>
  <c r="CG51" i="3"/>
  <c r="CK47" i="3"/>
  <c r="CJ47" i="3"/>
  <c r="CM47" i="3"/>
  <c r="F58" i="3"/>
  <c r="CR46" i="3"/>
  <c r="CS46" i="3"/>
  <c r="X58" i="5" l="1"/>
  <c r="Z58" i="5"/>
  <c r="AA58" i="5"/>
  <c r="Y58" i="5"/>
  <c r="M60" i="5"/>
  <c r="L61" i="5"/>
  <c r="O61" i="5"/>
  <c r="K61" i="5"/>
  <c r="M61" i="5" s="1"/>
  <c r="J61" i="5"/>
  <c r="R60" i="5"/>
  <c r="S60" i="5"/>
  <c r="Q60" i="5"/>
  <c r="P60" i="5"/>
  <c r="O63" i="5"/>
  <c r="J63" i="5"/>
  <c r="L63" i="5"/>
  <c r="K63" i="5"/>
  <c r="CS50" i="5"/>
  <c r="F62" i="5"/>
  <c r="CR50" i="5"/>
  <c r="S59" i="5"/>
  <c r="S57" i="5"/>
  <c r="O51" i="27"/>
  <c r="Q51" i="27" s="1"/>
  <c r="CQ44" i="27"/>
  <c r="CR44" i="27" s="1"/>
  <c r="Q52" i="27"/>
  <c r="S52" i="27"/>
  <c r="T52" i="27" s="1"/>
  <c r="R52" i="27"/>
  <c r="P52" i="27"/>
  <c r="M53" i="27"/>
  <c r="F55" i="27"/>
  <c r="CS43" i="27"/>
  <c r="CR43" i="27"/>
  <c r="L54" i="27"/>
  <c r="K54" i="27"/>
  <c r="O54" i="27"/>
  <c r="J54" i="27"/>
  <c r="P53" i="27"/>
  <c r="R53" i="27"/>
  <c r="Q53" i="27"/>
  <c r="CS45" i="27"/>
  <c r="CR45" i="27"/>
  <c r="F57" i="27"/>
  <c r="CJ49" i="3"/>
  <c r="CK51" i="3"/>
  <c r="CJ51" i="3"/>
  <c r="CK50" i="3"/>
  <c r="CJ50" i="3"/>
  <c r="CM50" i="3"/>
  <c r="CQ47" i="3"/>
  <c r="CO47" i="3"/>
  <c r="CN47" i="3"/>
  <c r="L58" i="3"/>
  <c r="K58" i="3"/>
  <c r="J58" i="3"/>
  <c r="CK48" i="3"/>
  <c r="CJ48" i="3"/>
  <c r="CM48" i="3"/>
  <c r="K62" i="5" l="1"/>
  <c r="J62" i="5"/>
  <c r="L62" i="5"/>
  <c r="O62" i="5"/>
  <c r="V60" i="5"/>
  <c r="T60" i="5"/>
  <c r="U60" i="5"/>
  <c r="Q61" i="5"/>
  <c r="P61" i="5"/>
  <c r="S61" i="5"/>
  <c r="R61" i="5"/>
  <c r="AB58" i="5"/>
  <c r="AE58" i="5"/>
  <c r="AD58" i="5"/>
  <c r="AC58" i="5"/>
  <c r="U57" i="5"/>
  <c r="V57" i="5"/>
  <c r="T57" i="5"/>
  <c r="S63" i="5"/>
  <c r="R63" i="5"/>
  <c r="Q63" i="5"/>
  <c r="P63" i="5"/>
  <c r="W59" i="5"/>
  <c r="V59" i="5"/>
  <c r="U59" i="5"/>
  <c r="T59" i="5"/>
  <c r="M63" i="5"/>
  <c r="CS44" i="27"/>
  <c r="F56" i="27"/>
  <c r="L56" i="27" s="1"/>
  <c r="R51" i="27"/>
  <c r="P51" i="27"/>
  <c r="V52" i="27"/>
  <c r="U52" i="27"/>
  <c r="W52" i="27"/>
  <c r="X52" i="27" s="1"/>
  <c r="M54" i="27"/>
  <c r="J57" i="27"/>
  <c r="L57" i="27"/>
  <c r="O57" i="27"/>
  <c r="K57" i="27"/>
  <c r="S54" i="27"/>
  <c r="R54" i="27"/>
  <c r="Q54" i="27"/>
  <c r="P54" i="27"/>
  <c r="K55" i="27"/>
  <c r="O55" i="27"/>
  <c r="J55" i="27"/>
  <c r="L55" i="27"/>
  <c r="CM51" i="3"/>
  <c r="CN51" i="3" s="1"/>
  <c r="CM49" i="3"/>
  <c r="CQ49" i="3" s="1"/>
  <c r="CQ48" i="3"/>
  <c r="CO48" i="3"/>
  <c r="CN48" i="3"/>
  <c r="M58" i="3"/>
  <c r="O58" i="3" s="1"/>
  <c r="F59" i="3"/>
  <c r="CR47" i="3"/>
  <c r="CS47" i="3"/>
  <c r="CO50" i="3"/>
  <c r="CN50" i="3"/>
  <c r="P62" i="5" l="1"/>
  <c r="Q62" i="5"/>
  <c r="S62" i="5"/>
  <c r="R62" i="5"/>
  <c r="W63" i="5"/>
  <c r="T63" i="5"/>
  <c r="V63" i="5"/>
  <c r="U63" i="5"/>
  <c r="W57" i="5"/>
  <c r="W60" i="5"/>
  <c r="U61" i="5"/>
  <c r="T61" i="5"/>
  <c r="W61" i="5"/>
  <c r="V61" i="5"/>
  <c r="AA59" i="5"/>
  <c r="X59" i="5"/>
  <c r="Z59" i="5"/>
  <c r="Y59" i="5"/>
  <c r="AF58" i="5"/>
  <c r="AH58" i="5"/>
  <c r="AG58" i="5"/>
  <c r="AI58" i="5"/>
  <c r="M62" i="5"/>
  <c r="Z52" i="27"/>
  <c r="O56" i="27"/>
  <c r="R56" i="27" s="1"/>
  <c r="J56" i="27"/>
  <c r="K56" i="27"/>
  <c r="M56" i="27" s="1"/>
  <c r="Y52" i="27"/>
  <c r="S53" i="27"/>
  <c r="T53" i="27" s="1"/>
  <c r="S51" i="27"/>
  <c r="V51" i="27" s="1"/>
  <c r="AA52" i="27"/>
  <c r="AC52" i="27" s="1"/>
  <c r="M57" i="27"/>
  <c r="S57" i="27"/>
  <c r="R57" i="27"/>
  <c r="P57" i="27"/>
  <c r="Q57" i="27"/>
  <c r="R55" i="27"/>
  <c r="P55" i="27"/>
  <c r="S55" i="27"/>
  <c r="Q55" i="27"/>
  <c r="M55" i="27"/>
  <c r="V54" i="27"/>
  <c r="U54" i="27"/>
  <c r="T54" i="27"/>
  <c r="CO51" i="3"/>
  <c r="CQ50" i="3" s="1"/>
  <c r="O57" i="3"/>
  <c r="R57" i="3" s="1"/>
  <c r="CN49" i="3"/>
  <c r="CR49" i="3" s="1"/>
  <c r="CO49" i="3"/>
  <c r="CS49" i="3" s="1"/>
  <c r="R58" i="3"/>
  <c r="Q58" i="3"/>
  <c r="P58" i="3"/>
  <c r="S58" i="3"/>
  <c r="L59" i="3"/>
  <c r="K59" i="3"/>
  <c r="O59" i="3"/>
  <c r="J59" i="3"/>
  <c r="F61" i="3"/>
  <c r="F60" i="3"/>
  <c r="CR48" i="3"/>
  <c r="CS48" i="3"/>
  <c r="Q56" i="27" l="1"/>
  <c r="AE59" i="5"/>
  <c r="AB59" i="5"/>
  <c r="AD59" i="5"/>
  <c r="AC59" i="5"/>
  <c r="T62" i="5"/>
  <c r="V62" i="5"/>
  <c r="U62" i="5"/>
  <c r="W62" i="5"/>
  <c r="AJ58" i="5"/>
  <c r="AK58" i="5"/>
  <c r="AL58" i="5"/>
  <c r="Z60" i="5"/>
  <c r="X60" i="5"/>
  <c r="AA60" i="5"/>
  <c r="Y60" i="5"/>
  <c r="Y61" i="5"/>
  <c r="Z61" i="5"/>
  <c r="X61" i="5"/>
  <c r="Y57" i="5"/>
  <c r="Z57" i="5"/>
  <c r="X57" i="5"/>
  <c r="AA63" i="5"/>
  <c r="Y63" i="5"/>
  <c r="X63" i="5"/>
  <c r="Z63" i="5"/>
  <c r="P56" i="27"/>
  <c r="S56" i="27"/>
  <c r="T56" i="27" s="1"/>
  <c r="AE52" i="27"/>
  <c r="AF52" i="27" s="1"/>
  <c r="U53" i="27"/>
  <c r="W53" i="27"/>
  <c r="AB52" i="27"/>
  <c r="V53" i="27"/>
  <c r="AD52" i="27"/>
  <c r="U51" i="27"/>
  <c r="T51" i="27"/>
  <c r="CQ51" i="3"/>
  <c r="F63" i="3" s="1"/>
  <c r="V57" i="27"/>
  <c r="U57" i="27"/>
  <c r="W57" i="27"/>
  <c r="T57" i="27"/>
  <c r="W55" i="27"/>
  <c r="V55" i="27"/>
  <c r="T55" i="27"/>
  <c r="U55" i="27"/>
  <c r="P57" i="3"/>
  <c r="Q57" i="3"/>
  <c r="M59" i="3"/>
  <c r="Q59" i="3" s="1"/>
  <c r="O61" i="3"/>
  <c r="J61" i="3"/>
  <c r="L61" i="3"/>
  <c r="K61" i="3"/>
  <c r="V58" i="3"/>
  <c r="U58" i="3"/>
  <c r="T58" i="3"/>
  <c r="W58" i="3"/>
  <c r="K60" i="3"/>
  <c r="O60" i="3"/>
  <c r="J60" i="3"/>
  <c r="L60" i="3"/>
  <c r="P59" i="3"/>
  <c r="R59" i="3"/>
  <c r="F62" i="3"/>
  <c r="CS50" i="3"/>
  <c r="CR50" i="3"/>
  <c r="X62" i="5" l="1"/>
  <c r="AA62" i="5"/>
  <c r="Z62" i="5"/>
  <c r="Y62" i="5"/>
  <c r="AE63" i="5"/>
  <c r="AD63" i="5"/>
  <c r="AC63" i="5"/>
  <c r="AB63" i="5"/>
  <c r="AD60" i="5"/>
  <c r="AC60" i="5"/>
  <c r="AE60" i="5"/>
  <c r="AB60" i="5"/>
  <c r="AA57" i="5"/>
  <c r="AA61" i="5"/>
  <c r="AI59" i="5"/>
  <c r="AG59" i="5"/>
  <c r="AH59" i="5"/>
  <c r="AF59" i="5"/>
  <c r="V56" i="27"/>
  <c r="AI52" i="27"/>
  <c r="AL52" i="27" s="1"/>
  <c r="AG52" i="27"/>
  <c r="AH52" i="27"/>
  <c r="CS51" i="3"/>
  <c r="U56" i="27"/>
  <c r="W56" i="27"/>
  <c r="Z56" i="27" s="1"/>
  <c r="W54" i="27"/>
  <c r="AA54" i="27" s="1"/>
  <c r="AD54" i="27" s="1"/>
  <c r="W51" i="27"/>
  <c r="X51" i="27" s="1"/>
  <c r="CR51" i="3"/>
  <c r="Z53" i="27"/>
  <c r="Y53" i="27"/>
  <c r="X53" i="27"/>
  <c r="AA53" i="27"/>
  <c r="X57" i="27"/>
  <c r="AA57" i="27"/>
  <c r="Z57" i="27"/>
  <c r="Y57" i="27"/>
  <c r="X55" i="27"/>
  <c r="Z55" i="27"/>
  <c r="Y55" i="27"/>
  <c r="M60" i="3"/>
  <c r="Q60" i="3" s="1"/>
  <c r="S57" i="3"/>
  <c r="V57" i="3" s="1"/>
  <c r="S59" i="3"/>
  <c r="U59" i="3" s="1"/>
  <c r="L63" i="3"/>
  <c r="O63" i="3"/>
  <c r="J63" i="3"/>
  <c r="K63" i="3"/>
  <c r="S61" i="3"/>
  <c r="R61" i="3"/>
  <c r="P61" i="3"/>
  <c r="O62" i="3"/>
  <c r="J62" i="3"/>
  <c r="L62" i="3"/>
  <c r="K62" i="3"/>
  <c r="P60" i="3"/>
  <c r="S60" i="3"/>
  <c r="R60" i="3"/>
  <c r="M61" i="3"/>
  <c r="Q61" i="3" s="1"/>
  <c r="AA58" i="3"/>
  <c r="AC61" i="5" l="1"/>
  <c r="AE61" i="5"/>
  <c r="AD61" i="5"/>
  <c r="AB61" i="5"/>
  <c r="AB62" i="5"/>
  <c r="AD62" i="5"/>
  <c r="AC62" i="5"/>
  <c r="AH60" i="5"/>
  <c r="AI60" i="5"/>
  <c r="AG60" i="5"/>
  <c r="AF60" i="5"/>
  <c r="AL59" i="5"/>
  <c r="AK59" i="5"/>
  <c r="AJ59" i="5"/>
  <c r="AC57" i="5"/>
  <c r="AB57" i="5"/>
  <c r="AD57" i="5"/>
  <c r="AH63" i="5"/>
  <c r="AG63" i="5"/>
  <c r="AF63" i="5"/>
  <c r="AJ52" i="27"/>
  <c r="Z58" i="3"/>
  <c r="AK52" i="27"/>
  <c r="AE54" i="27"/>
  <c r="AH54" i="27" s="1"/>
  <c r="AB54" i="27"/>
  <c r="AC54" i="27"/>
  <c r="Y54" i="27"/>
  <c r="Y56" i="27"/>
  <c r="Z54" i="27"/>
  <c r="AA56" i="27"/>
  <c r="AD56" i="27" s="1"/>
  <c r="X56" i="27"/>
  <c r="X54" i="27"/>
  <c r="Y51" i="27"/>
  <c r="Z51" i="27"/>
  <c r="AE53" i="27"/>
  <c r="AD53" i="27"/>
  <c r="AB53" i="27"/>
  <c r="AC53" i="27"/>
  <c r="AD57" i="27"/>
  <c r="AE57" i="27"/>
  <c r="AC57" i="27"/>
  <c r="AB57" i="27"/>
  <c r="X58" i="3"/>
  <c r="Y58" i="3"/>
  <c r="T57" i="3"/>
  <c r="U57" i="3"/>
  <c r="V59" i="3"/>
  <c r="M63" i="3"/>
  <c r="Q63" i="3" s="1"/>
  <c r="W59" i="3"/>
  <c r="T59" i="3"/>
  <c r="M62" i="3"/>
  <c r="Q62" i="3" s="1"/>
  <c r="AE58" i="3"/>
  <c r="R63" i="3"/>
  <c r="S63" i="3"/>
  <c r="P63" i="3"/>
  <c r="T60" i="3"/>
  <c r="V60" i="3"/>
  <c r="U60" i="3"/>
  <c r="W61" i="3"/>
  <c r="V61" i="3"/>
  <c r="U61" i="3"/>
  <c r="T61" i="3"/>
  <c r="S62" i="3"/>
  <c r="R62" i="3"/>
  <c r="P62" i="3"/>
  <c r="AI54" i="27" l="1"/>
  <c r="AJ54" i="27" s="1"/>
  <c r="AE62" i="5"/>
  <c r="AE57" i="5"/>
  <c r="AM59" i="5"/>
  <c r="AM58" i="5"/>
  <c r="AG61" i="5"/>
  <c r="AI61" i="5"/>
  <c r="AH61" i="5"/>
  <c r="AF61" i="5"/>
  <c r="AL60" i="5"/>
  <c r="AM60" i="5"/>
  <c r="AK60" i="5"/>
  <c r="AJ60" i="5"/>
  <c r="AG54" i="27"/>
  <c r="AF54" i="27"/>
  <c r="AB56" i="27"/>
  <c r="AC56" i="27"/>
  <c r="AA51" i="27"/>
  <c r="AB51" i="27" s="1"/>
  <c r="AA55" i="27"/>
  <c r="AE55" i="27" s="1"/>
  <c r="AF55" i="27" s="1"/>
  <c r="AH53" i="27"/>
  <c r="AI53" i="27"/>
  <c r="AF53" i="27"/>
  <c r="AG53" i="27"/>
  <c r="AF57" i="27"/>
  <c r="AG57" i="27"/>
  <c r="AH57" i="27"/>
  <c r="Z59" i="3"/>
  <c r="AA59" i="3"/>
  <c r="AE59" i="3" s="1"/>
  <c r="X59" i="3"/>
  <c r="Y59" i="3"/>
  <c r="W57" i="3"/>
  <c r="AD58" i="3" s="1"/>
  <c r="W60" i="3"/>
  <c r="X60" i="3" s="1"/>
  <c r="Z61" i="3"/>
  <c r="Y61" i="3"/>
  <c r="X61" i="3"/>
  <c r="AI58" i="3"/>
  <c r="AM54" i="27"/>
  <c r="W62" i="3"/>
  <c r="V62" i="3"/>
  <c r="U62" i="3"/>
  <c r="T62" i="3"/>
  <c r="V63" i="3"/>
  <c r="U63" i="3"/>
  <c r="W63" i="3"/>
  <c r="T63" i="3"/>
  <c r="AK54" i="27" l="1"/>
  <c r="AL54" i="27"/>
  <c r="AN58" i="5"/>
  <c r="AP58" i="5"/>
  <c r="AO58" i="5"/>
  <c r="AP60" i="5"/>
  <c r="AN60" i="5"/>
  <c r="AO60" i="5"/>
  <c r="AK61" i="5"/>
  <c r="AJ61" i="5"/>
  <c r="AL61" i="5"/>
  <c r="AM61" i="5"/>
  <c r="AG57" i="5"/>
  <c r="AH57" i="5"/>
  <c r="AF57" i="5"/>
  <c r="AQ59" i="5"/>
  <c r="AP59" i="5"/>
  <c r="AO59" i="5"/>
  <c r="AN59" i="5"/>
  <c r="AF62" i="5"/>
  <c r="AG62" i="5"/>
  <c r="AH62" i="5"/>
  <c r="AI62" i="5"/>
  <c r="AI55" i="27"/>
  <c r="AK55" i="27" s="1"/>
  <c r="AD51" i="27"/>
  <c r="AG55" i="27"/>
  <c r="AC51" i="27"/>
  <c r="AB55" i="27"/>
  <c r="AD55" i="27"/>
  <c r="AH55" i="27"/>
  <c r="AC55" i="27"/>
  <c r="AJ53" i="27"/>
  <c r="AL53" i="27"/>
  <c r="AK53" i="27"/>
  <c r="AD59" i="3"/>
  <c r="AB58" i="3"/>
  <c r="AC59" i="3"/>
  <c r="X57" i="3"/>
  <c r="AC58" i="3"/>
  <c r="Z57" i="3"/>
  <c r="Z60" i="3"/>
  <c r="Y57" i="3"/>
  <c r="AB59" i="3"/>
  <c r="AA60" i="3"/>
  <c r="AB60" i="3" s="1"/>
  <c r="Y60" i="3"/>
  <c r="AA62" i="3"/>
  <c r="Z62" i="3"/>
  <c r="Y62" i="3"/>
  <c r="X62" i="3"/>
  <c r="AI59" i="3"/>
  <c r="Z63" i="3"/>
  <c r="Y63" i="3"/>
  <c r="AA63" i="3"/>
  <c r="X63" i="3"/>
  <c r="AO54" i="27"/>
  <c r="AN54" i="27"/>
  <c r="AP54" i="27"/>
  <c r="AU59" i="5" l="1"/>
  <c r="AR59" i="5"/>
  <c r="AS59" i="5"/>
  <c r="AT59" i="5"/>
  <c r="AO61" i="5"/>
  <c r="AP61" i="5"/>
  <c r="AQ61" i="5"/>
  <c r="AN61" i="5"/>
  <c r="AJ62" i="5"/>
  <c r="AL62" i="5"/>
  <c r="AM62" i="5"/>
  <c r="AK62" i="5"/>
  <c r="AI63" i="5"/>
  <c r="AI57" i="5"/>
  <c r="AQ58" i="5"/>
  <c r="AQ60" i="5"/>
  <c r="AJ55" i="27"/>
  <c r="AL55" i="27"/>
  <c r="AM55" i="27"/>
  <c r="AP55" i="27" s="1"/>
  <c r="AE51" i="27"/>
  <c r="AE56" i="27"/>
  <c r="AM53" i="27"/>
  <c r="AM52" i="27"/>
  <c r="AA57" i="3"/>
  <c r="AH59" i="3" s="1"/>
  <c r="AE60" i="3"/>
  <c r="AI60" i="3" s="1"/>
  <c r="AD60" i="3"/>
  <c r="AC60" i="3"/>
  <c r="AA61" i="3"/>
  <c r="AD61" i="3" s="1"/>
  <c r="AD62" i="3"/>
  <c r="AC62" i="3"/>
  <c r="AB62" i="3"/>
  <c r="AD63" i="3"/>
  <c r="AC63" i="3"/>
  <c r="AE63" i="3"/>
  <c r="AB63" i="3"/>
  <c r="AR58" i="5" l="1"/>
  <c r="AT58" i="5"/>
  <c r="AS58" i="5"/>
  <c r="AN62" i="5"/>
  <c r="AQ62" i="5"/>
  <c r="AO62" i="5"/>
  <c r="AP62" i="5"/>
  <c r="AS61" i="5"/>
  <c r="AR61" i="5"/>
  <c r="AT61" i="5"/>
  <c r="AK57" i="5"/>
  <c r="AM57" i="5"/>
  <c r="AL57" i="5"/>
  <c r="AJ57" i="5"/>
  <c r="AT60" i="5"/>
  <c r="AS60" i="5"/>
  <c r="AU60" i="5"/>
  <c r="AR60" i="5"/>
  <c r="AM63" i="5"/>
  <c r="AJ63" i="5"/>
  <c r="AL63" i="5"/>
  <c r="AK63" i="5"/>
  <c r="AY59" i="5"/>
  <c r="AW59" i="5"/>
  <c r="AX59" i="5"/>
  <c r="AV59" i="5"/>
  <c r="AN55" i="27"/>
  <c r="AO55" i="27"/>
  <c r="AQ55" i="27"/>
  <c r="AT55" i="27" s="1"/>
  <c r="AF56" i="27"/>
  <c r="AI56" i="27"/>
  <c r="AH56" i="27"/>
  <c r="AG56" i="27"/>
  <c r="AG51" i="27"/>
  <c r="AF51" i="27"/>
  <c r="AH51" i="27"/>
  <c r="AO52" i="27"/>
  <c r="AP52" i="27"/>
  <c r="AN52" i="27"/>
  <c r="AN53" i="27"/>
  <c r="AO53" i="27"/>
  <c r="AP53" i="27"/>
  <c r="AQ53" i="27"/>
  <c r="AG59" i="3"/>
  <c r="AF58" i="3"/>
  <c r="AG58" i="3"/>
  <c r="AC57" i="3"/>
  <c r="AF59" i="3"/>
  <c r="AB57" i="3"/>
  <c r="AH58" i="3"/>
  <c r="AD57" i="3"/>
  <c r="AF60" i="3"/>
  <c r="AH60" i="3"/>
  <c r="AG60" i="3"/>
  <c r="AC61" i="3"/>
  <c r="AB61" i="3"/>
  <c r="AE61" i="3"/>
  <c r="AH61" i="3" s="1"/>
  <c r="AH63" i="3"/>
  <c r="AG63" i="3"/>
  <c r="AF63" i="3"/>
  <c r="AM60" i="3"/>
  <c r="AO57" i="5" l="1"/>
  <c r="AQ57" i="5"/>
  <c r="AP57" i="5"/>
  <c r="AN57" i="5"/>
  <c r="AQ63" i="5"/>
  <c r="AO63" i="5"/>
  <c r="AN63" i="5"/>
  <c r="AP63" i="5"/>
  <c r="BC59" i="5"/>
  <c r="BB59" i="5"/>
  <c r="AZ59" i="5"/>
  <c r="BA59" i="5"/>
  <c r="AX60" i="5"/>
  <c r="AY60" i="5"/>
  <c r="AV60" i="5"/>
  <c r="AW60" i="5"/>
  <c r="AR62" i="5"/>
  <c r="AU62" i="5"/>
  <c r="AT62" i="5"/>
  <c r="AS62" i="5"/>
  <c r="AU61" i="5"/>
  <c r="AU58" i="5"/>
  <c r="AR55" i="27"/>
  <c r="AS55" i="27"/>
  <c r="AI51" i="27"/>
  <c r="AI57" i="27"/>
  <c r="AJ56" i="27"/>
  <c r="AM56" i="27"/>
  <c r="AL56" i="27"/>
  <c r="AK56" i="27"/>
  <c r="AS53" i="27"/>
  <c r="AR53" i="27"/>
  <c r="AT53" i="27"/>
  <c r="AU53" i="27"/>
  <c r="AQ52" i="27"/>
  <c r="AQ54" i="27"/>
  <c r="AE62" i="3"/>
  <c r="AH62" i="3" s="1"/>
  <c r="AI61" i="3"/>
  <c r="AM61" i="3" s="1"/>
  <c r="AE57" i="3"/>
  <c r="AL60" i="3" s="1"/>
  <c r="AF61" i="3"/>
  <c r="AG61" i="3"/>
  <c r="AV58" i="5" l="1"/>
  <c r="AW58" i="5"/>
  <c r="AX58" i="5"/>
  <c r="AV62" i="5"/>
  <c r="AX62" i="5"/>
  <c r="AW62" i="5"/>
  <c r="BB60" i="5"/>
  <c r="BC60" i="5"/>
  <c r="BA60" i="5"/>
  <c r="AZ60" i="5"/>
  <c r="AS57" i="5"/>
  <c r="AR57" i="5"/>
  <c r="AT57" i="5"/>
  <c r="AU57" i="5"/>
  <c r="AW61" i="5"/>
  <c r="AY61" i="5"/>
  <c r="AX61" i="5"/>
  <c r="AV61" i="5"/>
  <c r="BF59" i="5"/>
  <c r="BE59" i="5"/>
  <c r="BD59" i="5"/>
  <c r="AU63" i="5"/>
  <c r="AT63" i="5"/>
  <c r="AS63" i="5"/>
  <c r="AR63" i="5"/>
  <c r="AJ51" i="27"/>
  <c r="AM51" i="27"/>
  <c r="AL51" i="27"/>
  <c r="AK51" i="27"/>
  <c r="AO56" i="27"/>
  <c r="AN56" i="27"/>
  <c r="AQ56" i="27"/>
  <c r="AP56" i="27"/>
  <c r="AK57" i="27"/>
  <c r="AM57" i="27"/>
  <c r="AJ57" i="27"/>
  <c r="AL57" i="27"/>
  <c r="AI62" i="3"/>
  <c r="AL62" i="3" s="1"/>
  <c r="AW53" i="27"/>
  <c r="AY53" i="27"/>
  <c r="AV53" i="27"/>
  <c r="AX53" i="27"/>
  <c r="AU54" i="27"/>
  <c r="AT54" i="27"/>
  <c r="AR54" i="27"/>
  <c r="AS54" i="27"/>
  <c r="AR52" i="27"/>
  <c r="AS52" i="27"/>
  <c r="AT52" i="27"/>
  <c r="AF62" i="3"/>
  <c r="AG57" i="3"/>
  <c r="AL58" i="3"/>
  <c r="AG62" i="3"/>
  <c r="AL61" i="3"/>
  <c r="AL59" i="3"/>
  <c r="AH57" i="3"/>
  <c r="AJ59" i="3"/>
  <c r="AJ58" i="3"/>
  <c r="AJ61" i="3"/>
  <c r="AK59" i="3"/>
  <c r="AF57" i="3"/>
  <c r="AK58" i="3"/>
  <c r="AK61" i="3"/>
  <c r="AJ60" i="3"/>
  <c r="AK60" i="3"/>
  <c r="AQ61" i="3"/>
  <c r="BA61" i="5" l="1"/>
  <c r="AZ61" i="5"/>
  <c r="BC61" i="5"/>
  <c r="BB61" i="5"/>
  <c r="BF60" i="5"/>
  <c r="BD60" i="5"/>
  <c r="BE60" i="5"/>
  <c r="BG60" i="5" s="1"/>
  <c r="AY63" i="5"/>
  <c r="AX63" i="5"/>
  <c r="AV63" i="5"/>
  <c r="AW63" i="5"/>
  <c r="AW57" i="5"/>
  <c r="AX57" i="5"/>
  <c r="AV57" i="5"/>
  <c r="AY57" i="5"/>
  <c r="AY58" i="5"/>
  <c r="AY62" i="5"/>
  <c r="AM62" i="3"/>
  <c r="AQ62" i="3" s="1"/>
  <c r="AK62" i="3"/>
  <c r="AU56" i="27"/>
  <c r="AT56" i="27"/>
  <c r="AS56" i="27"/>
  <c r="AR56" i="27"/>
  <c r="AP57" i="27"/>
  <c r="AO57" i="27"/>
  <c r="AN57" i="27"/>
  <c r="AQ57" i="27"/>
  <c r="AO51" i="27"/>
  <c r="AN51" i="27"/>
  <c r="AP51" i="27"/>
  <c r="AQ51" i="27"/>
  <c r="AJ62" i="3"/>
  <c r="AZ53" i="27"/>
  <c r="BC53" i="27"/>
  <c r="BA53" i="27"/>
  <c r="BB53" i="27"/>
  <c r="AU52" i="27"/>
  <c r="AU55" i="27"/>
  <c r="AV54" i="27"/>
  <c r="AY54" i="27"/>
  <c r="AX54" i="27"/>
  <c r="AW54" i="27"/>
  <c r="AI63" i="3"/>
  <c r="AM63" i="3" s="1"/>
  <c r="AM58" i="3"/>
  <c r="AM59" i="3"/>
  <c r="AI57" i="3"/>
  <c r="AO61" i="3" s="1"/>
  <c r="BJ60" i="5" l="1"/>
  <c r="BI60" i="5"/>
  <c r="BK60" i="5"/>
  <c r="BH60" i="5"/>
  <c r="AZ62" i="5"/>
  <c r="BC62" i="5"/>
  <c r="BB62" i="5"/>
  <c r="BA62" i="5"/>
  <c r="BA57" i="5"/>
  <c r="BC57" i="5"/>
  <c r="BB57" i="5"/>
  <c r="AZ57" i="5"/>
  <c r="BE61" i="5"/>
  <c r="BF61" i="5"/>
  <c r="BG61" i="5"/>
  <c r="BD61" i="5"/>
  <c r="BG59" i="5"/>
  <c r="AZ63" i="5"/>
  <c r="BB63" i="5"/>
  <c r="BA63" i="5"/>
  <c r="AZ58" i="5"/>
  <c r="BA58" i="5"/>
  <c r="BB58" i="5"/>
  <c r="AR51" i="27"/>
  <c r="AU51" i="27"/>
  <c r="AS51" i="27"/>
  <c r="AT51" i="27"/>
  <c r="AT57" i="27"/>
  <c r="AS57" i="27"/>
  <c r="AR57" i="27"/>
  <c r="AU57" i="27"/>
  <c r="AW56" i="27"/>
  <c r="AV56" i="27"/>
  <c r="AX56" i="27"/>
  <c r="AJ63" i="3"/>
  <c r="AN63" i="3" s="1"/>
  <c r="AK63" i="3"/>
  <c r="AO63" i="3" s="1"/>
  <c r="AP58" i="3"/>
  <c r="AZ54" i="27"/>
  <c r="BB54" i="27"/>
  <c r="BA54" i="27"/>
  <c r="BC54" i="27"/>
  <c r="AX55" i="27"/>
  <c r="AV55" i="27"/>
  <c r="AY55" i="27"/>
  <c r="AW55" i="27"/>
  <c r="BD53" i="27"/>
  <c r="BF53" i="27"/>
  <c r="BE53" i="27"/>
  <c r="AW52" i="27"/>
  <c r="AX52" i="27"/>
  <c r="AV52" i="27"/>
  <c r="AJ57" i="3"/>
  <c r="AO62" i="3"/>
  <c r="AN60" i="3"/>
  <c r="AK57" i="3"/>
  <c r="AP62" i="3"/>
  <c r="AO59" i="3"/>
  <c r="AN61" i="3"/>
  <c r="AO60" i="3"/>
  <c r="AL57" i="3"/>
  <c r="AN58" i="3"/>
  <c r="AO58" i="3"/>
  <c r="AP60" i="3"/>
  <c r="AM57" i="3"/>
  <c r="AN62" i="3"/>
  <c r="AP59" i="3"/>
  <c r="AN59" i="3"/>
  <c r="AL63" i="3"/>
  <c r="AP63" i="3" s="1"/>
  <c r="AQ59" i="3"/>
  <c r="AP61" i="3"/>
  <c r="AQ63" i="3"/>
  <c r="AU62" i="3"/>
  <c r="BI61" i="5" l="1"/>
  <c r="BJ61" i="5"/>
  <c r="BH61" i="5"/>
  <c r="BN60" i="5"/>
  <c r="BO60" i="5"/>
  <c r="BM60" i="5"/>
  <c r="BL60" i="5"/>
  <c r="BE57" i="5"/>
  <c r="BG57" i="5"/>
  <c r="BF57" i="5"/>
  <c r="BD57" i="5"/>
  <c r="BD62" i="5"/>
  <c r="BG62" i="5"/>
  <c r="BF62" i="5"/>
  <c r="BE62" i="5"/>
  <c r="BC63" i="5"/>
  <c r="BC58" i="5"/>
  <c r="BH59" i="5"/>
  <c r="BI59" i="5"/>
  <c r="BJ59" i="5"/>
  <c r="AP57" i="3"/>
  <c r="AW57" i="27"/>
  <c r="AV57" i="27"/>
  <c r="AX57" i="27"/>
  <c r="AY57" i="27"/>
  <c r="AW51" i="27"/>
  <c r="AV51" i="27"/>
  <c r="AX51" i="27"/>
  <c r="AY51" i="27"/>
  <c r="AS62" i="3"/>
  <c r="AS61" i="3"/>
  <c r="AN57" i="3"/>
  <c r="AQ57" i="3"/>
  <c r="AU57" i="3" s="1"/>
  <c r="AT61" i="3"/>
  <c r="AR61" i="3"/>
  <c r="AZ55" i="27"/>
  <c r="BC55" i="27"/>
  <c r="BA55" i="27"/>
  <c r="BB55" i="27"/>
  <c r="AT62" i="3"/>
  <c r="AY56" i="27"/>
  <c r="AY52" i="27"/>
  <c r="AR62" i="3"/>
  <c r="BE54" i="27"/>
  <c r="BF54" i="27"/>
  <c r="BD54" i="27"/>
  <c r="AO57" i="3"/>
  <c r="AQ60" i="3"/>
  <c r="AS60" i="3" s="1"/>
  <c r="AQ58" i="3"/>
  <c r="AR59" i="3"/>
  <c r="AT59" i="3"/>
  <c r="AU59" i="3"/>
  <c r="AS59" i="3"/>
  <c r="AT63" i="3"/>
  <c r="AS63" i="3"/>
  <c r="AU63" i="3"/>
  <c r="AR63" i="3"/>
  <c r="BG63" i="5" l="1"/>
  <c r="BE63" i="5"/>
  <c r="BD63" i="5"/>
  <c r="BF63" i="5"/>
  <c r="BK59" i="5"/>
  <c r="BK61" i="5"/>
  <c r="BD58" i="5"/>
  <c r="BF58" i="5"/>
  <c r="BG58" i="5"/>
  <c r="BE58" i="5"/>
  <c r="BH62" i="5"/>
  <c r="BI62" i="5"/>
  <c r="BK62" i="5"/>
  <c r="BJ62" i="5"/>
  <c r="BI57" i="5"/>
  <c r="BH57" i="5"/>
  <c r="BK57" i="5"/>
  <c r="BJ57" i="5"/>
  <c r="BR60" i="5"/>
  <c r="BQ60" i="5"/>
  <c r="BP60" i="5"/>
  <c r="BS60" i="5"/>
  <c r="BB51" i="27"/>
  <c r="BA51" i="27"/>
  <c r="BC51" i="27"/>
  <c r="AZ51" i="27"/>
  <c r="BB57" i="27"/>
  <c r="AZ57" i="27"/>
  <c r="BA57" i="27"/>
  <c r="AR57" i="3"/>
  <c r="AV57" i="3" s="1"/>
  <c r="AT57" i="3"/>
  <c r="AX57" i="3" s="1"/>
  <c r="AS57" i="3"/>
  <c r="AW57" i="3" s="1"/>
  <c r="AR60" i="3"/>
  <c r="AT60" i="3"/>
  <c r="BG53" i="27"/>
  <c r="AZ52" i="27"/>
  <c r="BB52" i="27"/>
  <c r="BA52" i="27"/>
  <c r="AU60" i="3"/>
  <c r="AW60" i="3" s="1"/>
  <c r="AW62" i="3"/>
  <c r="BC56" i="27"/>
  <c r="AZ56" i="27"/>
  <c r="BA56" i="27"/>
  <c r="BB56" i="27"/>
  <c r="BG55" i="27"/>
  <c r="BE55" i="27"/>
  <c r="BF55" i="27"/>
  <c r="BD55" i="27"/>
  <c r="BG54" i="27"/>
  <c r="AT58" i="3"/>
  <c r="AV62" i="3"/>
  <c r="AS58" i="3"/>
  <c r="AX62" i="3"/>
  <c r="AR58" i="3"/>
  <c r="AV59" i="3"/>
  <c r="AX59" i="3"/>
  <c r="AW59" i="3"/>
  <c r="AY59" i="3"/>
  <c r="BC59" i="3" s="1"/>
  <c r="AY57" i="3"/>
  <c r="AX63" i="3"/>
  <c r="AW63" i="3"/>
  <c r="AY63" i="3"/>
  <c r="AV63" i="3"/>
  <c r="BV60" i="5" l="1"/>
  <c r="BT60" i="5"/>
  <c r="BU60" i="5"/>
  <c r="BM61" i="5"/>
  <c r="BN61" i="5"/>
  <c r="BL61" i="5"/>
  <c r="BO61" i="5"/>
  <c r="BM57" i="5"/>
  <c r="BN57" i="5"/>
  <c r="BL57" i="5"/>
  <c r="BO57" i="5"/>
  <c r="BL62" i="5"/>
  <c r="BN62" i="5"/>
  <c r="BM62" i="5"/>
  <c r="BH58" i="5"/>
  <c r="BK58" i="5"/>
  <c r="BJ58" i="5"/>
  <c r="BI58" i="5"/>
  <c r="BM59" i="5"/>
  <c r="BN59" i="5"/>
  <c r="BL59" i="5"/>
  <c r="BK63" i="5"/>
  <c r="BJ63" i="5"/>
  <c r="BI63" i="5"/>
  <c r="BH63" i="5"/>
  <c r="AY60" i="3"/>
  <c r="BC60" i="3" s="1"/>
  <c r="AX60" i="3"/>
  <c r="BG51" i="27"/>
  <c r="BD51" i="27"/>
  <c r="BF51" i="27"/>
  <c r="BE51" i="27"/>
  <c r="BH54" i="27"/>
  <c r="BK54" i="27"/>
  <c r="BJ54" i="27"/>
  <c r="BI54" i="27"/>
  <c r="BH55" i="27"/>
  <c r="BJ55" i="27"/>
  <c r="BI55" i="27"/>
  <c r="BG56" i="27"/>
  <c r="BF56" i="27"/>
  <c r="BD56" i="27"/>
  <c r="BE56" i="27"/>
  <c r="AV60" i="3"/>
  <c r="BC57" i="27"/>
  <c r="BC52" i="27"/>
  <c r="BH53" i="27"/>
  <c r="BI53" i="27"/>
  <c r="BJ53" i="27"/>
  <c r="AU61" i="3"/>
  <c r="AY61" i="3" s="1"/>
  <c r="AU58" i="3"/>
  <c r="AZ59" i="3" s="1"/>
  <c r="BC57" i="3"/>
  <c r="BB57" i="3"/>
  <c r="BA57" i="3"/>
  <c r="AZ57" i="3"/>
  <c r="BQ61" i="5" l="1"/>
  <c r="BP61" i="5"/>
  <c r="BS61" i="5"/>
  <c r="BR61" i="5"/>
  <c r="BL58" i="5"/>
  <c r="BO58" i="5"/>
  <c r="BN58" i="5"/>
  <c r="BM58" i="5"/>
  <c r="BO63" i="5"/>
  <c r="BN63" i="5"/>
  <c r="BM63" i="5"/>
  <c r="BL63" i="5"/>
  <c r="BQ57" i="5"/>
  <c r="BS57" i="5"/>
  <c r="BR57" i="5"/>
  <c r="BP57" i="5"/>
  <c r="BO59" i="5"/>
  <c r="BO62" i="5"/>
  <c r="BK51" i="27"/>
  <c r="BJ51" i="27"/>
  <c r="BH51" i="27"/>
  <c r="BI51" i="27"/>
  <c r="AW61" i="3"/>
  <c r="BA61" i="3" s="1"/>
  <c r="BB63" i="3"/>
  <c r="BA60" i="3"/>
  <c r="BA59" i="3"/>
  <c r="AX61" i="3"/>
  <c r="BB61" i="3" s="1"/>
  <c r="BB59" i="3"/>
  <c r="AZ60" i="3"/>
  <c r="AX58" i="3"/>
  <c r="AZ63" i="3"/>
  <c r="BB60" i="3"/>
  <c r="AW58" i="3"/>
  <c r="BK56" i="27"/>
  <c r="BJ56" i="27"/>
  <c r="BI56" i="27"/>
  <c r="BH56" i="27"/>
  <c r="BA63" i="3"/>
  <c r="AV61" i="3"/>
  <c r="AZ61" i="3" s="1"/>
  <c r="BK55" i="27"/>
  <c r="BK53" i="27"/>
  <c r="BD52" i="27"/>
  <c r="BE52" i="27"/>
  <c r="BG52" i="27"/>
  <c r="BF52" i="27"/>
  <c r="BM54" i="27"/>
  <c r="BL54" i="27"/>
  <c r="BO54" i="27"/>
  <c r="BN54" i="27"/>
  <c r="BD57" i="27"/>
  <c r="BG57" i="27"/>
  <c r="BF57" i="27"/>
  <c r="BE57" i="27"/>
  <c r="AV58" i="3"/>
  <c r="BG57" i="3"/>
  <c r="BF57" i="3"/>
  <c r="BE57" i="3"/>
  <c r="BD57" i="3"/>
  <c r="BC61" i="3"/>
  <c r="BP62" i="5" l="1"/>
  <c r="BS62" i="5"/>
  <c r="BR62" i="5"/>
  <c r="BQ62" i="5"/>
  <c r="BU57" i="5"/>
  <c r="BW57" i="5"/>
  <c r="BV57" i="5"/>
  <c r="BT57" i="5"/>
  <c r="BU61" i="5"/>
  <c r="BV61" i="5"/>
  <c r="BT61" i="5"/>
  <c r="BP58" i="5"/>
  <c r="BQ58" i="5"/>
  <c r="BR58" i="5"/>
  <c r="BS58" i="5"/>
  <c r="BR59" i="5"/>
  <c r="BQ59" i="5"/>
  <c r="BP59" i="5"/>
  <c r="BP63" i="5"/>
  <c r="BR63" i="5"/>
  <c r="BQ63" i="5"/>
  <c r="BM51" i="27"/>
  <c r="BL51" i="27"/>
  <c r="BO51" i="27"/>
  <c r="BN51" i="27"/>
  <c r="AY62" i="3"/>
  <c r="BA62" i="3" s="1"/>
  <c r="AY58" i="3"/>
  <c r="BF60" i="3" s="1"/>
  <c r="BM53" i="27"/>
  <c r="BL53" i="27"/>
  <c r="BN53" i="27"/>
  <c r="BQ54" i="27"/>
  <c r="BS54" i="27"/>
  <c r="BP54" i="27"/>
  <c r="BR54" i="27"/>
  <c r="BJ52" i="27"/>
  <c r="BK52" i="27"/>
  <c r="BH52" i="27"/>
  <c r="BI52" i="27"/>
  <c r="BL55" i="27"/>
  <c r="BO55" i="27"/>
  <c r="BM55" i="27"/>
  <c r="BN55" i="27"/>
  <c r="BK57" i="27"/>
  <c r="BH57" i="27"/>
  <c r="BJ57" i="27"/>
  <c r="BI57" i="27"/>
  <c r="BL56" i="27"/>
  <c r="BN56" i="27"/>
  <c r="BM56" i="27"/>
  <c r="BG61" i="3"/>
  <c r="BK57" i="3"/>
  <c r="BJ57" i="3"/>
  <c r="BI57" i="3"/>
  <c r="BH57" i="3"/>
  <c r="BT58" i="5" l="1"/>
  <c r="BV58" i="5"/>
  <c r="BW58" i="5"/>
  <c r="BU58" i="5"/>
  <c r="BW60" i="5"/>
  <c r="BW61" i="5"/>
  <c r="BS63" i="5"/>
  <c r="BS59" i="5"/>
  <c r="BY57" i="5"/>
  <c r="BX57" i="5"/>
  <c r="BZ57" i="5"/>
  <c r="CA57" i="5"/>
  <c r="BT62" i="5"/>
  <c r="BW62" i="5"/>
  <c r="BU62" i="5"/>
  <c r="BV62" i="5"/>
  <c r="BC62" i="3"/>
  <c r="BG62" i="3" s="1"/>
  <c r="BB62" i="3"/>
  <c r="AZ62" i="3"/>
  <c r="BQ51" i="27"/>
  <c r="BP51" i="27"/>
  <c r="BS51" i="27"/>
  <c r="BR51" i="27"/>
  <c r="BD59" i="3"/>
  <c r="BB58" i="3"/>
  <c r="BD61" i="3"/>
  <c r="BE60" i="3"/>
  <c r="BE59" i="3"/>
  <c r="BE61" i="3"/>
  <c r="BF59" i="3"/>
  <c r="BA58" i="3"/>
  <c r="BD60" i="3"/>
  <c r="AZ58" i="3"/>
  <c r="BF61" i="3"/>
  <c r="BM57" i="27"/>
  <c r="BO57" i="27"/>
  <c r="BN57" i="27"/>
  <c r="BL57" i="27"/>
  <c r="BO56" i="27"/>
  <c r="BO53" i="27"/>
  <c r="BP55" i="27"/>
  <c r="BS55" i="27"/>
  <c r="BR55" i="27"/>
  <c r="BQ55" i="27"/>
  <c r="BN52" i="27"/>
  <c r="BM52" i="27"/>
  <c r="BO52" i="27"/>
  <c r="BL52" i="27"/>
  <c r="BU54" i="27"/>
  <c r="BT54" i="27"/>
  <c r="BV54" i="27"/>
  <c r="BO57" i="3"/>
  <c r="BN57" i="3"/>
  <c r="BM57" i="3"/>
  <c r="BL57" i="3"/>
  <c r="BX58" i="5" l="1"/>
  <c r="CA58" i="5"/>
  <c r="BY58" i="5"/>
  <c r="BZ58" i="5"/>
  <c r="CC57" i="5"/>
  <c r="CD57" i="5"/>
  <c r="CB57" i="5"/>
  <c r="CE57" i="5"/>
  <c r="BW59" i="5"/>
  <c r="BU59" i="5"/>
  <c r="BT59" i="5"/>
  <c r="BV59" i="5"/>
  <c r="BX62" i="5"/>
  <c r="BY62" i="5"/>
  <c r="BZ62" i="5"/>
  <c r="BY61" i="5"/>
  <c r="CA61" i="5"/>
  <c r="BZ61" i="5"/>
  <c r="BX61" i="5"/>
  <c r="BW63" i="5"/>
  <c r="BU63" i="5"/>
  <c r="BT63" i="5"/>
  <c r="BV63" i="5"/>
  <c r="BZ60" i="5"/>
  <c r="BY60" i="5"/>
  <c r="BX60" i="5"/>
  <c r="BE62" i="3"/>
  <c r="BD62" i="3"/>
  <c r="BF62" i="3"/>
  <c r="BC63" i="3"/>
  <c r="BG63" i="3" s="1"/>
  <c r="BC58" i="3"/>
  <c r="BJ61" i="3" s="1"/>
  <c r="BG60" i="3"/>
  <c r="BK60" i="3" s="1"/>
  <c r="BU51" i="27"/>
  <c r="BT51" i="27"/>
  <c r="BW51" i="27"/>
  <c r="BV51" i="27"/>
  <c r="BG59" i="3"/>
  <c r="BT55" i="27"/>
  <c r="BV55" i="27"/>
  <c r="BU55" i="27"/>
  <c r="BQ53" i="27"/>
  <c r="BP53" i="27"/>
  <c r="BR53" i="27"/>
  <c r="BQ57" i="27"/>
  <c r="BR57" i="27"/>
  <c r="BP57" i="27"/>
  <c r="BQ52" i="27"/>
  <c r="BP52" i="27"/>
  <c r="BR52" i="27"/>
  <c r="BS52" i="27"/>
  <c r="BP56" i="27"/>
  <c r="BS56" i="27"/>
  <c r="BR56" i="27"/>
  <c r="BQ56" i="27"/>
  <c r="BK62" i="3"/>
  <c r="BS57" i="3"/>
  <c r="BR57" i="3"/>
  <c r="BQ57" i="3"/>
  <c r="BP57" i="3"/>
  <c r="CA63" i="5" l="1"/>
  <c r="BZ63" i="5"/>
  <c r="BY63" i="5"/>
  <c r="BX63" i="5"/>
  <c r="CG57" i="5"/>
  <c r="CI57" i="5"/>
  <c r="CH57" i="5"/>
  <c r="CF57" i="5"/>
  <c r="CA62" i="5"/>
  <c r="CA60" i="5"/>
  <c r="CB58" i="5"/>
  <c r="CE58" i="5"/>
  <c r="CD58" i="5"/>
  <c r="CC58" i="5"/>
  <c r="CC61" i="5"/>
  <c r="CB61" i="5"/>
  <c r="CE61" i="5"/>
  <c r="CD61" i="5"/>
  <c r="CA59" i="5"/>
  <c r="BX59" i="5"/>
  <c r="BZ59" i="5"/>
  <c r="BY59" i="5"/>
  <c r="BI62" i="3"/>
  <c r="BH62" i="3"/>
  <c r="BG58" i="3"/>
  <c r="BK58" i="3" s="1"/>
  <c r="BE58" i="3"/>
  <c r="BJ62" i="3"/>
  <c r="BD63" i="3"/>
  <c r="BH63" i="3" s="1"/>
  <c r="BE63" i="3"/>
  <c r="BI63" i="3" s="1"/>
  <c r="BF63" i="3"/>
  <c r="BJ63" i="3" s="1"/>
  <c r="BH59" i="3"/>
  <c r="BJ59" i="3"/>
  <c r="BI59" i="3"/>
  <c r="BJ60" i="3"/>
  <c r="BH60" i="3"/>
  <c r="BI61" i="3"/>
  <c r="BF58" i="3"/>
  <c r="BH61" i="3"/>
  <c r="BD58" i="3"/>
  <c r="BI60" i="3"/>
  <c r="CA51" i="27"/>
  <c r="BZ51" i="27"/>
  <c r="BY51" i="27"/>
  <c r="BX51" i="27"/>
  <c r="BW55" i="27"/>
  <c r="BX55" i="27" s="1"/>
  <c r="BW52" i="27"/>
  <c r="BV52" i="27"/>
  <c r="BT52" i="27"/>
  <c r="BU52" i="27"/>
  <c r="BS57" i="27"/>
  <c r="BS53" i="27"/>
  <c r="BU56" i="27"/>
  <c r="BT56" i="27"/>
  <c r="BW56" i="27"/>
  <c r="BV56" i="27"/>
  <c r="BW54" i="27"/>
  <c r="BW57" i="3"/>
  <c r="BV57" i="3"/>
  <c r="BU57" i="3"/>
  <c r="BT57" i="3"/>
  <c r="BK63" i="3"/>
  <c r="BO60" i="3"/>
  <c r="CF58" i="5" l="1"/>
  <c r="CG58" i="5"/>
  <c r="CI58" i="5"/>
  <c r="CH58" i="5"/>
  <c r="CD60" i="5"/>
  <c r="CC60" i="5"/>
  <c r="CB60" i="5"/>
  <c r="CK57" i="5"/>
  <c r="CM57" i="5"/>
  <c r="CL57" i="5"/>
  <c r="CJ57" i="5"/>
  <c r="CE59" i="5"/>
  <c r="CC59" i="5"/>
  <c r="CB59" i="5"/>
  <c r="CD59" i="5"/>
  <c r="CG61" i="5"/>
  <c r="CF61" i="5"/>
  <c r="CH61" i="5"/>
  <c r="CB62" i="5"/>
  <c r="CD62" i="5"/>
  <c r="CC62" i="5"/>
  <c r="CE62" i="5"/>
  <c r="CD63" i="5"/>
  <c r="CC63" i="5"/>
  <c r="CB63" i="5"/>
  <c r="BJ58" i="3"/>
  <c r="BN58" i="3" s="1"/>
  <c r="BN62" i="3"/>
  <c r="BI58" i="3"/>
  <c r="BM58" i="3" s="1"/>
  <c r="BM60" i="3"/>
  <c r="BM62" i="3"/>
  <c r="BL62" i="3"/>
  <c r="BN60" i="3"/>
  <c r="BH58" i="3"/>
  <c r="BL58" i="3" s="1"/>
  <c r="BL60" i="3"/>
  <c r="BK61" i="3"/>
  <c r="BN61" i="3" s="1"/>
  <c r="BK59" i="3"/>
  <c r="CC51" i="27"/>
  <c r="CB51" i="27"/>
  <c r="CE51" i="27"/>
  <c r="CD51" i="27"/>
  <c r="BY55" i="27"/>
  <c r="CA55" i="27"/>
  <c r="CB55" i="27" s="1"/>
  <c r="BZ55" i="27"/>
  <c r="BZ54" i="27"/>
  <c r="BY54" i="27"/>
  <c r="BX54" i="27"/>
  <c r="BT53" i="27"/>
  <c r="BW53" i="27"/>
  <c r="BU53" i="27"/>
  <c r="BV53" i="27"/>
  <c r="BZ56" i="27"/>
  <c r="BY56" i="27"/>
  <c r="BX56" i="27"/>
  <c r="BV57" i="27"/>
  <c r="BU57" i="27"/>
  <c r="BT57" i="27"/>
  <c r="BW57" i="27"/>
  <c r="BZ52" i="27"/>
  <c r="BY52" i="27"/>
  <c r="CA52" i="27"/>
  <c r="BX52" i="27"/>
  <c r="CA57" i="3"/>
  <c r="BZ57" i="3"/>
  <c r="BY57" i="3"/>
  <c r="BX57" i="3"/>
  <c r="BO58" i="3"/>
  <c r="BS60" i="3"/>
  <c r="BN63" i="3"/>
  <c r="BM63" i="3"/>
  <c r="BO63" i="3"/>
  <c r="BL63" i="3"/>
  <c r="CJ58" i="5" l="1"/>
  <c r="CL58" i="5"/>
  <c r="CM58" i="5"/>
  <c r="CK58" i="5"/>
  <c r="CI59" i="5"/>
  <c r="CH59" i="5"/>
  <c r="CG59" i="5"/>
  <c r="CF59" i="5"/>
  <c r="CE63" i="5"/>
  <c r="CE60" i="5"/>
  <c r="CF62" i="5"/>
  <c r="CH62" i="5"/>
  <c r="CG62" i="5"/>
  <c r="CI62" i="5" s="1"/>
  <c r="CO57" i="5"/>
  <c r="CN57" i="5"/>
  <c r="CQ57" i="5"/>
  <c r="CP57" i="5"/>
  <c r="BQ60" i="3"/>
  <c r="BL59" i="3"/>
  <c r="BR60" i="3"/>
  <c r="BM59" i="3"/>
  <c r="BN59" i="3"/>
  <c r="BP60" i="3"/>
  <c r="BM61" i="3"/>
  <c r="BO61" i="3"/>
  <c r="BL61" i="3"/>
  <c r="CE55" i="27"/>
  <c r="CH55" i="27" s="1"/>
  <c r="CF51" i="27"/>
  <c r="CI51" i="27"/>
  <c r="CH51" i="27"/>
  <c r="CG51" i="27"/>
  <c r="CC55" i="27"/>
  <c r="CD55" i="27"/>
  <c r="CA56" i="27"/>
  <c r="CA54" i="27"/>
  <c r="CA57" i="27"/>
  <c r="BX57" i="27"/>
  <c r="BZ57" i="27"/>
  <c r="BY57" i="27"/>
  <c r="CB52" i="27"/>
  <c r="CE52" i="27"/>
  <c r="CD52" i="27"/>
  <c r="CC52" i="27"/>
  <c r="CA53" i="27"/>
  <c r="BZ53" i="27"/>
  <c r="BX53" i="27"/>
  <c r="BY53" i="27"/>
  <c r="BR58" i="3"/>
  <c r="BQ58" i="3"/>
  <c r="BP58" i="3"/>
  <c r="BS58" i="3"/>
  <c r="CE57" i="3"/>
  <c r="CD57" i="3"/>
  <c r="CC57" i="3"/>
  <c r="CB57" i="3"/>
  <c r="BR63" i="3"/>
  <c r="BQ63" i="3"/>
  <c r="BP63" i="3"/>
  <c r="CJ62" i="5" l="1"/>
  <c r="CM62" i="5"/>
  <c r="CL62" i="5"/>
  <c r="CK62" i="5"/>
  <c r="CI61" i="5"/>
  <c r="CN58" i="5"/>
  <c r="CQ58" i="5"/>
  <c r="CP58" i="5"/>
  <c r="CO58" i="5"/>
  <c r="F69" i="5"/>
  <c r="CS57" i="5"/>
  <c r="CT57" i="5"/>
  <c r="CR57" i="5"/>
  <c r="CH60" i="5"/>
  <c r="CF60" i="5"/>
  <c r="CI60" i="5"/>
  <c r="CG60" i="5"/>
  <c r="CI63" i="5"/>
  <c r="CF63" i="5"/>
  <c r="CH63" i="5"/>
  <c r="CG63" i="5"/>
  <c r="CM59" i="5"/>
  <c r="CJ59" i="5"/>
  <c r="CL59" i="5"/>
  <c r="CK59" i="5"/>
  <c r="BO62" i="3"/>
  <c r="BR62" i="3" s="1"/>
  <c r="BO59" i="3"/>
  <c r="BV60" i="3" s="1"/>
  <c r="BQ61" i="3"/>
  <c r="BS61" i="3"/>
  <c r="BP61" i="3"/>
  <c r="BR61" i="3"/>
  <c r="CF55" i="27"/>
  <c r="CG55" i="27"/>
  <c r="CM51" i="27"/>
  <c r="CL51" i="27"/>
  <c r="CK51" i="27"/>
  <c r="CJ51" i="27"/>
  <c r="CH52" i="27"/>
  <c r="CG52" i="27"/>
  <c r="CF52" i="27"/>
  <c r="CI52" i="27"/>
  <c r="CE53" i="27"/>
  <c r="CB53" i="27"/>
  <c r="CD53" i="27"/>
  <c r="CC53" i="27"/>
  <c r="CB57" i="27"/>
  <c r="CD57" i="27"/>
  <c r="CC57" i="27"/>
  <c r="CC54" i="27"/>
  <c r="CD54" i="27"/>
  <c r="CB54" i="27"/>
  <c r="CE56" i="27"/>
  <c r="CB56" i="27"/>
  <c r="CD56" i="27"/>
  <c r="CC56" i="27"/>
  <c r="BV58" i="3"/>
  <c r="BU58" i="3"/>
  <c r="BT58" i="3"/>
  <c r="BW58" i="3"/>
  <c r="CI57" i="3"/>
  <c r="CH57" i="3"/>
  <c r="CG57" i="3"/>
  <c r="CF57" i="3"/>
  <c r="CL60" i="5" l="1"/>
  <c r="CJ60" i="5"/>
  <c r="CM60" i="5"/>
  <c r="CK60" i="5"/>
  <c r="F70" i="5"/>
  <c r="CR58" i="5"/>
  <c r="CT58" i="5"/>
  <c r="CS58" i="5"/>
  <c r="CQ59" i="5"/>
  <c r="CN59" i="5"/>
  <c r="CP59" i="5"/>
  <c r="CO59" i="5"/>
  <c r="CK63" i="5"/>
  <c r="CJ63" i="5"/>
  <c r="CL63" i="5"/>
  <c r="J69" i="5"/>
  <c r="L69" i="5"/>
  <c r="G69" i="5"/>
  <c r="H31" i="4" s="1"/>
  <c r="Q7" i="19" s="1"/>
  <c r="K69" i="5"/>
  <c r="M69" i="5"/>
  <c r="I69" i="5"/>
  <c r="J31" i="4" s="1"/>
  <c r="H69" i="5"/>
  <c r="CN62" i="5"/>
  <c r="CO62" i="5"/>
  <c r="CP62" i="5"/>
  <c r="CK61" i="5"/>
  <c r="CL61" i="5"/>
  <c r="CJ61" i="5"/>
  <c r="BS62" i="3"/>
  <c r="BV62" i="3" s="1"/>
  <c r="BP62" i="3"/>
  <c r="BU60" i="3"/>
  <c r="BP59" i="3"/>
  <c r="BQ62" i="3"/>
  <c r="BT60" i="3"/>
  <c r="BQ59" i="3"/>
  <c r="BR59" i="3"/>
  <c r="BU61" i="3"/>
  <c r="BV61" i="3"/>
  <c r="BT61" i="3"/>
  <c r="CN51" i="27"/>
  <c r="CQ51" i="27"/>
  <c r="CP51" i="27"/>
  <c r="CO51" i="27"/>
  <c r="CJ52" i="27"/>
  <c r="CM52" i="27"/>
  <c r="CL52" i="27"/>
  <c r="CK52" i="27"/>
  <c r="CH56" i="27"/>
  <c r="CG56" i="27"/>
  <c r="CF56" i="27"/>
  <c r="CE57" i="27"/>
  <c r="CE54" i="27"/>
  <c r="CF53" i="27"/>
  <c r="CI53" i="27"/>
  <c r="CH53" i="27"/>
  <c r="CG53" i="27"/>
  <c r="CM57" i="3"/>
  <c r="CL57" i="3"/>
  <c r="CK57" i="3"/>
  <c r="CJ57" i="3"/>
  <c r="BZ58" i="3"/>
  <c r="BY58" i="3"/>
  <c r="BX58" i="3"/>
  <c r="CA58" i="3"/>
  <c r="BW62" i="3" l="1"/>
  <c r="BU62" i="3"/>
  <c r="CM63" i="5"/>
  <c r="CM61" i="5"/>
  <c r="CP60" i="5"/>
  <c r="CO60" i="5"/>
  <c r="CQ60" i="5"/>
  <c r="CN60" i="5"/>
  <c r="F71" i="5"/>
  <c r="CS59" i="5"/>
  <c r="CT59" i="5"/>
  <c r="CR59" i="5"/>
  <c r="J70" i="5"/>
  <c r="I70" i="5"/>
  <c r="M70" i="5"/>
  <c r="H70" i="5"/>
  <c r="G70" i="5"/>
  <c r="L70" i="5"/>
  <c r="K70" i="5"/>
  <c r="BT62" i="3"/>
  <c r="BS59" i="3"/>
  <c r="BV59" i="3" s="1"/>
  <c r="BW61" i="3"/>
  <c r="CA61" i="3" s="1"/>
  <c r="BS63" i="3"/>
  <c r="BW63" i="3" s="1"/>
  <c r="BW60" i="3"/>
  <c r="CT51" i="27"/>
  <c r="CS51" i="27"/>
  <c r="CR51" i="27"/>
  <c r="F63" i="27"/>
  <c r="CF57" i="27"/>
  <c r="CI57" i="27"/>
  <c r="CH57" i="27"/>
  <c r="CG57" i="27"/>
  <c r="CM53" i="27"/>
  <c r="CL53" i="27"/>
  <c r="CK53" i="27"/>
  <c r="CJ53" i="27"/>
  <c r="CI55" i="27"/>
  <c r="CI56" i="27"/>
  <c r="CO52" i="27"/>
  <c r="CN52" i="27"/>
  <c r="CQ52" i="27"/>
  <c r="CP52" i="27"/>
  <c r="CF54" i="27"/>
  <c r="CG54" i="27"/>
  <c r="CI54" i="27"/>
  <c r="CH54" i="27"/>
  <c r="CQ57" i="3"/>
  <c r="CP57" i="3"/>
  <c r="CO57" i="3"/>
  <c r="CN57" i="3"/>
  <c r="CD58" i="3"/>
  <c r="CC58" i="3"/>
  <c r="CB58" i="3"/>
  <c r="CE58" i="3"/>
  <c r="F72" i="5" l="1"/>
  <c r="CT60" i="5"/>
  <c r="CS60" i="5"/>
  <c r="CR60" i="5"/>
  <c r="CO61" i="5"/>
  <c r="CQ61" i="5"/>
  <c r="CP61" i="5"/>
  <c r="CN61" i="5"/>
  <c r="J71" i="5"/>
  <c r="L71" i="5"/>
  <c r="G71" i="5"/>
  <c r="K71" i="5"/>
  <c r="I71" i="5"/>
  <c r="H71" i="5"/>
  <c r="M71" i="5"/>
  <c r="CP63" i="5"/>
  <c r="CO63" i="5"/>
  <c r="CN63" i="5"/>
  <c r="BU59" i="3"/>
  <c r="BV63" i="3"/>
  <c r="BZ63" i="3" s="1"/>
  <c r="BX62" i="3"/>
  <c r="BX61" i="3"/>
  <c r="BZ61" i="3"/>
  <c r="BW59" i="3"/>
  <c r="BZ59" i="3" s="1"/>
  <c r="BZ62" i="3"/>
  <c r="BT59" i="3"/>
  <c r="BY62" i="3"/>
  <c r="BY61" i="3"/>
  <c r="CC61" i="3" s="1"/>
  <c r="BY60" i="3"/>
  <c r="BU63" i="3"/>
  <c r="BY63" i="3" s="1"/>
  <c r="BT63" i="3"/>
  <c r="BX63" i="3" s="1"/>
  <c r="BZ60" i="3"/>
  <c r="BX60" i="3"/>
  <c r="I63" i="27"/>
  <c r="J63" i="27"/>
  <c r="L63" i="27"/>
  <c r="G63" i="27"/>
  <c r="H63" i="27"/>
  <c r="G31" i="4"/>
  <c r="M63" i="27"/>
  <c r="K63" i="27"/>
  <c r="CM56" i="27"/>
  <c r="CK56" i="27"/>
  <c r="CL56" i="27"/>
  <c r="CJ56" i="27"/>
  <c r="CL57" i="27"/>
  <c r="CK57" i="27"/>
  <c r="CJ57" i="27"/>
  <c r="CJ54" i="27"/>
  <c r="CL54" i="27"/>
  <c r="CK54" i="27"/>
  <c r="CM54" i="27"/>
  <c r="CS52" i="27"/>
  <c r="CR52" i="27"/>
  <c r="CT52" i="27"/>
  <c r="F64" i="27"/>
  <c r="CL55" i="27"/>
  <c r="CJ55" i="27"/>
  <c r="CK55" i="27"/>
  <c r="CN53" i="27"/>
  <c r="CO53" i="27"/>
  <c r="CQ53" i="27"/>
  <c r="CP53" i="27"/>
  <c r="CH58" i="3"/>
  <c r="CG58" i="3"/>
  <c r="CF58" i="3"/>
  <c r="CI58" i="3"/>
  <c r="CA63" i="3"/>
  <c r="F69" i="3"/>
  <c r="CT57" i="3"/>
  <c r="CS57" i="3"/>
  <c r="CR57" i="3"/>
  <c r="CE61" i="3"/>
  <c r="CQ63" i="5" l="1"/>
  <c r="CQ62" i="5"/>
  <c r="F73" i="5"/>
  <c r="CS61" i="5"/>
  <c r="CT61" i="5"/>
  <c r="CR61" i="5"/>
  <c r="J72" i="5"/>
  <c r="I72" i="5"/>
  <c r="M72" i="5"/>
  <c r="H72" i="5"/>
  <c r="L72" i="5"/>
  <c r="K72" i="5"/>
  <c r="G72" i="5"/>
  <c r="BY59" i="3"/>
  <c r="BX59" i="3"/>
  <c r="CA59" i="3"/>
  <c r="CD59" i="3" s="1"/>
  <c r="CD61" i="3"/>
  <c r="CB61" i="3"/>
  <c r="CA60" i="3"/>
  <c r="CA62" i="3"/>
  <c r="CB62" i="3" s="1"/>
  <c r="E15" i="20"/>
  <c r="I55" i="25" s="1"/>
  <c r="E15" i="19"/>
  <c r="B53" i="25" s="1"/>
  <c r="L64" i="27"/>
  <c r="G64" i="27"/>
  <c r="I64" i="27"/>
  <c r="H64" i="27"/>
  <c r="G32" i="4"/>
  <c r="E19" i="20" s="1"/>
  <c r="I65" i="25" s="1"/>
  <c r="M64" i="27"/>
  <c r="K64" i="27"/>
  <c r="J64" i="27"/>
  <c r="CN54" i="27"/>
  <c r="CP54" i="27"/>
  <c r="CO54" i="27"/>
  <c r="CQ54" i="27"/>
  <c r="CS53" i="27"/>
  <c r="CT53" i="27"/>
  <c r="CR53" i="27"/>
  <c r="F65" i="27"/>
  <c r="CM57" i="27"/>
  <c r="CM55" i="27"/>
  <c r="CP56" i="27"/>
  <c r="CO56" i="27"/>
  <c r="CN56" i="27"/>
  <c r="CL58" i="3"/>
  <c r="CK58" i="3"/>
  <c r="CJ58" i="3"/>
  <c r="CM58" i="3"/>
  <c r="M69" i="3"/>
  <c r="I69" i="3"/>
  <c r="L69" i="3"/>
  <c r="H69" i="3"/>
  <c r="J69" i="3"/>
  <c r="G69" i="3"/>
  <c r="K69" i="3"/>
  <c r="CD63" i="3"/>
  <c r="CC63" i="3"/>
  <c r="CB63" i="3"/>
  <c r="J73" i="5" l="1"/>
  <c r="L73" i="5"/>
  <c r="G73" i="5"/>
  <c r="K73" i="5"/>
  <c r="M73" i="5"/>
  <c r="H73" i="5"/>
  <c r="I35" i="4" s="1"/>
  <c r="I73" i="5"/>
  <c r="F74" i="5"/>
  <c r="CR62" i="5"/>
  <c r="CT62" i="5"/>
  <c r="CS62" i="5"/>
  <c r="F75" i="5"/>
  <c r="CT63" i="5"/>
  <c r="CS63" i="5"/>
  <c r="CR63" i="5"/>
  <c r="J31" i="1"/>
  <c r="J31" i="34"/>
  <c r="E7" i="20"/>
  <c r="H31" i="34"/>
  <c r="I31" i="1"/>
  <c r="I31" i="34"/>
  <c r="CC62" i="3"/>
  <c r="M31" i="1"/>
  <c r="CE59" i="3"/>
  <c r="CI59" i="3" s="1"/>
  <c r="CC59" i="3"/>
  <c r="CB59" i="3"/>
  <c r="CF61" i="3"/>
  <c r="CH61" i="3"/>
  <c r="CD60" i="3"/>
  <c r="CC60" i="3"/>
  <c r="CG61" i="3"/>
  <c r="CB60" i="3"/>
  <c r="CD62" i="3"/>
  <c r="CE62" i="3"/>
  <c r="CG62" i="3" s="1"/>
  <c r="CS54" i="27"/>
  <c r="F66" i="27"/>
  <c r="CR54" i="27"/>
  <c r="CT54" i="27"/>
  <c r="L65" i="27"/>
  <c r="G65" i="27"/>
  <c r="H65" i="27"/>
  <c r="I65" i="27"/>
  <c r="M65" i="27"/>
  <c r="K65" i="27"/>
  <c r="J65" i="27"/>
  <c r="CQ55" i="27"/>
  <c r="CN55" i="27"/>
  <c r="CP55" i="27"/>
  <c r="CO55" i="27"/>
  <c r="CO57" i="27"/>
  <c r="CN57" i="27"/>
  <c r="CP57" i="27"/>
  <c r="CP58" i="3"/>
  <c r="CO58" i="3"/>
  <c r="CN58" i="3"/>
  <c r="CQ58" i="3"/>
  <c r="K75" i="5" l="1"/>
  <c r="J75" i="5"/>
  <c r="K36" i="4" s="1"/>
  <c r="M75" i="5"/>
  <c r="G75" i="5"/>
  <c r="H36" i="4" s="1"/>
  <c r="L75" i="5"/>
  <c r="I75" i="5"/>
  <c r="J36" i="4" s="1"/>
  <c r="H75" i="5"/>
  <c r="I36" i="4" s="1"/>
  <c r="J74" i="5"/>
  <c r="I74" i="5"/>
  <c r="M74" i="5"/>
  <c r="H74" i="5"/>
  <c r="G74" i="5"/>
  <c r="L74" i="5"/>
  <c r="K74" i="5"/>
  <c r="E7" i="19"/>
  <c r="B33" i="25" s="1"/>
  <c r="CH59" i="3"/>
  <c r="CL59" i="3" s="1"/>
  <c r="CG59" i="3"/>
  <c r="CK59" i="3" s="1"/>
  <c r="CF59" i="3"/>
  <c r="CJ59" i="3" s="1"/>
  <c r="CE63" i="3"/>
  <c r="CI63" i="3" s="1"/>
  <c r="CE60" i="3"/>
  <c r="CI60" i="3" s="1"/>
  <c r="CF62" i="3"/>
  <c r="CH62" i="3"/>
  <c r="L66" i="27"/>
  <c r="G66" i="27"/>
  <c r="I66" i="27"/>
  <c r="J66" i="27"/>
  <c r="H66" i="27"/>
  <c r="M66" i="27"/>
  <c r="K66" i="27"/>
  <c r="F67" i="27"/>
  <c r="CR55" i="27"/>
  <c r="CT55" i="27"/>
  <c r="CS55" i="27"/>
  <c r="CQ57" i="27"/>
  <c r="CQ56" i="27"/>
  <c r="F70" i="3"/>
  <c r="CT58" i="3"/>
  <c r="CS58" i="3"/>
  <c r="CR58" i="3"/>
  <c r="I35" i="25"/>
  <c r="J8" i="20"/>
  <c r="E7" i="21" s="1"/>
  <c r="CM59" i="3"/>
  <c r="J8" i="19" l="1"/>
  <c r="CF60" i="3"/>
  <c r="CJ60" i="3" s="1"/>
  <c r="CH60" i="3"/>
  <c r="CL60" i="3" s="1"/>
  <c r="CG60" i="3"/>
  <c r="CK60" i="3" s="1"/>
  <c r="CF63" i="3"/>
  <c r="CJ63" i="3" s="1"/>
  <c r="CG63" i="3"/>
  <c r="CK63" i="3" s="1"/>
  <c r="CH63" i="3"/>
  <c r="CL63" i="3" s="1"/>
  <c r="CI62" i="3"/>
  <c r="CM62" i="3" s="1"/>
  <c r="CI61" i="3"/>
  <c r="CK61" i="3" s="1"/>
  <c r="CR57" i="27"/>
  <c r="F69" i="27"/>
  <c r="CT57" i="27"/>
  <c r="CS57" i="27"/>
  <c r="L67" i="27"/>
  <c r="G67" i="27"/>
  <c r="H67" i="27"/>
  <c r="G35" i="4"/>
  <c r="M67" i="27"/>
  <c r="K67" i="27"/>
  <c r="I67" i="27"/>
  <c r="J67" i="27"/>
  <c r="CR56" i="27"/>
  <c r="F68" i="27"/>
  <c r="CS56" i="27"/>
  <c r="CT56" i="27"/>
  <c r="P40" i="25"/>
  <c r="CM60" i="3"/>
  <c r="M70" i="3"/>
  <c r="I70" i="3"/>
  <c r="L70" i="3"/>
  <c r="H70" i="3"/>
  <c r="J70" i="3"/>
  <c r="K70" i="3"/>
  <c r="G70" i="3"/>
  <c r="CO59" i="3"/>
  <c r="CN59" i="3"/>
  <c r="CQ59" i="3"/>
  <c r="CP59" i="3"/>
  <c r="J32" i="34" l="1"/>
  <c r="I32" i="34"/>
  <c r="E11" i="19"/>
  <c r="CJ61" i="3"/>
  <c r="CL61" i="3"/>
  <c r="CL62" i="3"/>
  <c r="CP62" i="3" s="1"/>
  <c r="CK62" i="3"/>
  <c r="CO62" i="3" s="1"/>
  <c r="CJ62" i="3"/>
  <c r="CN62" i="3" s="1"/>
  <c r="I68" i="27"/>
  <c r="J68" i="27"/>
  <c r="L68" i="27"/>
  <c r="G68" i="27"/>
  <c r="H68" i="27"/>
  <c r="M68" i="27"/>
  <c r="K68" i="27"/>
  <c r="I69" i="27"/>
  <c r="J69" i="27"/>
  <c r="L69" i="27"/>
  <c r="G69" i="27"/>
  <c r="H69" i="27"/>
  <c r="G36" i="4"/>
  <c r="M69" i="27"/>
  <c r="K69" i="27"/>
  <c r="M32" i="1"/>
  <c r="F71" i="3"/>
  <c r="CS59" i="3"/>
  <c r="CR59" i="3"/>
  <c r="CT59" i="3"/>
  <c r="CN60" i="3"/>
  <c r="CQ60" i="3"/>
  <c r="CP60" i="3"/>
  <c r="CO60" i="3"/>
  <c r="E17" i="19" l="1"/>
  <c r="J16" i="19" s="1"/>
  <c r="E11" i="20"/>
  <c r="I45" i="25" s="1"/>
  <c r="CM61" i="3"/>
  <c r="CQ61" i="3" s="1"/>
  <c r="CM63" i="3"/>
  <c r="CN63" i="3" s="1"/>
  <c r="F72" i="3"/>
  <c r="CR60" i="3"/>
  <c r="CT60" i="3"/>
  <c r="CS60" i="3"/>
  <c r="B38" i="25"/>
  <c r="J12" i="19"/>
  <c r="M71" i="3"/>
  <c r="I71" i="3"/>
  <c r="L71" i="3"/>
  <c r="H71" i="3"/>
  <c r="J71" i="3"/>
  <c r="G71" i="3"/>
  <c r="K71" i="3"/>
  <c r="F53" i="25" l="1"/>
  <c r="J12" i="20"/>
  <c r="E9" i="21" s="1"/>
  <c r="T40" i="25" s="1"/>
  <c r="J33" i="1"/>
  <c r="E21" i="20"/>
  <c r="I33" i="1"/>
  <c r="CO61" i="3"/>
  <c r="CS61" i="3" s="1"/>
  <c r="CN61" i="3"/>
  <c r="CR61" i="3" s="1"/>
  <c r="CP61" i="3"/>
  <c r="CT61" i="3" s="1"/>
  <c r="CO63" i="3"/>
  <c r="CP63" i="3"/>
  <c r="F73" i="3"/>
  <c r="M72" i="3"/>
  <c r="I72" i="3"/>
  <c r="L72" i="3"/>
  <c r="M34" i="1" s="1"/>
  <c r="H72" i="3"/>
  <c r="J72" i="3"/>
  <c r="K72" i="3"/>
  <c r="G72" i="3"/>
  <c r="J8" i="21" l="1"/>
  <c r="E9" i="22" s="1"/>
  <c r="W48" i="25" s="1"/>
  <c r="E17" i="20"/>
  <c r="CQ63" i="3"/>
  <c r="CT63" i="3" s="1"/>
  <c r="CQ62" i="3"/>
  <c r="CR62" i="3" s="1"/>
  <c r="M65" i="25"/>
  <c r="J20" i="20"/>
  <c r="E13" i="21" s="1"/>
  <c r="T60" i="25" s="1"/>
  <c r="M73" i="3"/>
  <c r="I73" i="3"/>
  <c r="L73" i="3"/>
  <c r="H73" i="3"/>
  <c r="J73" i="3"/>
  <c r="G73" i="3"/>
  <c r="K73" i="3"/>
  <c r="Q6" i="19" l="1"/>
  <c r="CS63" i="3"/>
  <c r="I35" i="34"/>
  <c r="CR63" i="3"/>
  <c r="F74" i="3"/>
  <c r="I74" i="3" s="1"/>
  <c r="F75" i="3"/>
  <c r="L75" i="3" s="1"/>
  <c r="CS62" i="3"/>
  <c r="CT62" i="3"/>
  <c r="M55" i="25"/>
  <c r="J16" i="20"/>
  <c r="E11" i="21" s="1"/>
  <c r="L74" i="3" l="1"/>
  <c r="H74" i="3"/>
  <c r="M74" i="3"/>
  <c r="G74" i="3"/>
  <c r="J74" i="3"/>
  <c r="K74" i="3"/>
  <c r="H75" i="3"/>
  <c r="I75" i="3"/>
  <c r="G75" i="3"/>
  <c r="J75" i="3"/>
  <c r="M75" i="3"/>
  <c r="K75" i="3"/>
  <c r="J12" i="21"/>
  <c r="E11" i="22" s="1"/>
  <c r="P60" i="25"/>
  <c r="H36" i="34" l="1"/>
  <c r="I36" i="1"/>
  <c r="I36" i="34"/>
  <c r="J36" i="34"/>
  <c r="M36" i="1"/>
  <c r="AA48" i="25"/>
  <c r="J10" i="22"/>
  <c r="AC48" i="25" l="1"/>
  <c r="I11" i="22"/>
</calcChain>
</file>

<file path=xl/sharedStrings.xml><?xml version="1.0" encoding="utf-8"?>
<sst xmlns="http://schemas.openxmlformats.org/spreadsheetml/2006/main" count="785" uniqueCount="238">
  <si>
    <t>Cuartos de Final</t>
  </si>
  <si>
    <t>Semifinal</t>
  </si>
  <si>
    <t>Final</t>
  </si>
  <si>
    <r>
      <t xml:space="preserve">Grupo </t>
    </r>
    <r>
      <rPr>
        <b/>
        <sz val="10"/>
        <color indexed="8"/>
        <rFont val="Arial"/>
        <family val="2"/>
      </rPr>
      <t>A</t>
    </r>
  </si>
  <si>
    <r>
      <t xml:space="preserve">Grupo </t>
    </r>
    <r>
      <rPr>
        <b/>
        <sz val="10"/>
        <color indexed="8"/>
        <rFont val="Arial"/>
        <family val="2"/>
      </rPr>
      <t>B</t>
    </r>
  </si>
  <si>
    <r>
      <t xml:space="preserve">Grupo </t>
    </r>
    <r>
      <rPr>
        <b/>
        <sz val="10"/>
        <color indexed="8"/>
        <rFont val="Arial"/>
        <family val="2"/>
      </rPr>
      <t>C</t>
    </r>
  </si>
  <si>
    <r>
      <t xml:space="preserve">Grupo </t>
    </r>
    <r>
      <rPr>
        <b/>
        <sz val="10"/>
        <color indexed="8"/>
        <rFont val="Arial"/>
        <family val="2"/>
      </rPr>
      <t>D</t>
    </r>
  </si>
  <si>
    <r>
      <t xml:space="preserve">Grupo </t>
    </r>
    <r>
      <rPr>
        <b/>
        <sz val="10"/>
        <color indexed="8"/>
        <rFont val="Arial"/>
        <family val="2"/>
      </rPr>
      <t>H</t>
    </r>
  </si>
  <si>
    <r>
      <t xml:space="preserve">Grupo </t>
    </r>
    <r>
      <rPr>
        <b/>
        <sz val="10"/>
        <color indexed="8"/>
        <rFont val="Arial"/>
        <family val="2"/>
      </rPr>
      <t>G</t>
    </r>
  </si>
  <si>
    <r>
      <t xml:space="preserve">Grupo </t>
    </r>
    <r>
      <rPr>
        <b/>
        <sz val="10"/>
        <color indexed="8"/>
        <rFont val="Arial"/>
        <family val="2"/>
      </rPr>
      <t>F</t>
    </r>
  </si>
  <si>
    <r>
      <t xml:space="preserve">Grupo </t>
    </r>
    <r>
      <rPr>
        <b/>
        <sz val="10"/>
        <color indexed="8"/>
        <rFont val="Arial"/>
        <family val="2"/>
      </rPr>
      <t>E</t>
    </r>
  </si>
  <si>
    <t>Fixture ( para imprimir )</t>
  </si>
  <si>
    <t>PROGRAMA DE PARTIDOS</t>
  </si>
  <si>
    <t>-</t>
  </si>
  <si>
    <t>p</t>
  </si>
  <si>
    <t>pts</t>
  </si>
  <si>
    <t>w</t>
  </si>
  <si>
    <t>d</t>
  </si>
  <si>
    <t>l</t>
  </si>
  <si>
    <t>f</t>
  </si>
  <si>
    <t>a</t>
  </si>
  <si>
    <t>sort 1-2=====</t>
  </si>
  <si>
    <t>sort 1-3=====</t>
  </si>
  <si>
    <t>sort 1-4=====</t>
  </si>
  <si>
    <t>sort 2-3=====</t>
  </si>
  <si>
    <t>sort 2-4=====</t>
  </si>
  <si>
    <t>sort 3-4=====</t>
  </si>
  <si>
    <t>día</t>
  </si>
  <si>
    <t>POSICIONES</t>
  </si>
  <si>
    <t>G</t>
  </si>
  <si>
    <t>E</t>
  </si>
  <si>
    <t>GF</t>
  </si>
  <si>
    <t>GC</t>
  </si>
  <si>
    <t>DIF</t>
  </si>
  <si>
    <t>PTS</t>
  </si>
  <si>
    <t>tabla preliminar</t>
  </si>
  <si>
    <t>tabla definitiva</t>
  </si>
  <si>
    <t>resultados</t>
  </si>
  <si>
    <t>resultado</t>
  </si>
  <si>
    <t>penales</t>
  </si>
  <si>
    <t>A</t>
  </si>
  <si>
    <t>B</t>
  </si>
  <si>
    <t>C</t>
  </si>
  <si>
    <t>D</t>
  </si>
  <si>
    <t>F</t>
  </si>
  <si>
    <t>H</t>
  </si>
  <si>
    <t>Grupo A</t>
  </si>
  <si>
    <t>Grupo B</t>
  </si>
  <si>
    <t>Octavos de Final</t>
  </si>
  <si>
    <t>Cuatos de Final</t>
  </si>
  <si>
    <t>FINAL</t>
  </si>
  <si>
    <t>SemiFinal</t>
  </si>
  <si>
    <t>Menu Principal</t>
  </si>
  <si>
    <t>hora</t>
  </si>
  <si>
    <t>a cuartos de final</t>
  </si>
  <si>
    <t>CAMPEON</t>
  </si>
  <si>
    <t>en blanco</t>
  </si>
  <si>
    <t>CAMPEÓN</t>
  </si>
  <si>
    <t>LUGAR</t>
  </si>
  <si>
    <t>DIA</t>
  </si>
  <si>
    <t>HORA</t>
  </si>
  <si>
    <t>Septiembre - Octubre de 2010</t>
  </si>
  <si>
    <t>Lugar / Fecha / Hora</t>
  </si>
  <si>
    <t>Resultado</t>
  </si>
  <si>
    <t>Penales</t>
  </si>
  <si>
    <t>a Semifinal</t>
  </si>
  <si>
    <t>TORNEO INTERNO FACULTAD DE INGENIERIA 2013 II</t>
  </si>
  <si>
    <t>TORNEO INTERNO FACULTAD DE INGENIERIA 2013 II 
Octavos de final</t>
  </si>
  <si>
    <t>TORNEO INTERNO FACULTAD DE INGENIERIA 2013 II
Cuartos de final</t>
  </si>
  <si>
    <r>
      <rPr>
        <sz val="30"/>
        <color indexed="9"/>
        <rFont val="Haettenschweiler"/>
        <family val="2"/>
      </rPr>
      <t>TORNEO INTERNO FACULTAD DE INGENIERIA 2013 II</t>
    </r>
    <r>
      <rPr>
        <sz val="30"/>
        <color indexed="47"/>
        <rFont val="Haettenschweiler"/>
        <family val="2"/>
      </rPr>
      <t xml:space="preserve">
</t>
    </r>
    <r>
      <rPr>
        <sz val="30"/>
        <color indexed="9"/>
        <rFont val="Haettenschweiler"/>
        <family val="2"/>
      </rPr>
      <t>Final</t>
    </r>
  </si>
  <si>
    <r>
      <t xml:space="preserve">GRUPO </t>
    </r>
    <r>
      <rPr>
        <b/>
        <sz val="22"/>
        <rFont val="Verdana"/>
        <family val="2"/>
      </rPr>
      <t>A</t>
    </r>
  </si>
  <si>
    <t>sort 1-5=====</t>
  </si>
  <si>
    <t>sort 2-5=====</t>
  </si>
  <si>
    <t>sort 3-5=====</t>
  </si>
  <si>
    <t>sort 4-5=====</t>
  </si>
  <si>
    <t>sort 6-7=====</t>
  </si>
  <si>
    <t>sort 16-17=====</t>
  </si>
  <si>
    <t>sort 16-18=====</t>
  </si>
  <si>
    <t>sort 16-19=====</t>
  </si>
  <si>
    <t>sort 16-20=====</t>
  </si>
  <si>
    <t>sort 17-18=====</t>
  </si>
  <si>
    <t>sort 17-19=====</t>
  </si>
  <si>
    <t>sort 19-20=====</t>
  </si>
  <si>
    <t>sort 17-20=====</t>
  </si>
  <si>
    <t>sort 18-19=====</t>
  </si>
  <si>
    <t>sort 18-20=====</t>
  </si>
  <si>
    <t>sort 1-6=====</t>
  </si>
  <si>
    <t>sort 1-7=====</t>
  </si>
  <si>
    <t>sort 2-6=====</t>
  </si>
  <si>
    <t>sort 2-7=====</t>
  </si>
  <si>
    <t>sort 3-6=====</t>
  </si>
  <si>
    <t>sort 3-7=====</t>
  </si>
  <si>
    <t>sort 4-6=====</t>
  </si>
  <si>
    <t>sort 4-7=====</t>
  </si>
  <si>
    <t>sort 5-6=====</t>
  </si>
  <si>
    <t>sort 5-7=====</t>
  </si>
  <si>
    <t>TORNEO INTERNO FACULTAD DE INGENIERIA 2013 II
Semi final</t>
  </si>
  <si>
    <t>EQUIPO</t>
  </si>
  <si>
    <t>PJ</t>
  </si>
  <si>
    <t>PG</t>
  </si>
  <si>
    <t>PE</t>
  </si>
  <si>
    <t>PP</t>
  </si>
  <si>
    <t>ÁRBITRO</t>
  </si>
  <si>
    <r>
      <t xml:space="preserve">avanza a cuartos de final </t>
    </r>
    <r>
      <rPr>
        <b/>
        <sz val="8"/>
        <rFont val="Wingdings"/>
        <charset val="2"/>
      </rPr>
      <t>Ø</t>
    </r>
  </si>
  <si>
    <t>Cancha de Fútbol N° 6</t>
  </si>
  <si>
    <t>Cancha de Fútbol N° 4</t>
  </si>
  <si>
    <t>Cancha de Fútbol N° 8</t>
  </si>
  <si>
    <t>12:00 m.</t>
  </si>
  <si>
    <t>Lugar</t>
  </si>
  <si>
    <t>Fecha</t>
  </si>
  <si>
    <t>Hora</t>
  </si>
  <si>
    <t>Observaciones</t>
  </si>
  <si>
    <t>TORNEO INTERNO FACULTAD DE INGENIERIA 2014 I
Primera fase</t>
  </si>
  <si>
    <t>GRUPO C</t>
  </si>
  <si>
    <t>GORDITOS Y BONITOS</t>
  </si>
  <si>
    <t>NIUPI F.C.</t>
  </si>
  <si>
    <t>NARANJA MECÀNICA</t>
  </si>
  <si>
    <t>MyEF F.C.</t>
  </si>
  <si>
    <t>CITRATO DE METELO</t>
  </si>
  <si>
    <t>BAYERN NIUPI</t>
  </si>
  <si>
    <t>CSK LA ROPA</t>
  </si>
  <si>
    <t>LOS RODACHOS F.C.</t>
  </si>
  <si>
    <t>MULAX F.C.</t>
  </si>
  <si>
    <t>LORITOS F.C.</t>
  </si>
  <si>
    <t>UN BOCADILLO</t>
  </si>
  <si>
    <t>KHAREBERG F.C.</t>
  </si>
  <si>
    <t>FRANCO CANADIENSE</t>
  </si>
  <si>
    <t>HANGOVER 69</t>
  </si>
  <si>
    <t>Cancha de Fútbol # 6</t>
  </si>
  <si>
    <t>Cancha de Fútbol # 8</t>
  </si>
  <si>
    <t>Cancha de Fútbol # 4</t>
  </si>
  <si>
    <t>Cancha de Fútbol # 5</t>
  </si>
  <si>
    <t>29 Marzo de 2014</t>
  </si>
  <si>
    <t>04 de Abril de 2014</t>
  </si>
  <si>
    <t>05 de Abril de 2014</t>
  </si>
  <si>
    <t>11 de Abril de 2014</t>
  </si>
  <si>
    <t>12 Abril de 2014</t>
  </si>
  <si>
    <t>25 Abril de 2014</t>
  </si>
  <si>
    <t>03 Mayo de 2014</t>
  </si>
  <si>
    <t>09 Mayo de 2014</t>
  </si>
  <si>
    <t>10 Mayo de 2014</t>
  </si>
  <si>
    <t>16 Mayo de 2014</t>
  </si>
  <si>
    <t>LOS REVUELTOS FC</t>
  </si>
  <si>
    <t>FINALIZADO</t>
  </si>
  <si>
    <t>Javier Arévalo</t>
  </si>
  <si>
    <t>FINALIZADO POR W.O</t>
  </si>
  <si>
    <t>17 Mayo de 2014</t>
  </si>
  <si>
    <t>24 Mayo de 2014</t>
  </si>
  <si>
    <t>30 Mayo de 2014</t>
  </si>
  <si>
    <t>23 mayo de 2014</t>
  </si>
  <si>
    <t>NARANJA MECÁNICA</t>
  </si>
  <si>
    <t>TORNEO INTERNO FACULTAD DE INGENIERIA 2014 - I 
Reclasificación</t>
  </si>
  <si>
    <t>J</t>
  </si>
  <si>
    <t>P</t>
  </si>
  <si>
    <t>OLD JHON</t>
  </si>
  <si>
    <t>LOS REVUELTOS</t>
  </si>
  <si>
    <t>LA NARANJA MECÁNICA</t>
  </si>
  <si>
    <t>TORNEO INTERNO FACULTAD DE INGENIERIA 2014 - I
Dieciseisavos de Final</t>
  </si>
  <si>
    <t>Llave</t>
  </si>
  <si>
    <t>Equipo A</t>
  </si>
  <si>
    <t>Equipo B</t>
  </si>
  <si>
    <t xml:space="preserve">Lugar </t>
  </si>
  <si>
    <t>C1</t>
  </si>
  <si>
    <t>Vs</t>
  </si>
  <si>
    <t>C2</t>
  </si>
  <si>
    <t>C3</t>
  </si>
  <si>
    <t>C4</t>
  </si>
  <si>
    <t>RECLASIFICACIÓN 1</t>
  </si>
  <si>
    <t>RECLASIFICACIÓN 2</t>
  </si>
  <si>
    <t>RECLASIFICACIÓN 3</t>
  </si>
  <si>
    <t>RECLASIFICACIÓN 4</t>
  </si>
  <si>
    <t>RECLASIFICACIÓN 8</t>
  </si>
  <si>
    <t>RECLASIFICACIÓN 7</t>
  </si>
  <si>
    <t>RECLASIFICACIÓN 6</t>
  </si>
  <si>
    <t>RECLASIFICACIÓN 5</t>
  </si>
  <si>
    <t>Cancha de Fútbol #6</t>
  </si>
  <si>
    <t>S1</t>
  </si>
  <si>
    <t>S2</t>
  </si>
  <si>
    <t>GANADOR LLAVE C1</t>
  </si>
  <si>
    <t>GANADOR LLAVE C2</t>
  </si>
  <si>
    <t>GANADOR LLAVE C4</t>
  </si>
  <si>
    <t>GANADOR LLAVE C3</t>
  </si>
  <si>
    <t>ORINOQUIA F.C.</t>
  </si>
  <si>
    <t>OLD JHON F.C.</t>
  </si>
  <si>
    <t>20 de Junio 2014</t>
  </si>
  <si>
    <t>07 de Junio 2014</t>
  </si>
  <si>
    <t>Cancha de Fútbol #4</t>
  </si>
  <si>
    <t>Cancha de Fútbol #8</t>
  </si>
  <si>
    <t>1(1)</t>
  </si>
  <si>
    <t>1(2)</t>
  </si>
  <si>
    <t>GANADOR LLAVE S1</t>
  </si>
  <si>
    <t>GANADOR LLAVE S2</t>
  </si>
  <si>
    <t>THUNDERBOLTS</t>
  </si>
  <si>
    <t>MARIPOSAS NEGRAS</t>
  </si>
  <si>
    <t>CF</t>
  </si>
  <si>
    <t>CC</t>
  </si>
  <si>
    <t>Cancha Sintética # 1</t>
  </si>
  <si>
    <t>CIENCIAS A</t>
  </si>
  <si>
    <t>Cancha de Sintética # 1</t>
  </si>
  <si>
    <t>SF1</t>
  </si>
  <si>
    <t>SF2</t>
  </si>
  <si>
    <t>4 de Diciembre 2014</t>
  </si>
  <si>
    <t>2 de Diciembre 2014</t>
  </si>
  <si>
    <t>10 de Diciembre 2014</t>
  </si>
  <si>
    <t>12 de Junio 2014</t>
  </si>
  <si>
    <t>11 de Diciembre 2014</t>
  </si>
  <si>
    <r>
      <t xml:space="preserve">Avanza a semifinales </t>
    </r>
    <r>
      <rPr>
        <b/>
        <sz val="10"/>
        <rFont val="Wingdings"/>
        <charset val="2"/>
      </rPr>
      <t>Ø</t>
    </r>
  </si>
  <si>
    <t>TORNEO INTERNO FACULTAD DE INGENIERIA 2015 - I
PRIMERA DIVISIÓN.
Primera fase</t>
  </si>
  <si>
    <t>TORNEO INTERNO FACULTAD DE INGENIERIA 2015 - I
SEGUNDA DIVISIÓN.
Primera fase</t>
  </si>
  <si>
    <t>PRIMERO FASE TODOS CONTRA TODOS</t>
  </si>
  <si>
    <t>SEGUNDO FASE TODOS CONTRA TODOS</t>
  </si>
  <si>
    <t>PRIMERO FASE DE GRUPOS</t>
  </si>
  <si>
    <t>CUARTO FASE DE GRUPOS</t>
  </si>
  <si>
    <t>TERCERO FASE DE GRUPOS</t>
  </si>
  <si>
    <t>SEGUNDO FASE DE GRUPOS</t>
  </si>
  <si>
    <t>TORNEO INTERNO FACULTAD DE INGENIERIA 2015 - I
PRIMERA DIVISIÓN.
Final</t>
  </si>
  <si>
    <t>TORNEO INTERNO FACULTAD DE INGENIERIA 2015 - I
PRIMERA DIVISIÓN.
Fase Semifinal</t>
  </si>
  <si>
    <t>TORNEO INTERNO FACULTAD DE INGENIERIA 2015 - I
SEGUNDA DIVISIÓN.
Final</t>
  </si>
  <si>
    <t>BASQUETEROS UN</t>
  </si>
  <si>
    <t>LOS JUECES</t>
  </si>
  <si>
    <t>CANELA PASIÓN</t>
  </si>
  <si>
    <t>BALLERS</t>
  </si>
  <si>
    <t xml:space="preserve">BASQUETEROS UN </t>
  </si>
  <si>
    <t>LEONES DEL SILENCIO</t>
  </si>
  <si>
    <t>COJESHY</t>
  </si>
  <si>
    <t>CIENCIAS B</t>
  </si>
  <si>
    <t>Día</t>
  </si>
  <si>
    <t xml:space="preserve"> CIENCIAS B se retiró del Torneo, gana los puntos MARIPOSAS NEGRAS.</t>
  </si>
  <si>
    <t>JBEG</t>
  </si>
  <si>
    <t xml:space="preserve"> CIENCIAS B se retiró del Torneo, gana los puntos COJESHY.</t>
  </si>
  <si>
    <t xml:space="preserve"> CIENCIAS B se retiró del Torneo, gana los puntos LEONES DEL SILENCIO.</t>
  </si>
  <si>
    <t xml:space="preserve"> CIENCIAS B se retiró del Torneo, gana los puntos THUNDERBOLTS.</t>
  </si>
  <si>
    <t xml:space="preserve"> CIENCIAS B se retiró del Torneo, gana los puntos JBEG.</t>
  </si>
  <si>
    <t>ECONÓMICAS FCE</t>
  </si>
  <si>
    <t>W.O</t>
  </si>
  <si>
    <t>3ER Y 4TO PERIODO
POR JUGAR</t>
  </si>
  <si>
    <t>TERMINADO</t>
  </si>
  <si>
    <t>JEBG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</si>
</sst>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&quot;de&quot;\ mmm"/>
    <numFmt numFmtId="165" formatCode="[$-409]h:mm\ AM/PM;@"/>
  </numFmts>
  <fonts count="1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sz val="10"/>
      <color indexed="47"/>
      <name val="Arial"/>
      <family val="2"/>
    </font>
    <font>
      <i/>
      <sz val="10"/>
      <name val="Arial"/>
      <family val="2"/>
    </font>
    <font>
      <b/>
      <i/>
      <sz val="20"/>
      <name val="Arial"/>
      <family val="2"/>
    </font>
    <font>
      <b/>
      <i/>
      <sz val="24"/>
      <name val="Arial"/>
      <family val="2"/>
    </font>
    <font>
      <i/>
      <sz val="16"/>
      <color indexed="47"/>
      <name val="Verdana"/>
      <family val="2"/>
    </font>
    <font>
      <sz val="8"/>
      <name val="Arial"/>
      <family val="2"/>
    </font>
    <font>
      <sz val="8"/>
      <name val="Arial Narrow"/>
      <family val="2"/>
    </font>
    <font>
      <sz val="6"/>
      <color indexed="52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0"/>
      <name val="Arial"/>
      <family val="2"/>
    </font>
    <font>
      <b/>
      <sz val="20"/>
      <color indexed="53"/>
      <name val="Arial Narrow"/>
      <family val="2"/>
    </font>
    <font>
      <b/>
      <sz val="12"/>
      <color indexed="52"/>
      <name val="Verdana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20"/>
      <color indexed="52"/>
      <name val="Verdana"/>
      <family val="2"/>
    </font>
    <font>
      <b/>
      <sz val="10"/>
      <color indexed="8"/>
      <name val="Arial"/>
      <family val="2"/>
    </font>
    <font>
      <sz val="10"/>
      <color indexed="52"/>
      <name val="Arial"/>
      <family val="2"/>
    </font>
    <font>
      <sz val="10"/>
      <color indexed="52"/>
      <name val="Arial"/>
      <family val="2"/>
    </font>
    <font>
      <b/>
      <sz val="8"/>
      <name val="Arial"/>
      <family val="2"/>
    </font>
    <font>
      <b/>
      <sz val="8"/>
      <color indexed="53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30"/>
      <color indexed="47"/>
      <name val="Haettenschweiler"/>
      <family val="2"/>
    </font>
    <font>
      <b/>
      <sz val="10"/>
      <name val="Arial Narrow"/>
      <family val="2"/>
    </font>
    <font>
      <sz val="30"/>
      <color indexed="9"/>
      <name val="Haettenschweiler"/>
      <family val="2"/>
    </font>
    <font>
      <i/>
      <sz val="8"/>
      <name val="Arial Narrow"/>
      <family val="2"/>
    </font>
    <font>
      <i/>
      <sz val="8"/>
      <name val="Arial"/>
      <family val="2"/>
    </font>
    <font>
      <b/>
      <i/>
      <sz val="12"/>
      <name val="Arial"/>
      <family val="2"/>
    </font>
    <font>
      <sz val="6"/>
      <name val="Arial"/>
      <family val="2"/>
    </font>
    <font>
      <b/>
      <i/>
      <sz val="14"/>
      <name val="Arial"/>
      <family val="2"/>
    </font>
    <font>
      <b/>
      <sz val="8"/>
      <name val="Arial Narrow"/>
      <family val="2"/>
    </font>
    <font>
      <b/>
      <sz val="12"/>
      <name val="Arial"/>
      <family val="2"/>
    </font>
    <font>
      <sz val="9"/>
      <name val="Arial"/>
      <family val="2"/>
    </font>
    <font>
      <b/>
      <sz val="12"/>
      <name val="Arial Narrow"/>
      <family val="2"/>
    </font>
    <font>
      <b/>
      <sz val="13"/>
      <name val="Arial"/>
      <family val="2"/>
    </font>
    <font>
      <b/>
      <sz val="13"/>
      <name val="Arial Narrow"/>
      <family val="2"/>
    </font>
    <font>
      <b/>
      <sz val="11"/>
      <name val="Arial"/>
      <family val="2"/>
    </font>
    <font>
      <b/>
      <sz val="24"/>
      <name val="Arial"/>
      <family val="2"/>
    </font>
    <font>
      <sz val="7"/>
      <name val="Arial"/>
      <family val="2"/>
    </font>
    <font>
      <b/>
      <sz val="8"/>
      <name val="Wingdings"/>
      <charset val="2"/>
    </font>
    <font>
      <sz val="20"/>
      <name val="Verdana"/>
      <family val="2"/>
    </font>
    <font>
      <b/>
      <sz val="22"/>
      <name val="Verdana"/>
      <family val="2"/>
    </font>
    <font>
      <b/>
      <sz val="24"/>
      <name val="Verdana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  <font>
      <b/>
      <sz val="10"/>
      <color theme="0"/>
      <name val="Arial"/>
      <family val="2"/>
    </font>
    <font>
      <sz val="10"/>
      <color theme="0"/>
      <name val="Wingdings"/>
      <charset val="2"/>
    </font>
    <font>
      <sz val="12"/>
      <color theme="0"/>
      <name val="Wingdings"/>
      <charset val="2"/>
    </font>
    <font>
      <i/>
      <sz val="16"/>
      <color theme="0"/>
      <name val="Verdana"/>
      <family val="2"/>
    </font>
    <font>
      <sz val="10"/>
      <color theme="1"/>
      <name val="Arial"/>
      <family val="2"/>
    </font>
    <font>
      <i/>
      <sz val="8"/>
      <color theme="1"/>
      <name val="Arial Narrow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"/>
      <family val="2"/>
    </font>
    <font>
      <sz val="36"/>
      <color theme="0"/>
      <name val="Haettenschweiler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 Narrow"/>
      <family val="2"/>
    </font>
    <font>
      <b/>
      <sz val="8"/>
      <color theme="1"/>
      <name val="Arial Narrow"/>
      <family val="2"/>
    </font>
    <font>
      <sz val="30"/>
      <color theme="0"/>
      <name val="Haettenschweiler"/>
      <family val="2"/>
    </font>
    <font>
      <b/>
      <sz val="20"/>
      <name val="Arial"/>
      <family val="2"/>
    </font>
    <font>
      <b/>
      <sz val="6"/>
      <name val="Arial Narrow"/>
      <family val="2"/>
    </font>
    <font>
      <b/>
      <sz val="11"/>
      <color theme="1"/>
      <name val="Calibri"/>
      <family val="2"/>
      <scheme val="minor"/>
    </font>
    <font>
      <sz val="7"/>
      <color theme="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6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4"/>
      <name val="Arial Narrow"/>
      <family val="2"/>
    </font>
    <font>
      <sz val="12"/>
      <name val="Arial"/>
      <family val="2"/>
    </font>
    <font>
      <sz val="12"/>
      <name val="Arial Narrow"/>
      <family val="2"/>
    </font>
    <font>
      <sz val="14"/>
      <name val="Arial"/>
      <family val="2"/>
    </font>
    <font>
      <b/>
      <sz val="11"/>
      <name val="Arial Narrow"/>
      <family val="2"/>
    </font>
    <font>
      <b/>
      <sz val="10"/>
      <name val="Wingdings"/>
      <charset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charset val="1"/>
    </font>
    <font>
      <sz val="14"/>
      <color theme="1"/>
      <name val="Arial"/>
      <family val="2"/>
    </font>
    <font>
      <sz val="16"/>
      <color theme="1"/>
      <name val="Calibri"/>
      <family val="2"/>
      <scheme val="minor"/>
    </font>
    <font>
      <sz val="16"/>
      <color theme="0"/>
      <name val="Haettenschweiler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Arial Narrow"/>
      <family val="2"/>
    </font>
    <font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name val="Arial"/>
      <family val="2"/>
    </font>
    <font>
      <sz val="22"/>
      <name val="Arial"/>
      <family val="2"/>
    </font>
    <font>
      <sz val="22"/>
      <color theme="1"/>
      <name val="Arial"/>
      <family val="2"/>
    </font>
    <font>
      <sz val="22"/>
      <name val="Arial Narrow"/>
      <family val="2"/>
    </font>
    <font>
      <sz val="20"/>
      <name val="Arial"/>
      <family val="2"/>
    </font>
    <font>
      <b/>
      <sz val="2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lightGray">
        <fgColor indexed="52"/>
        <bgColor theme="6" tint="0.59999389629810485"/>
      </patternFill>
    </fill>
    <fill>
      <patternFill patternType="solid">
        <fgColor rgb="FFFFFF00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thin">
        <color indexed="52"/>
      </right>
      <top/>
      <bottom/>
      <diagonal/>
    </border>
    <border>
      <left/>
      <right/>
      <top/>
      <bottom style="thin">
        <color indexed="52"/>
      </bottom>
      <diagonal/>
    </border>
    <border>
      <left/>
      <right/>
      <top style="thin">
        <color indexed="52"/>
      </top>
      <bottom/>
      <diagonal/>
    </border>
    <border>
      <left/>
      <right style="thin">
        <color indexed="52"/>
      </right>
      <top/>
      <bottom style="thin">
        <color indexed="52"/>
      </bottom>
      <diagonal/>
    </border>
    <border>
      <left style="thin">
        <color indexed="52"/>
      </left>
      <right/>
      <top/>
      <bottom/>
      <diagonal/>
    </border>
    <border>
      <left style="thin">
        <color indexed="52"/>
      </left>
      <right/>
      <top/>
      <bottom style="thin">
        <color indexed="52"/>
      </bottom>
      <diagonal/>
    </border>
    <border>
      <left style="thin">
        <color indexed="52"/>
      </left>
      <right style="thin">
        <color indexed="52"/>
      </right>
      <top style="thin">
        <color indexed="52"/>
      </top>
      <bottom style="thin">
        <color indexed="52"/>
      </bottom>
      <diagonal/>
    </border>
    <border>
      <left/>
      <right/>
      <top style="thin">
        <color indexed="52"/>
      </top>
      <bottom style="thin">
        <color indexed="52"/>
      </bottom>
      <diagonal/>
    </border>
    <border>
      <left/>
      <right style="thin">
        <color indexed="52"/>
      </right>
      <top style="thin">
        <color indexed="52"/>
      </top>
      <bottom style="thin">
        <color indexed="52"/>
      </bottom>
      <diagonal/>
    </border>
    <border>
      <left style="thin">
        <color indexed="52"/>
      </left>
      <right/>
      <top style="thin">
        <color indexed="52"/>
      </top>
      <bottom/>
      <diagonal/>
    </border>
    <border>
      <left style="medium">
        <color indexed="52"/>
      </left>
      <right/>
      <top style="medium">
        <color indexed="52"/>
      </top>
      <bottom style="medium">
        <color indexed="5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/>
      <top style="medium">
        <color indexed="53"/>
      </top>
      <bottom style="medium">
        <color indexed="53"/>
      </bottom>
      <diagonal/>
    </border>
    <border>
      <left/>
      <right style="medium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64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/>
      <diagonal/>
    </border>
    <border>
      <left style="thin">
        <color indexed="53"/>
      </left>
      <right style="thin">
        <color indexed="53"/>
      </right>
      <top/>
      <bottom style="thin">
        <color indexed="53"/>
      </bottom>
      <diagonal/>
    </border>
    <border>
      <left style="medium">
        <color indexed="53"/>
      </left>
      <right/>
      <top style="medium">
        <color indexed="53"/>
      </top>
      <bottom/>
      <diagonal/>
    </border>
    <border>
      <left/>
      <right/>
      <top style="medium">
        <color indexed="53"/>
      </top>
      <bottom/>
      <diagonal/>
    </border>
    <border>
      <left/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/>
      <top/>
      <bottom style="medium">
        <color indexed="53"/>
      </bottom>
      <diagonal/>
    </border>
    <border>
      <left/>
      <right/>
      <top/>
      <bottom style="medium">
        <color indexed="53"/>
      </bottom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/>
      <bottom/>
      <diagonal/>
    </border>
    <border>
      <left/>
      <right style="medium">
        <color theme="9"/>
      </right>
      <top style="thin">
        <color indexed="52"/>
      </top>
      <bottom style="thin">
        <color indexed="52"/>
      </bottom>
      <diagonal/>
    </border>
    <border>
      <left style="medium">
        <color theme="9"/>
      </left>
      <right style="thin">
        <color indexed="52"/>
      </right>
      <top style="thin">
        <color indexed="52"/>
      </top>
      <bottom style="thin">
        <color indexed="52"/>
      </bottom>
      <diagonal/>
    </border>
    <border>
      <left/>
      <right/>
      <top style="thin">
        <color indexed="52"/>
      </top>
      <bottom style="medium">
        <color theme="9"/>
      </bottom>
      <diagonal/>
    </border>
    <border>
      <left/>
      <right style="medium">
        <color theme="9"/>
      </right>
      <top style="thin">
        <color indexed="52"/>
      </top>
      <bottom style="medium">
        <color theme="9"/>
      </bottom>
      <diagonal/>
    </border>
    <border>
      <left/>
      <right style="medium">
        <color theme="9"/>
      </right>
      <top/>
      <bottom/>
      <diagonal/>
    </border>
    <border>
      <left style="medium">
        <color theme="9"/>
      </left>
      <right/>
      <top style="thin">
        <color indexed="52"/>
      </top>
      <bottom style="thin">
        <color indexed="52"/>
      </bottom>
      <diagonal/>
    </border>
    <border>
      <left style="medium">
        <color theme="9"/>
      </left>
      <right/>
      <top style="thin">
        <color indexed="52"/>
      </top>
      <bottom style="medium">
        <color theme="9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 style="thin">
        <color indexed="52"/>
      </bottom>
      <diagonal/>
    </border>
    <border>
      <left/>
      <right/>
      <top style="medium">
        <color theme="9"/>
      </top>
      <bottom style="thin">
        <color indexed="52"/>
      </bottom>
      <diagonal/>
    </border>
    <border>
      <left/>
      <right style="medium">
        <color theme="9"/>
      </right>
      <top style="medium">
        <color theme="9"/>
      </top>
      <bottom style="thin">
        <color indexed="52"/>
      </bottom>
      <diagonal/>
    </border>
    <border>
      <left style="thin">
        <color indexed="52"/>
      </left>
      <right/>
      <top style="medium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medium">
        <color theme="9"/>
      </right>
      <top style="thin">
        <color theme="9"/>
      </top>
      <bottom style="thin">
        <color theme="9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medium">
        <color theme="9"/>
      </right>
      <top/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theme="9"/>
      </left>
      <right style="thin">
        <color indexed="52"/>
      </right>
      <top style="thin">
        <color indexed="52"/>
      </top>
      <bottom style="medium">
        <color theme="9"/>
      </bottom>
      <diagonal/>
    </border>
    <border>
      <left style="thin">
        <color indexed="52"/>
      </left>
      <right style="thin">
        <color indexed="52"/>
      </right>
      <top style="thin">
        <color indexed="52"/>
      </top>
      <bottom style="medium">
        <color theme="9"/>
      </bottom>
      <diagonal/>
    </border>
    <border>
      <left/>
      <right style="thin">
        <color indexed="52"/>
      </right>
      <top style="thin">
        <color indexed="52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medium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/>
      <top style="medium">
        <color theme="9"/>
      </top>
      <bottom style="thin">
        <color theme="9"/>
      </bottom>
      <diagonal/>
    </border>
    <border>
      <left/>
      <right style="thin">
        <color theme="9"/>
      </right>
      <top style="medium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ck">
        <color theme="9"/>
      </top>
      <bottom style="thick">
        <color theme="9"/>
      </bottom>
      <diagonal/>
    </border>
    <border>
      <left style="thick">
        <color theme="9"/>
      </left>
      <right/>
      <top style="thick">
        <color theme="9"/>
      </top>
      <bottom/>
      <diagonal/>
    </border>
    <border>
      <left style="thin">
        <color theme="9"/>
      </left>
      <right style="thin">
        <color theme="9"/>
      </right>
      <top style="thick">
        <color theme="9"/>
      </top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 style="medium">
        <color theme="9"/>
      </left>
      <right/>
      <top style="medium">
        <color theme="9"/>
      </top>
      <bottom style="thick">
        <color theme="9"/>
      </bottom>
      <diagonal/>
    </border>
    <border>
      <left style="thin">
        <color theme="9"/>
      </left>
      <right style="thin">
        <color theme="9"/>
      </right>
      <top style="medium">
        <color theme="9"/>
      </top>
      <bottom style="thick">
        <color theme="9"/>
      </bottom>
      <diagonal/>
    </border>
    <border>
      <left/>
      <right style="medium">
        <color theme="9"/>
      </right>
      <top style="medium">
        <color theme="9"/>
      </top>
      <bottom style="thick">
        <color theme="9"/>
      </bottom>
      <diagonal/>
    </border>
    <border>
      <left style="medium">
        <color theme="9"/>
      </left>
      <right/>
      <top style="thick">
        <color theme="9"/>
      </top>
      <bottom style="thick">
        <color theme="9"/>
      </bottom>
      <diagonal/>
    </border>
    <border>
      <left/>
      <right style="medium">
        <color theme="9"/>
      </right>
      <top style="thick">
        <color theme="9"/>
      </top>
      <bottom style="thick">
        <color theme="9"/>
      </bottom>
      <diagonal/>
    </border>
    <border>
      <left style="medium">
        <color theme="9"/>
      </left>
      <right/>
      <top style="thick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thick">
        <color theme="9"/>
      </top>
      <bottom style="medium">
        <color theme="9"/>
      </bottom>
      <diagonal/>
    </border>
    <border>
      <left/>
      <right style="medium">
        <color theme="9"/>
      </right>
      <top style="thick">
        <color theme="9"/>
      </top>
      <bottom style="medium">
        <color theme="9"/>
      </bottom>
      <diagonal/>
    </border>
    <border>
      <left style="medium">
        <color theme="9"/>
      </left>
      <right style="thin">
        <color theme="9"/>
      </right>
      <top style="medium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medium">
        <color theme="9"/>
      </top>
      <bottom style="thin">
        <color theme="9"/>
      </bottom>
      <diagonal/>
    </border>
    <border>
      <left/>
      <right/>
      <top style="medium">
        <color theme="9"/>
      </top>
      <bottom style="thin">
        <color theme="9"/>
      </bottom>
      <diagonal/>
    </border>
    <border>
      <left style="thin">
        <color theme="9"/>
      </left>
      <right style="medium">
        <color theme="9"/>
      </right>
      <top style="medium">
        <color theme="9"/>
      </top>
      <bottom style="thin">
        <color theme="9"/>
      </bottom>
      <diagonal/>
    </border>
    <border>
      <left style="medium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medium">
        <color theme="9"/>
      </right>
      <top style="thin">
        <color theme="9"/>
      </top>
      <bottom style="thin">
        <color theme="9"/>
      </bottom>
      <diagonal/>
    </border>
    <border>
      <left style="medium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medium">
        <color theme="9"/>
      </right>
      <top style="thin">
        <color theme="9"/>
      </top>
      <bottom/>
      <diagonal/>
    </border>
    <border>
      <left style="medium">
        <color theme="9"/>
      </left>
      <right style="thin">
        <color theme="9"/>
      </right>
      <top/>
      <bottom style="thin">
        <color theme="9"/>
      </bottom>
      <diagonal/>
    </border>
    <border>
      <left style="medium">
        <color theme="9"/>
      </left>
      <right style="thin">
        <color theme="9"/>
      </right>
      <top/>
      <bottom style="medium">
        <color theme="9"/>
      </bottom>
      <diagonal/>
    </border>
    <border>
      <left style="thin">
        <color theme="9"/>
      </left>
      <right style="thin">
        <color theme="9"/>
      </right>
      <top/>
      <bottom style="medium">
        <color theme="9"/>
      </bottom>
      <diagonal/>
    </border>
    <border>
      <left style="thin">
        <color theme="9"/>
      </left>
      <right style="medium">
        <color theme="9"/>
      </right>
      <top/>
      <bottom style="medium">
        <color theme="9"/>
      </bottom>
      <diagonal/>
    </border>
    <border>
      <left style="medium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8" fillId="0" borderId="0"/>
  </cellStyleXfs>
  <cellXfs count="5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 applyProtection="1"/>
    <xf numFmtId="0" fontId="0" fillId="2" borderId="0" xfId="0" applyFill="1" applyAlignment="1" applyProtection="1">
      <alignment vertical="center"/>
    </xf>
    <xf numFmtId="0" fontId="27" fillId="2" borderId="0" xfId="0" applyFont="1" applyFill="1" applyAlignment="1" applyProtection="1">
      <alignment horizontal="center" vertical="center"/>
    </xf>
    <xf numFmtId="0" fontId="25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25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26" fillId="2" borderId="0" xfId="0" applyFont="1" applyFill="1" applyAlignment="1" applyProtection="1">
      <alignment horizontal="center"/>
    </xf>
    <xf numFmtId="0" fontId="19" fillId="2" borderId="0" xfId="0" applyFont="1" applyFill="1" applyProtection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34" fillId="2" borderId="0" xfId="0" applyFont="1" applyFill="1" applyAlignment="1" applyProtection="1">
      <alignment horizontal="center"/>
    </xf>
    <xf numFmtId="0" fontId="35" fillId="2" borderId="0" xfId="0" applyFont="1" applyFill="1" applyAlignment="1" applyProtection="1"/>
    <xf numFmtId="0" fontId="35" fillId="2" borderId="0" xfId="0" applyFont="1" applyFill="1" applyProtection="1"/>
    <xf numFmtId="0" fontId="9" fillId="0" borderId="6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10" fillId="2" borderId="0" xfId="1" applyFont="1" applyFill="1" applyAlignment="1" applyProtection="1">
      <alignment horizontal="center"/>
    </xf>
    <xf numFmtId="0" fontId="0" fillId="0" borderId="0" xfId="0" applyAlignment="1">
      <alignment horizontal="left" vertical="center"/>
    </xf>
    <xf numFmtId="0" fontId="10" fillId="2" borderId="0" xfId="1" applyFont="1" applyFill="1" applyAlignment="1" applyProtection="1"/>
    <xf numFmtId="0" fontId="9" fillId="0" borderId="0" xfId="0" applyFont="1" applyBorder="1" applyAlignment="1" applyProtection="1">
      <alignment horizontal="center" vertical="center"/>
    </xf>
    <xf numFmtId="0" fontId="16" fillId="3" borderId="0" xfId="0" applyFont="1" applyFill="1" applyAlignment="1" applyProtection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4" borderId="7" xfId="0" applyFill="1" applyBorder="1" applyAlignment="1" applyProtection="1">
      <alignment vertical="center"/>
    </xf>
    <xf numFmtId="0" fontId="0" fillId="4" borderId="0" xfId="0" applyFill="1" applyAlignment="1" applyProtection="1">
      <alignment vertical="center"/>
    </xf>
    <xf numFmtId="0" fontId="0" fillId="4" borderId="0" xfId="0" applyFill="1" applyAlignment="1">
      <alignment vertical="center"/>
    </xf>
    <xf numFmtId="0" fontId="7" fillId="4" borderId="8" xfId="0" applyFont="1" applyFill="1" applyBorder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22" fillId="5" borderId="9" xfId="0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vertical="center"/>
    </xf>
    <xf numFmtId="0" fontId="7" fillId="4" borderId="0" xfId="0" applyFont="1" applyFill="1" applyBorder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18" fillId="4" borderId="0" xfId="0" applyFont="1" applyFill="1" applyAlignment="1" applyProtection="1">
      <alignment horizontal="right" vertical="center"/>
    </xf>
    <xf numFmtId="0" fontId="0" fillId="4" borderId="0" xfId="0" applyFill="1" applyAlignment="1" applyProtection="1">
      <alignment horizontal="center" vertical="center"/>
    </xf>
    <xf numFmtId="0" fontId="12" fillId="4" borderId="0" xfId="0" applyFont="1" applyFill="1" applyProtection="1"/>
    <xf numFmtId="0" fontId="12" fillId="4" borderId="0" xfId="0" applyFont="1" applyFill="1"/>
    <xf numFmtId="0" fontId="12" fillId="4" borderId="0" xfId="0" applyNumberFormat="1" applyFont="1" applyFill="1"/>
    <xf numFmtId="0" fontId="57" fillId="4" borderId="7" xfId="0" applyFont="1" applyFill="1" applyBorder="1" applyAlignment="1" applyProtection="1">
      <alignment vertical="center"/>
    </xf>
    <xf numFmtId="0" fontId="58" fillId="4" borderId="7" xfId="0" applyFont="1" applyFill="1" applyBorder="1" applyAlignment="1" applyProtection="1">
      <alignment horizontal="right" vertical="center"/>
    </xf>
    <xf numFmtId="0" fontId="59" fillId="5" borderId="9" xfId="0" applyFont="1" applyFill="1" applyBorder="1" applyAlignment="1" applyProtection="1">
      <alignment vertical="center"/>
    </xf>
    <xf numFmtId="0" fontId="60" fillId="4" borderId="7" xfId="0" applyFont="1" applyFill="1" applyBorder="1" applyAlignment="1" applyProtection="1">
      <alignment horizontal="right" vertical="center"/>
    </xf>
    <xf numFmtId="0" fontId="58" fillId="4" borderId="10" xfId="0" applyFont="1" applyFill="1" applyBorder="1" applyAlignment="1" applyProtection="1">
      <alignment horizontal="right" vertical="center"/>
    </xf>
    <xf numFmtId="0" fontId="58" fillId="4" borderId="0" xfId="0" applyFont="1" applyFill="1" applyAlignment="1" applyProtection="1">
      <alignment horizontal="right" vertical="center"/>
    </xf>
    <xf numFmtId="0" fontId="61" fillId="4" borderId="0" xfId="0" applyFont="1" applyFill="1" applyBorder="1" applyAlignment="1" applyProtection="1">
      <alignment horizontal="right" vertical="center"/>
    </xf>
    <xf numFmtId="0" fontId="7" fillId="4" borderId="11" xfId="0" applyFont="1" applyFill="1" applyBorder="1" applyAlignment="1" applyProtection="1">
      <alignment vertical="center"/>
    </xf>
    <xf numFmtId="0" fontId="7" fillId="4" borderId="10" xfId="0" applyFont="1" applyFill="1" applyBorder="1" applyAlignment="1" applyProtection="1">
      <alignment vertical="center"/>
    </xf>
    <xf numFmtId="0" fontId="7" fillId="4" borderId="12" xfId="0" applyFont="1" applyFill="1" applyBorder="1" applyAlignment="1" applyProtection="1">
      <alignment vertical="center"/>
    </xf>
    <xf numFmtId="164" fontId="39" fillId="4" borderId="0" xfId="0" applyNumberFormat="1" applyFont="1" applyFill="1" applyBorder="1" applyAlignment="1" applyProtection="1">
      <alignment horizontal="right" vertical="top"/>
    </xf>
    <xf numFmtId="22" fontId="40" fillId="4" borderId="0" xfId="0" applyNumberFormat="1" applyFont="1" applyFill="1" applyBorder="1" applyAlignment="1" applyProtection="1">
      <alignment horizontal="center" vertical="top"/>
    </xf>
    <xf numFmtId="0" fontId="22" fillId="4" borderId="0" xfId="1" applyFont="1" applyFill="1" applyAlignment="1" applyProtection="1">
      <alignment vertical="center"/>
    </xf>
    <xf numFmtId="0" fontId="41" fillId="4" borderId="0" xfId="0" applyFont="1" applyFill="1" applyAlignment="1" applyProtection="1">
      <alignment horizontal="right" vertical="center"/>
    </xf>
    <xf numFmtId="0" fontId="41" fillId="4" borderId="12" xfId="0" applyFont="1" applyFill="1" applyBorder="1" applyAlignment="1" applyProtection="1">
      <alignment horizontal="left" vertical="center"/>
    </xf>
    <xf numFmtId="0" fontId="42" fillId="4" borderId="0" xfId="0" applyFont="1" applyFill="1" applyAlignment="1" applyProtection="1">
      <alignment vertical="center"/>
    </xf>
    <xf numFmtId="0" fontId="43" fillId="4" borderId="12" xfId="0" applyFont="1" applyFill="1" applyBorder="1" applyAlignment="1" applyProtection="1">
      <alignment vertical="center"/>
    </xf>
    <xf numFmtId="0" fontId="32" fillId="5" borderId="9" xfId="0" applyFont="1" applyFill="1" applyBorder="1" applyAlignment="1" applyProtection="1">
      <alignment horizontal="center" vertical="center"/>
    </xf>
    <xf numFmtId="0" fontId="9" fillId="4" borderId="0" xfId="0" applyFont="1" applyFill="1" applyAlignment="1" applyProtection="1">
      <alignment vertical="center"/>
    </xf>
    <xf numFmtId="0" fontId="45" fillId="4" borderId="13" xfId="0" applyFont="1" applyFill="1" applyBorder="1" applyAlignment="1" applyProtection="1">
      <alignment horizontal="right" vertical="center"/>
    </xf>
    <xf numFmtId="0" fontId="45" fillId="4" borderId="13" xfId="0" applyFont="1" applyFill="1" applyBorder="1" applyAlignment="1" applyProtection="1">
      <alignment horizontal="center" vertical="center"/>
      <protection locked="0"/>
    </xf>
    <xf numFmtId="0" fontId="46" fillId="4" borderId="0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 applyProtection="1">
      <alignment vertical="center"/>
    </xf>
    <xf numFmtId="0" fontId="47" fillId="4" borderId="0" xfId="0" applyFont="1" applyFill="1" applyAlignment="1" applyProtection="1">
      <alignment vertical="center"/>
    </xf>
    <xf numFmtId="0" fontId="9" fillId="4" borderId="14" xfId="0" applyFont="1" applyFill="1" applyBorder="1" applyAlignment="1" applyProtection="1">
      <alignment vertical="center"/>
    </xf>
    <xf numFmtId="0" fontId="9" fillId="4" borderId="15" xfId="0" applyFont="1" applyFill="1" applyBorder="1" applyAlignment="1" applyProtection="1">
      <alignment vertical="center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Alignment="1">
      <alignment vertical="center"/>
    </xf>
    <xf numFmtId="0" fontId="47" fillId="4" borderId="0" xfId="0" applyFont="1" applyFill="1" applyBorder="1" applyAlignment="1" applyProtection="1">
      <alignment horizontal="center" vertical="center"/>
    </xf>
    <xf numFmtId="0" fontId="62" fillId="3" borderId="0" xfId="0" applyFont="1" applyFill="1" applyAlignment="1" applyProtection="1">
      <alignment horizontal="center" vertical="center"/>
    </xf>
    <xf numFmtId="0" fontId="62" fillId="3" borderId="0" xfId="0" applyFont="1" applyFill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63" fillId="4" borderId="0" xfId="0" applyFont="1" applyFill="1" applyAlignment="1" applyProtection="1">
      <alignment vertical="center"/>
    </xf>
    <xf numFmtId="0" fontId="63" fillId="4" borderId="0" xfId="0" applyFont="1" applyFill="1" applyBorder="1" applyAlignment="1" applyProtection="1">
      <alignment vertical="center"/>
    </xf>
    <xf numFmtId="0" fontId="63" fillId="4" borderId="11" xfId="0" applyFont="1" applyFill="1" applyBorder="1" applyAlignment="1" applyProtection="1">
      <alignment vertical="center"/>
    </xf>
    <xf numFmtId="0" fontId="63" fillId="4" borderId="10" xfId="0" applyFont="1" applyFill="1" applyBorder="1" applyAlignment="1" applyProtection="1">
      <alignment vertical="center"/>
    </xf>
    <xf numFmtId="0" fontId="63" fillId="4" borderId="12" xfId="0" applyFont="1" applyFill="1" applyBorder="1" applyAlignment="1" applyProtection="1">
      <alignment vertical="center"/>
    </xf>
    <xf numFmtId="0" fontId="63" fillId="4" borderId="0" xfId="0" applyFont="1" applyFill="1" applyAlignment="1">
      <alignment vertical="center"/>
    </xf>
    <xf numFmtId="0" fontId="63" fillId="4" borderId="8" xfId="0" applyFont="1" applyFill="1" applyBorder="1" applyAlignment="1" applyProtection="1">
      <alignment vertical="center"/>
    </xf>
    <xf numFmtId="164" fontId="64" fillId="4" borderId="0" xfId="0" applyNumberFormat="1" applyFont="1" applyFill="1" applyBorder="1" applyAlignment="1" applyProtection="1">
      <alignment horizontal="right" vertical="top"/>
    </xf>
    <xf numFmtId="0" fontId="66" fillId="4" borderId="0" xfId="1" applyFont="1" applyFill="1" applyAlignment="1" applyProtection="1">
      <alignment vertical="center"/>
    </xf>
    <xf numFmtId="0" fontId="66" fillId="5" borderId="9" xfId="0" applyFont="1" applyFill="1" applyBorder="1" applyAlignment="1" applyProtection="1"/>
    <xf numFmtId="0" fontId="67" fillId="5" borderId="9" xfId="0" applyFont="1" applyFill="1" applyBorder="1" applyAlignment="1" applyProtection="1">
      <alignment horizontal="center"/>
    </xf>
    <xf numFmtId="0" fontId="68" fillId="4" borderId="0" xfId="0" applyFont="1" applyFill="1" applyAlignment="1" applyProtection="1">
      <alignment vertical="top"/>
    </xf>
    <xf numFmtId="0" fontId="70" fillId="4" borderId="0" xfId="0" applyFont="1" applyFill="1" applyAlignment="1" applyProtection="1">
      <alignment vertical="center"/>
    </xf>
    <xf numFmtId="22" fontId="63" fillId="4" borderId="0" xfId="0" applyNumberFormat="1" applyFont="1" applyFill="1" applyAlignment="1" applyProtection="1">
      <alignment vertical="center"/>
    </xf>
    <xf numFmtId="0" fontId="71" fillId="4" borderId="13" xfId="0" applyFont="1" applyFill="1" applyBorder="1" applyAlignment="1" applyProtection="1">
      <alignment horizontal="right" vertical="center"/>
    </xf>
    <xf numFmtId="0" fontId="72" fillId="4" borderId="13" xfId="0" applyFont="1" applyFill="1" applyBorder="1" applyAlignment="1" applyProtection="1">
      <alignment horizontal="center" vertical="center"/>
      <protection locked="0"/>
    </xf>
    <xf numFmtId="0" fontId="73" fillId="4" borderId="8" xfId="0" applyFont="1" applyFill="1" applyBorder="1" applyAlignment="1" applyProtection="1">
      <alignment horizontal="center" vertical="center"/>
      <protection locked="0"/>
    </xf>
    <xf numFmtId="0" fontId="70" fillId="4" borderId="8" xfId="0" applyFont="1" applyFill="1" applyBorder="1" applyAlignment="1" applyProtection="1">
      <alignment vertical="center"/>
    </xf>
    <xf numFmtId="0" fontId="75" fillId="4" borderId="0" xfId="0" applyFont="1" applyFill="1" applyAlignment="1" applyProtection="1">
      <alignment vertical="center"/>
    </xf>
    <xf numFmtId="0" fontId="76" fillId="4" borderId="0" xfId="0" applyFont="1" applyFill="1" applyAlignment="1" applyProtection="1">
      <alignment vertical="center"/>
    </xf>
    <xf numFmtId="0" fontId="70" fillId="4" borderId="14" xfId="0" applyFont="1" applyFill="1" applyBorder="1" applyAlignment="1" applyProtection="1">
      <alignment vertical="center"/>
    </xf>
    <xf numFmtId="0" fontId="70" fillId="4" borderId="15" xfId="0" applyFont="1" applyFill="1" applyBorder="1" applyAlignment="1" applyProtection="1">
      <alignment vertical="center"/>
    </xf>
    <xf numFmtId="0" fontId="70" fillId="4" borderId="0" xfId="0" applyFont="1" applyFill="1" applyBorder="1" applyAlignment="1" applyProtection="1">
      <alignment vertical="center"/>
    </xf>
    <xf numFmtId="0" fontId="72" fillId="4" borderId="13" xfId="0" applyFont="1" applyFill="1" applyBorder="1" applyAlignment="1" applyProtection="1">
      <alignment vertical="center"/>
    </xf>
    <xf numFmtId="0" fontId="63" fillId="4" borderId="0" xfId="0" applyFont="1" applyFill="1" applyAlignment="1" applyProtection="1">
      <alignment horizontal="center" vertical="center"/>
    </xf>
    <xf numFmtId="0" fontId="73" fillId="4" borderId="16" xfId="0" applyFont="1" applyFill="1" applyBorder="1" applyAlignment="1" applyProtection="1">
      <alignment horizontal="center" vertical="center"/>
      <protection locked="0"/>
    </xf>
    <xf numFmtId="0" fontId="70" fillId="4" borderId="9" xfId="0" applyFont="1" applyFill="1" applyBorder="1" applyAlignment="1" applyProtection="1">
      <alignment vertical="center"/>
    </xf>
    <xf numFmtId="0" fontId="73" fillId="4" borderId="0" xfId="0" applyFont="1" applyFill="1" applyAlignment="1" applyProtection="1">
      <alignment horizontal="right" vertical="center"/>
    </xf>
    <xf numFmtId="0" fontId="63" fillId="4" borderId="0" xfId="0" applyFont="1" applyFill="1"/>
    <xf numFmtId="0" fontId="63" fillId="4" borderId="0" xfId="0" applyNumberFormat="1" applyFont="1" applyFill="1"/>
    <xf numFmtId="0" fontId="22" fillId="5" borderId="9" xfId="0" applyFont="1" applyFill="1" applyBorder="1" applyAlignment="1" applyProtection="1"/>
    <xf numFmtId="164" fontId="39" fillId="4" borderId="0" xfId="0" applyNumberFormat="1" applyFont="1" applyFill="1" applyBorder="1" applyAlignment="1" applyProtection="1">
      <alignment horizontal="right"/>
    </xf>
    <xf numFmtId="0" fontId="32" fillId="5" borderId="9" xfId="0" applyFont="1" applyFill="1" applyBorder="1" applyAlignment="1" applyProtection="1">
      <alignment horizontal="center"/>
    </xf>
    <xf numFmtId="0" fontId="42" fillId="4" borderId="0" xfId="0" applyFont="1" applyFill="1" applyProtection="1"/>
    <xf numFmtId="0" fontId="21" fillId="4" borderId="13" xfId="0" applyFont="1" applyFill="1" applyBorder="1" applyAlignment="1" applyProtection="1">
      <alignment horizontal="right" vertical="center"/>
    </xf>
    <xf numFmtId="0" fontId="50" fillId="4" borderId="13" xfId="0" applyFont="1" applyFill="1" applyBorder="1" applyAlignment="1" applyProtection="1">
      <alignment horizontal="center" vertical="center"/>
      <protection locked="0"/>
    </xf>
    <xf numFmtId="0" fontId="18" fillId="4" borderId="8" xfId="0" applyFont="1" applyFill="1" applyBorder="1" applyAlignment="1" applyProtection="1">
      <alignment horizontal="center" vertical="center"/>
      <protection locked="0"/>
    </xf>
    <xf numFmtId="0" fontId="9" fillId="4" borderId="8" xfId="0" applyFont="1" applyFill="1" applyBorder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37" fillId="4" borderId="0" xfId="0" applyFont="1" applyFill="1" applyAlignment="1" applyProtection="1">
      <alignment vertical="center"/>
    </xf>
    <xf numFmtId="0" fontId="50" fillId="4" borderId="13" xfId="0" applyFont="1" applyFill="1" applyBorder="1" applyAlignment="1" applyProtection="1">
      <alignment vertical="center"/>
    </xf>
    <xf numFmtId="0" fontId="7" fillId="4" borderId="0" xfId="0" applyFont="1" applyFill="1" applyAlignment="1" applyProtection="1">
      <alignment horizontal="center" vertical="center"/>
    </xf>
    <xf numFmtId="0" fontId="18" fillId="4" borderId="16" xfId="0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 applyProtection="1">
      <alignment vertical="center"/>
    </xf>
    <xf numFmtId="0" fontId="7" fillId="4" borderId="0" xfId="0" applyFont="1" applyFill="1" applyProtection="1"/>
    <xf numFmtId="0" fontId="7" fillId="4" borderId="0" xfId="0" applyNumberFormat="1" applyFont="1" applyFill="1" applyProtection="1"/>
    <xf numFmtId="0" fontId="77" fillId="3" borderId="0" xfId="0" applyFont="1" applyFill="1" applyAlignment="1">
      <alignment vertical="center"/>
    </xf>
    <xf numFmtId="0" fontId="57" fillId="3" borderId="0" xfId="0" applyFont="1" applyFill="1" applyAlignment="1" applyProtection="1">
      <alignment vertical="center"/>
    </xf>
    <xf numFmtId="164" fontId="64" fillId="4" borderId="0" xfId="0" applyNumberFormat="1" applyFont="1" applyFill="1" applyBorder="1" applyAlignment="1" applyProtection="1">
      <alignment horizontal="right"/>
    </xf>
    <xf numFmtId="20" fontId="65" fillId="4" borderId="0" xfId="0" applyNumberFormat="1" applyFont="1" applyFill="1" applyBorder="1" applyAlignment="1" applyProtection="1">
      <alignment horizontal="center"/>
    </xf>
    <xf numFmtId="0" fontId="68" fillId="4" borderId="0" xfId="0" applyFont="1" applyFill="1" applyBorder="1" applyProtection="1"/>
    <xf numFmtId="0" fontId="63" fillId="4" borderId="0" xfId="0" applyFont="1" applyFill="1" applyBorder="1" applyAlignment="1">
      <alignment vertical="center"/>
    </xf>
    <xf numFmtId="0" fontId="78" fillId="4" borderId="13" xfId="0" applyFont="1" applyFill="1" applyBorder="1" applyAlignment="1" applyProtection="1">
      <alignment horizontal="right" vertical="center"/>
    </xf>
    <xf numFmtId="0" fontId="79" fillId="4" borderId="13" xfId="0" applyFont="1" applyFill="1" applyBorder="1" applyAlignment="1" applyProtection="1">
      <alignment horizontal="center" vertical="center"/>
      <protection locked="0"/>
    </xf>
    <xf numFmtId="0" fontId="80" fillId="4" borderId="8" xfId="0" applyFont="1" applyFill="1" applyBorder="1" applyAlignment="1" applyProtection="1">
      <alignment horizontal="center" vertical="center"/>
      <protection locked="0"/>
    </xf>
    <xf numFmtId="0" fontId="73" fillId="4" borderId="0" xfId="0" applyFont="1" applyFill="1" applyAlignment="1" applyProtection="1">
      <alignment horizontal="center" vertical="center"/>
    </xf>
    <xf numFmtId="16" fontId="73" fillId="4" borderId="0" xfId="0" applyNumberFormat="1" applyFont="1" applyFill="1" applyAlignment="1" applyProtection="1">
      <alignment horizontal="right" vertical="center"/>
    </xf>
    <xf numFmtId="20" fontId="73" fillId="4" borderId="0" xfId="0" applyNumberFormat="1" applyFont="1" applyFill="1" applyAlignment="1" applyProtection="1">
      <alignment horizontal="center" vertical="center"/>
    </xf>
    <xf numFmtId="0" fontId="81" fillId="4" borderId="0" xfId="0" applyFont="1" applyFill="1" applyAlignment="1" applyProtection="1">
      <alignment vertical="center"/>
    </xf>
    <xf numFmtId="0" fontId="79" fillId="4" borderId="13" xfId="0" applyFont="1" applyFill="1" applyBorder="1" applyAlignment="1" applyProtection="1">
      <alignment vertical="center"/>
    </xf>
    <xf numFmtId="0" fontId="70" fillId="4" borderId="0" xfId="0" applyFont="1" applyFill="1" applyAlignment="1" applyProtection="1">
      <alignment horizontal="center" vertical="center"/>
    </xf>
    <xf numFmtId="0" fontId="80" fillId="4" borderId="16" xfId="0" applyFont="1" applyFill="1" applyBorder="1" applyAlignment="1" applyProtection="1">
      <alignment horizontal="center" vertical="center"/>
      <protection locked="0"/>
    </xf>
    <xf numFmtId="0" fontId="63" fillId="4" borderId="0" xfId="0" applyFont="1" applyFill="1" applyProtection="1"/>
    <xf numFmtId="0" fontId="63" fillId="4" borderId="0" xfId="0" applyNumberFormat="1" applyFont="1" applyFill="1" applyProtection="1"/>
    <xf numFmtId="0" fontId="14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22" fontId="9" fillId="4" borderId="0" xfId="0" applyNumberFormat="1" applyFont="1" applyFill="1" applyAlignment="1">
      <alignment horizontal="center"/>
    </xf>
    <xf numFmtId="0" fontId="13" fillId="4" borderId="0" xfId="0" applyFont="1" applyFill="1"/>
    <xf numFmtId="0" fontId="62" fillId="3" borderId="0" xfId="0" applyFont="1" applyFill="1" applyAlignment="1">
      <alignment vertical="center"/>
    </xf>
    <xf numFmtId="0" fontId="57" fillId="3" borderId="0" xfId="0" applyFont="1" applyFill="1"/>
    <xf numFmtId="0" fontId="7" fillId="4" borderId="0" xfId="0" applyFont="1" applyFill="1"/>
    <xf numFmtId="0" fontId="7" fillId="4" borderId="11" xfId="0" applyFont="1" applyFill="1" applyBorder="1"/>
    <xf numFmtId="20" fontId="7" fillId="4" borderId="0" xfId="0" applyNumberFormat="1" applyFont="1" applyFill="1" applyBorder="1" applyAlignment="1">
      <alignment horizontal="center"/>
    </xf>
    <xf numFmtId="20" fontId="7" fillId="4" borderId="0" xfId="0" applyNumberFormat="1" applyFont="1" applyFill="1" applyAlignment="1">
      <alignment horizontal="center"/>
    </xf>
    <xf numFmtId="0" fontId="7" fillId="4" borderId="0" xfId="0" applyFont="1" applyFill="1" applyBorder="1"/>
    <xf numFmtId="0" fontId="7" fillId="4" borderId="15" xfId="0" applyFont="1" applyFill="1" applyBorder="1" applyAlignment="1">
      <alignment horizontal="center" vertical="center"/>
    </xf>
    <xf numFmtId="0" fontId="22" fillId="4" borderId="13" xfId="0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>
      <alignment horizontal="center" vertical="center"/>
    </xf>
    <xf numFmtId="0" fontId="7" fillId="4" borderId="0" xfId="0" applyFont="1" applyFill="1" applyBorder="1" applyProtection="1"/>
    <xf numFmtId="0" fontId="7" fillId="4" borderId="0" xfId="0" applyFont="1" applyFill="1" applyBorder="1" applyAlignment="1">
      <alignment horizontal="right"/>
    </xf>
    <xf numFmtId="0" fontId="7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left"/>
    </xf>
    <xf numFmtId="20" fontId="7" fillId="4" borderId="11" xfId="0" applyNumberFormat="1" applyFont="1" applyFill="1" applyBorder="1" applyAlignment="1">
      <alignment horizontal="center"/>
    </xf>
    <xf numFmtId="0" fontId="18" fillId="4" borderId="0" xfId="0" applyFont="1" applyFill="1" applyAlignment="1">
      <alignment horizontal="right" vertical="center"/>
    </xf>
    <xf numFmtId="0" fontId="40" fillId="4" borderId="0" xfId="0" applyFont="1" applyFill="1" applyAlignment="1">
      <alignment horizontal="left" vertical="center"/>
    </xf>
    <xf numFmtId="0" fontId="40" fillId="4" borderId="0" xfId="0" applyFont="1" applyFill="1"/>
    <xf numFmtId="0" fontId="42" fillId="4" borderId="0" xfId="0" applyFont="1" applyFill="1"/>
    <xf numFmtId="0" fontId="40" fillId="4" borderId="0" xfId="0" applyFont="1" applyFill="1" applyAlignment="1">
      <alignment horizontal="right"/>
    </xf>
    <xf numFmtId="0" fontId="48" fillId="3" borderId="17" xfId="0" applyFont="1" applyFill="1" applyBorder="1" applyAlignment="1" applyProtection="1">
      <alignment horizontal="center" vertical="center"/>
    </xf>
    <xf numFmtId="0" fontId="27" fillId="3" borderId="18" xfId="1" applyFont="1" applyFill="1" applyBorder="1" applyAlignment="1" applyProtection="1">
      <alignment horizontal="center" vertical="center"/>
    </xf>
    <xf numFmtId="0" fontId="37" fillId="4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32" fillId="5" borderId="9" xfId="0" applyFont="1" applyFill="1" applyBorder="1" applyAlignment="1" applyProtection="1">
      <alignment horizontal="center"/>
    </xf>
    <xf numFmtId="0" fontId="7" fillId="4" borderId="14" xfId="0" applyFont="1" applyFill="1" applyBorder="1" applyAlignment="1">
      <alignment horizontal="center" vertical="center"/>
    </xf>
    <xf numFmtId="18" fontId="20" fillId="4" borderId="0" xfId="0" applyNumberFormat="1" applyFont="1" applyFill="1" applyAlignment="1" applyProtection="1">
      <alignment horizontal="center" vertical="center"/>
    </xf>
    <xf numFmtId="16" fontId="20" fillId="4" borderId="0" xfId="0" applyNumberFormat="1" applyFont="1" applyFill="1" applyAlignment="1" applyProtection="1">
      <alignment horizontal="center" vertical="center"/>
    </xf>
    <xf numFmtId="0" fontId="7" fillId="4" borderId="0" xfId="0" applyFont="1" applyFill="1" applyAlignment="1" applyProtection="1">
      <alignment horizontal="left" vertical="center"/>
    </xf>
    <xf numFmtId="0" fontId="20" fillId="4" borderId="0" xfId="0" applyFont="1" applyFill="1" applyAlignment="1" applyProtection="1">
      <alignment horizontal="left" vertical="center"/>
    </xf>
    <xf numFmtId="0" fontId="18" fillId="4" borderId="0" xfId="0" applyFont="1" applyFill="1" applyAlignment="1" applyProtection="1">
      <alignment horizontal="left" vertical="center"/>
    </xf>
    <xf numFmtId="0" fontId="7" fillId="4" borderId="0" xfId="0" applyFont="1" applyFill="1" applyAlignment="1">
      <alignment horizontal="left" vertical="center"/>
    </xf>
    <xf numFmtId="0" fontId="63" fillId="4" borderId="0" xfId="0" applyFont="1" applyFill="1" applyAlignment="1" applyProtection="1">
      <alignment horizontal="left" vertical="center"/>
    </xf>
    <xf numFmtId="0" fontId="69" fillId="4" borderId="0" xfId="0" applyFont="1" applyFill="1" applyAlignment="1" applyProtection="1">
      <alignment horizontal="left" vertical="center"/>
    </xf>
    <xf numFmtId="0" fontId="74" fillId="4" borderId="0" xfId="0" applyFont="1" applyFill="1" applyAlignment="1" applyProtection="1">
      <alignment horizontal="left" vertical="center"/>
    </xf>
    <xf numFmtId="0" fontId="73" fillId="4" borderId="0" xfId="0" applyFont="1" applyFill="1" applyAlignment="1" applyProtection="1">
      <alignment horizontal="left" vertical="center"/>
    </xf>
    <xf numFmtId="0" fontId="63" fillId="4" borderId="0" xfId="0" applyFont="1" applyFill="1" applyAlignment="1">
      <alignment horizontal="left" vertical="center"/>
    </xf>
    <xf numFmtId="18" fontId="65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right" vertical="center"/>
    </xf>
    <xf numFmtId="0" fontId="7" fillId="4" borderId="40" xfId="0" applyFont="1" applyFill="1" applyBorder="1" applyAlignment="1">
      <alignment horizontal="center" vertical="center"/>
    </xf>
    <xf numFmtId="20" fontId="7" fillId="4" borderId="7" xfId="0" applyNumberFormat="1" applyFont="1" applyFill="1" applyBorder="1" applyAlignment="1">
      <alignment horizontal="center"/>
    </xf>
    <xf numFmtId="0" fontId="7" fillId="4" borderId="38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/>
    </xf>
    <xf numFmtId="0" fontId="52" fillId="4" borderId="43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 vertical="center"/>
    </xf>
    <xf numFmtId="0" fontId="20" fillId="4" borderId="44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9" xfId="0" applyFont="1" applyFill="1" applyBorder="1" applyProtection="1"/>
    <xf numFmtId="0" fontId="7" fillId="4" borderId="51" xfId="0" applyFont="1" applyFill="1" applyBorder="1" applyProtection="1"/>
    <xf numFmtId="0" fontId="7" fillId="4" borderId="44" xfId="0" applyFont="1" applyFill="1" applyBorder="1" applyProtection="1"/>
    <xf numFmtId="0" fontId="7" fillId="4" borderId="39" xfId="0" applyFont="1" applyFill="1" applyBorder="1" applyProtection="1"/>
    <xf numFmtId="0" fontId="7" fillId="4" borderId="38" xfId="0" applyFont="1" applyFill="1" applyBorder="1" applyProtection="1"/>
    <xf numFmtId="0" fontId="7" fillId="4" borderId="43" xfId="0" applyFont="1" applyFill="1" applyBorder="1" applyProtection="1"/>
    <xf numFmtId="0" fontId="7" fillId="4" borderId="45" xfId="0" applyFont="1" applyFill="1" applyBorder="1" applyProtection="1"/>
    <xf numFmtId="0" fontId="7" fillId="4" borderId="42" xfId="0" applyFont="1" applyFill="1" applyBorder="1" applyProtection="1"/>
    <xf numFmtId="0" fontId="7" fillId="4" borderId="35" xfId="0" applyFont="1" applyFill="1" applyBorder="1"/>
    <xf numFmtId="0" fontId="7" fillId="4" borderId="36" xfId="0" applyFont="1" applyFill="1" applyBorder="1"/>
    <xf numFmtId="0" fontId="7" fillId="4" borderId="52" xfId="0" applyFont="1" applyFill="1" applyBorder="1"/>
    <xf numFmtId="0" fontId="7" fillId="4" borderId="37" xfId="0" applyFont="1" applyFill="1" applyBorder="1"/>
    <xf numFmtId="0" fontId="37" fillId="4" borderId="41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16" fontId="20" fillId="4" borderId="0" xfId="0" applyNumberFormat="1" applyFont="1" applyFill="1" applyBorder="1" applyAlignment="1">
      <alignment horizontal="center" vertical="center"/>
    </xf>
    <xf numFmtId="20" fontId="44" fillId="4" borderId="0" xfId="0" applyNumberFormat="1" applyFont="1" applyFill="1" applyBorder="1" applyAlignment="1">
      <alignment vertical="center"/>
    </xf>
    <xf numFmtId="22" fontId="9" fillId="4" borderId="0" xfId="0" applyNumberFormat="1" applyFont="1" applyFill="1" applyBorder="1" applyAlignment="1">
      <alignment horizontal="center"/>
    </xf>
    <xf numFmtId="20" fontId="44" fillId="4" borderId="54" xfId="0" applyNumberFormat="1" applyFont="1" applyFill="1" applyBorder="1" applyAlignment="1">
      <alignment vertical="center"/>
    </xf>
    <xf numFmtId="20" fontId="18" fillId="4" borderId="37" xfId="0" applyNumberFormat="1" applyFont="1" applyFill="1" applyBorder="1" applyAlignment="1">
      <alignment horizontal="center" vertical="center"/>
    </xf>
    <xf numFmtId="0" fontId="40" fillId="4" borderId="36" xfId="0" applyFont="1" applyFill="1" applyBorder="1" applyAlignment="1">
      <alignment horizontal="center"/>
    </xf>
    <xf numFmtId="20" fontId="44" fillId="4" borderId="54" xfId="0" applyNumberFormat="1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" fontId="20" fillId="4" borderId="53" xfId="0" applyNumberFormat="1" applyFont="1" applyFill="1" applyBorder="1" applyAlignment="1">
      <alignment horizontal="center" vertical="center"/>
    </xf>
    <xf numFmtId="0" fontId="40" fillId="4" borderId="36" xfId="0" applyFont="1" applyFill="1" applyBorder="1" applyAlignment="1">
      <alignment horizontal="center"/>
    </xf>
    <xf numFmtId="0" fontId="7" fillId="4" borderId="62" xfId="0" applyFont="1" applyFill="1" applyBorder="1" applyAlignment="1">
      <alignment horizontal="center" vertical="center"/>
    </xf>
    <xf numFmtId="0" fontId="22" fillId="4" borderId="63" xfId="0" applyFont="1" applyFill="1" applyBorder="1" applyAlignment="1" applyProtection="1">
      <alignment horizontal="center" vertical="center"/>
      <protection locked="0"/>
    </xf>
    <xf numFmtId="0" fontId="7" fillId="4" borderId="63" xfId="0" applyFont="1" applyFill="1" applyBorder="1" applyAlignment="1">
      <alignment horizontal="center" vertical="center"/>
    </xf>
    <xf numFmtId="0" fontId="7" fillId="4" borderId="64" xfId="0" applyFont="1" applyFill="1" applyBorder="1" applyAlignment="1">
      <alignment horizontal="center" vertical="center"/>
    </xf>
    <xf numFmtId="16" fontId="20" fillId="4" borderId="65" xfId="0" applyNumberFormat="1" applyFont="1" applyFill="1" applyBorder="1" applyAlignment="1">
      <alignment horizontal="center" vertical="center"/>
    </xf>
    <xf numFmtId="20" fontId="44" fillId="4" borderId="66" xfId="0" applyNumberFormat="1" applyFont="1" applyFill="1" applyBorder="1" applyAlignment="1">
      <alignment vertical="center"/>
    </xf>
    <xf numFmtId="0" fontId="37" fillId="6" borderId="44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62" fillId="3" borderId="0" xfId="2" applyFont="1" applyFill="1" applyAlignment="1">
      <alignment vertical="center"/>
    </xf>
    <xf numFmtId="0" fontId="57" fillId="3" borderId="0" xfId="2" applyFont="1" applyFill="1"/>
    <xf numFmtId="0" fontId="63" fillId="4" borderId="0" xfId="2" applyFont="1" applyFill="1"/>
    <xf numFmtId="0" fontId="63" fillId="4" borderId="47" xfId="2" applyFont="1" applyFill="1" applyBorder="1"/>
    <xf numFmtId="20" fontId="63" fillId="4" borderId="0" xfId="2" applyNumberFormat="1" applyFont="1" applyFill="1" applyBorder="1" applyAlignment="1">
      <alignment horizontal="center"/>
    </xf>
    <xf numFmtId="20" fontId="63" fillId="4" borderId="0" xfId="2" applyNumberFormat="1" applyFont="1" applyFill="1" applyAlignment="1">
      <alignment horizontal="center"/>
    </xf>
    <xf numFmtId="0" fontId="63" fillId="4" borderId="0" xfId="2" applyFont="1" applyFill="1" applyBorder="1"/>
    <xf numFmtId="0" fontId="6" fillId="4" borderId="0" xfId="2" applyFont="1" applyFill="1" applyBorder="1" applyAlignment="1">
      <alignment horizontal="right" vertical="center"/>
    </xf>
    <xf numFmtId="0" fontId="66" fillId="4" borderId="69" xfId="2" applyFont="1" applyFill="1" applyBorder="1" applyAlignment="1">
      <alignment horizontal="center" vertical="center"/>
    </xf>
    <xf numFmtId="0" fontId="65" fillId="4" borderId="0" xfId="2" applyFont="1" applyFill="1" applyAlignment="1">
      <alignment horizontal="left" vertical="center"/>
    </xf>
    <xf numFmtId="0" fontId="63" fillId="4" borderId="0" xfId="2" applyFont="1" applyFill="1" applyAlignment="1">
      <alignment vertical="center"/>
    </xf>
    <xf numFmtId="0" fontId="6" fillId="4" borderId="0" xfId="2" applyFont="1" applyFill="1" applyAlignment="1">
      <alignment vertical="center"/>
    </xf>
    <xf numFmtId="0" fontId="65" fillId="4" borderId="0" xfId="2" applyFont="1" applyFill="1" applyAlignment="1">
      <alignment horizontal="right"/>
    </xf>
    <xf numFmtId="0" fontId="6" fillId="4" borderId="0" xfId="2" applyFont="1" applyFill="1" applyBorder="1" applyAlignment="1">
      <alignment vertical="center"/>
    </xf>
    <xf numFmtId="0" fontId="22" fillId="4" borderId="0" xfId="2" applyFont="1" applyFill="1" applyBorder="1" applyAlignment="1">
      <alignment horizontal="left" vertical="center"/>
    </xf>
    <xf numFmtId="0" fontId="66" fillId="4" borderId="0" xfId="2" applyFont="1" applyFill="1" applyBorder="1" applyAlignment="1">
      <alignment horizontal="center" vertical="center"/>
    </xf>
    <xf numFmtId="0" fontId="87" fillId="4" borderId="0" xfId="2" applyFont="1" applyFill="1" applyBorder="1" applyAlignment="1">
      <alignment horizontal="left" vertical="center"/>
    </xf>
    <xf numFmtId="0" fontId="6" fillId="4" borderId="0" xfId="2" applyFont="1" applyFill="1" applyBorder="1" applyAlignment="1">
      <alignment horizontal="center" vertical="center"/>
    </xf>
    <xf numFmtId="0" fontId="22" fillId="4" borderId="53" xfId="2" applyFont="1" applyFill="1" applyBorder="1" applyAlignment="1">
      <alignment horizontal="left" vertical="center"/>
    </xf>
    <xf numFmtId="0" fontId="66" fillId="4" borderId="53" xfId="2" applyFont="1" applyFill="1" applyBorder="1" applyAlignment="1">
      <alignment horizontal="center" vertical="center"/>
    </xf>
    <xf numFmtId="0" fontId="63" fillId="4" borderId="70" xfId="2" applyFont="1" applyFill="1" applyBorder="1"/>
    <xf numFmtId="0" fontId="86" fillId="4" borderId="71" xfId="2" applyFont="1" applyFill="1" applyBorder="1" applyAlignment="1">
      <alignment horizontal="center"/>
    </xf>
    <xf numFmtId="0" fontId="86" fillId="4" borderId="72" xfId="2" applyFont="1" applyFill="1" applyBorder="1" applyAlignment="1">
      <alignment horizontal="center"/>
    </xf>
    <xf numFmtId="0" fontId="22" fillId="4" borderId="58" xfId="2" applyFont="1" applyFill="1" applyBorder="1" applyAlignment="1">
      <alignment horizontal="left" vertical="center"/>
    </xf>
    <xf numFmtId="0" fontId="66" fillId="4" borderId="58" xfId="2" applyFont="1" applyFill="1" applyBorder="1" applyAlignment="1">
      <alignment horizontal="center" vertical="center"/>
    </xf>
    <xf numFmtId="0" fontId="22" fillId="4" borderId="73" xfId="2" applyFont="1" applyFill="1" applyBorder="1" applyAlignment="1">
      <alignment horizontal="left" vertical="center"/>
    </xf>
    <xf numFmtId="0" fontId="66" fillId="4" borderId="74" xfId="2" applyFont="1" applyFill="1" applyBorder="1" applyAlignment="1">
      <alignment horizontal="center" vertical="center"/>
    </xf>
    <xf numFmtId="0" fontId="66" fillId="4" borderId="75" xfId="2" applyFont="1" applyFill="1" applyBorder="1" applyAlignment="1">
      <alignment horizontal="center" vertical="center"/>
    </xf>
    <xf numFmtId="0" fontId="22" fillId="4" borderId="76" xfId="2" applyFont="1" applyFill="1" applyBorder="1" applyAlignment="1">
      <alignment horizontal="left" vertical="center"/>
    </xf>
    <xf numFmtId="0" fontId="66" fillId="4" borderId="77" xfId="2" applyFont="1" applyFill="1" applyBorder="1" applyAlignment="1">
      <alignment horizontal="center" vertical="center"/>
    </xf>
    <xf numFmtId="0" fontId="22" fillId="4" borderId="78" xfId="2" applyFont="1" applyFill="1" applyBorder="1" applyAlignment="1">
      <alignment horizontal="left" vertical="center"/>
    </xf>
    <xf numFmtId="0" fontId="66" fillId="4" borderId="79" xfId="2" applyFont="1" applyFill="1" applyBorder="1" applyAlignment="1">
      <alignment horizontal="center" vertical="center"/>
    </xf>
    <xf numFmtId="0" fontId="66" fillId="4" borderId="80" xfId="2" applyFont="1" applyFill="1" applyBorder="1" applyAlignment="1">
      <alignment horizontal="center" vertical="center"/>
    </xf>
    <xf numFmtId="0" fontId="82" fillId="3" borderId="0" xfId="2" applyFont="1" applyFill="1" applyAlignment="1">
      <alignment vertical="center" wrapText="1"/>
    </xf>
    <xf numFmtId="0" fontId="77" fillId="3" borderId="0" xfId="2" applyFont="1" applyFill="1" applyAlignment="1">
      <alignment vertical="center"/>
    </xf>
    <xf numFmtId="0" fontId="62" fillId="3" borderId="0" xfId="2" applyFont="1" applyFill="1" applyAlignment="1" applyProtection="1">
      <alignment horizontal="center" vertical="center"/>
    </xf>
    <xf numFmtId="0" fontId="57" fillId="3" borderId="0" xfId="2" applyFont="1" applyFill="1" applyAlignment="1" applyProtection="1">
      <alignment vertical="center"/>
    </xf>
    <xf numFmtId="0" fontId="57" fillId="3" borderId="0" xfId="2" applyFont="1" applyFill="1" applyAlignment="1">
      <alignment vertical="center"/>
    </xf>
    <xf numFmtId="0" fontId="63" fillId="4" borderId="0" xfId="2" applyFont="1" applyFill="1" applyAlignment="1" applyProtection="1">
      <alignment horizontal="left" vertical="center"/>
    </xf>
    <xf numFmtId="0" fontId="63" fillId="4" borderId="0" xfId="2" applyFont="1" applyFill="1" applyAlignment="1" applyProtection="1">
      <alignment vertical="center"/>
    </xf>
    <xf numFmtId="0" fontId="63" fillId="4" borderId="0" xfId="2" applyFont="1" applyFill="1" applyBorder="1" applyAlignment="1" applyProtection="1">
      <alignment vertical="center"/>
    </xf>
    <xf numFmtId="0" fontId="7" fillId="0" borderId="0" xfId="2"/>
    <xf numFmtId="164" fontId="64" fillId="4" borderId="0" xfId="2" applyNumberFormat="1" applyFont="1" applyFill="1" applyBorder="1" applyAlignment="1" applyProtection="1">
      <alignment horizontal="right"/>
    </xf>
    <xf numFmtId="20" fontId="65" fillId="4" borderId="0" xfId="2" applyNumberFormat="1" applyFont="1" applyFill="1" applyBorder="1" applyAlignment="1" applyProtection="1">
      <alignment horizontal="center"/>
    </xf>
    <xf numFmtId="0" fontId="66" fillId="4" borderId="0" xfId="1" applyFont="1" applyFill="1" applyBorder="1" applyAlignment="1" applyProtection="1">
      <alignment vertical="center"/>
    </xf>
    <xf numFmtId="0" fontId="63" fillId="4" borderId="0" xfId="2" applyFont="1" applyFill="1" applyBorder="1" applyAlignment="1" applyProtection="1">
      <alignment horizontal="left" vertical="center"/>
    </xf>
    <xf numFmtId="0" fontId="67" fillId="5" borderId="81" xfId="2" applyFont="1" applyFill="1" applyBorder="1" applyAlignment="1" applyProtection="1">
      <alignment horizontal="center"/>
    </xf>
    <xf numFmtId="0" fontId="67" fillId="5" borderId="82" xfId="2" applyFont="1" applyFill="1" applyBorder="1" applyAlignment="1" applyProtection="1">
      <alignment horizontal="center"/>
    </xf>
    <xf numFmtId="0" fontId="67" fillId="5" borderId="84" xfId="2" applyFont="1" applyFill="1" applyBorder="1" applyAlignment="1" applyProtection="1">
      <alignment horizontal="center"/>
    </xf>
    <xf numFmtId="0" fontId="68" fillId="4" borderId="0" xfId="2" applyFont="1" applyFill="1" applyBorder="1" applyProtection="1"/>
    <xf numFmtId="0" fontId="63" fillId="4" borderId="0" xfId="2" applyFont="1" applyFill="1" applyBorder="1" applyAlignment="1">
      <alignment vertical="center"/>
    </xf>
    <xf numFmtId="0" fontId="73" fillId="4" borderId="0" xfId="2" applyFont="1" applyFill="1" applyBorder="1" applyAlignment="1" applyProtection="1">
      <alignment horizontal="left" vertical="center"/>
    </xf>
    <xf numFmtId="0" fontId="89" fillId="4" borderId="53" xfId="2" applyFont="1" applyFill="1" applyBorder="1" applyAlignment="1" applyProtection="1">
      <alignment horizontal="center" vertical="center"/>
    </xf>
    <xf numFmtId="0" fontId="89" fillId="4" borderId="65" xfId="2" applyFont="1" applyFill="1" applyBorder="1" applyAlignment="1" applyProtection="1">
      <alignment horizontal="center" vertical="center"/>
    </xf>
    <xf numFmtId="0" fontId="6" fillId="4" borderId="0" xfId="2" applyFont="1" applyFill="1" applyBorder="1" applyAlignment="1" applyProtection="1">
      <alignment horizontal="left" vertical="center"/>
    </xf>
    <xf numFmtId="0" fontId="89" fillId="4" borderId="0" xfId="2" applyFont="1" applyFill="1" applyBorder="1" applyAlignment="1" applyProtection="1">
      <alignment horizontal="center" vertical="center"/>
    </xf>
    <xf numFmtId="0" fontId="85" fillId="4" borderId="0" xfId="2" applyFont="1" applyFill="1" applyBorder="1" applyAlignment="1" applyProtection="1">
      <alignment horizontal="center" vertical="center"/>
    </xf>
    <xf numFmtId="0" fontId="85" fillId="4" borderId="0" xfId="2" applyFont="1" applyFill="1" applyBorder="1" applyAlignment="1" applyProtection="1">
      <alignment horizontal="left" vertical="center"/>
    </xf>
    <xf numFmtId="0" fontId="6" fillId="4" borderId="0" xfId="2" applyFont="1" applyFill="1" applyBorder="1" applyAlignment="1" applyProtection="1">
      <alignment horizontal="center" vertical="center"/>
    </xf>
    <xf numFmtId="0" fontId="70" fillId="4" borderId="0" xfId="2" applyFont="1" applyFill="1" applyBorder="1" applyAlignment="1" applyProtection="1">
      <alignment vertical="center"/>
    </xf>
    <xf numFmtId="0" fontId="79" fillId="4" borderId="0" xfId="2" applyFont="1" applyFill="1" applyBorder="1" applyAlignment="1" applyProtection="1">
      <alignment vertical="center"/>
    </xf>
    <xf numFmtId="0" fontId="73" fillId="4" borderId="0" xfId="2" applyFont="1" applyFill="1" applyBorder="1" applyAlignment="1" applyProtection="1">
      <alignment horizontal="center" vertical="center"/>
    </xf>
    <xf numFmtId="16" fontId="73" fillId="4" borderId="0" xfId="2" applyNumberFormat="1" applyFont="1" applyFill="1" applyBorder="1" applyAlignment="1" applyProtection="1">
      <alignment horizontal="center" vertical="center"/>
    </xf>
    <xf numFmtId="18" fontId="73" fillId="4" borderId="0" xfId="2" applyNumberFormat="1" applyFont="1" applyFill="1" applyBorder="1" applyAlignment="1" applyProtection="1">
      <alignment horizontal="center" vertical="center"/>
    </xf>
    <xf numFmtId="0" fontId="81" fillId="4" borderId="0" xfId="2" applyFont="1" applyFill="1" applyBorder="1" applyAlignment="1" applyProtection="1">
      <alignment vertical="center"/>
    </xf>
    <xf numFmtId="0" fontId="70" fillId="4" borderId="0" xfId="2" applyFont="1" applyFill="1" applyBorder="1" applyAlignment="1" applyProtection="1">
      <alignment horizontal="center" vertical="center"/>
    </xf>
    <xf numFmtId="0" fontId="78" fillId="4" borderId="0" xfId="2" applyFont="1" applyFill="1" applyBorder="1" applyAlignment="1" applyProtection="1">
      <alignment horizontal="right" vertical="center"/>
    </xf>
    <xf numFmtId="0" fontId="79" fillId="4" borderId="0" xfId="2" applyFont="1" applyFill="1" applyBorder="1" applyAlignment="1" applyProtection="1">
      <alignment horizontal="center" vertical="center"/>
      <protection locked="0"/>
    </xf>
    <xf numFmtId="0" fontId="80" fillId="4" borderId="0" xfId="2" applyFont="1" applyFill="1" applyBorder="1" applyAlignment="1" applyProtection="1">
      <alignment horizontal="center" vertical="center"/>
      <protection locked="0"/>
    </xf>
    <xf numFmtId="0" fontId="63" fillId="4" borderId="0" xfId="2" applyFont="1" applyFill="1" applyProtection="1"/>
    <xf numFmtId="0" fontId="63" fillId="4" borderId="0" xfId="2" applyNumberFormat="1" applyFont="1" applyFill="1" applyProtection="1"/>
    <xf numFmtId="0" fontId="63" fillId="4" borderId="0" xfId="2" applyFont="1" applyFill="1" applyBorder="1" applyAlignment="1" applyProtection="1">
      <alignment horizontal="center" vertical="center"/>
    </xf>
    <xf numFmtId="0" fontId="70" fillId="4" borderId="0" xfId="2" applyFont="1" applyFill="1" applyBorder="1" applyAlignment="1" applyProtection="1">
      <alignment horizontal="center" vertical="center"/>
    </xf>
    <xf numFmtId="0" fontId="6" fillId="4" borderId="0" xfId="2" applyFont="1" applyFill="1" applyBorder="1" applyAlignment="1" applyProtection="1">
      <alignment horizontal="center" vertical="center"/>
    </xf>
    <xf numFmtId="0" fontId="85" fillId="4" borderId="0" xfId="2" applyFont="1" applyFill="1" applyBorder="1" applyAlignment="1" applyProtection="1">
      <alignment horizontal="center" vertical="center"/>
    </xf>
    <xf numFmtId="0" fontId="4" fillId="4" borderId="53" xfId="2" applyFont="1" applyFill="1" applyBorder="1" applyAlignment="1" applyProtection="1">
      <alignment horizontal="left" vertical="center"/>
    </xf>
    <xf numFmtId="0" fontId="85" fillId="6" borderId="53" xfId="2" applyFont="1" applyFill="1" applyBorder="1" applyAlignment="1" applyProtection="1">
      <alignment horizontal="left" vertical="center"/>
    </xf>
    <xf numFmtId="0" fontId="95" fillId="4" borderId="35" xfId="0" applyFont="1" applyFill="1" applyBorder="1" applyAlignment="1">
      <alignment horizontal="center"/>
    </xf>
    <xf numFmtId="0" fontId="95" fillId="4" borderId="82" xfId="0" applyFont="1" applyFill="1" applyBorder="1" applyAlignment="1">
      <alignment horizontal="center"/>
    </xf>
    <xf numFmtId="0" fontId="95" fillId="4" borderId="84" xfId="0" applyFont="1" applyFill="1" applyBorder="1" applyAlignment="1">
      <alignment horizontal="center"/>
    </xf>
    <xf numFmtId="0" fontId="95" fillId="4" borderId="95" xfId="0" applyFont="1" applyFill="1" applyBorder="1" applyAlignment="1">
      <alignment horizontal="center" vertical="center"/>
    </xf>
    <xf numFmtId="0" fontId="95" fillId="4" borderId="53" xfId="0" applyFont="1" applyFill="1" applyBorder="1" applyAlignment="1">
      <alignment horizontal="center" vertical="center"/>
    </xf>
    <xf numFmtId="0" fontId="95" fillId="4" borderId="54" xfId="0" applyFont="1" applyFill="1" applyBorder="1" applyAlignment="1">
      <alignment horizontal="center" vertical="center"/>
    </xf>
    <xf numFmtId="0" fontId="95" fillId="4" borderId="65" xfId="0" applyFont="1" applyFill="1" applyBorder="1" applyAlignment="1">
      <alignment horizontal="center" vertical="center"/>
    </xf>
    <xf numFmtId="0" fontId="95" fillId="4" borderId="66" xfId="0" applyFont="1" applyFill="1" applyBorder="1" applyAlignment="1">
      <alignment horizontal="center" vertical="center"/>
    </xf>
    <xf numFmtId="0" fontId="93" fillId="4" borderId="40" xfId="0" applyFont="1" applyFill="1" applyBorder="1" applyAlignment="1">
      <alignment horizontal="center" vertical="center"/>
    </xf>
    <xf numFmtId="0" fontId="93" fillId="4" borderId="14" xfId="0" applyFont="1" applyFill="1" applyBorder="1" applyAlignment="1">
      <alignment horizontal="center" vertical="center"/>
    </xf>
    <xf numFmtId="16" fontId="94" fillId="4" borderId="53" xfId="0" applyNumberFormat="1" applyFont="1" applyFill="1" applyBorder="1" applyAlignment="1">
      <alignment horizontal="center" vertical="center"/>
    </xf>
    <xf numFmtId="0" fontId="70" fillId="4" borderId="0" xfId="2" applyFont="1" applyFill="1" applyBorder="1" applyAlignment="1" applyProtection="1">
      <alignment horizontal="center" vertical="center"/>
    </xf>
    <xf numFmtId="0" fontId="85" fillId="4" borderId="0" xfId="2" applyFont="1" applyFill="1" applyBorder="1" applyAlignment="1" applyProtection="1">
      <alignment horizontal="center" vertical="center"/>
    </xf>
    <xf numFmtId="0" fontId="2" fillId="4" borderId="0" xfId="2" applyFont="1" applyFill="1" applyBorder="1" applyAlignment="1" applyProtection="1">
      <alignment horizontal="left" vertical="center"/>
    </xf>
    <xf numFmtId="0" fontId="2" fillId="4" borderId="0" xfId="2" applyFont="1" applyFill="1" applyBorder="1" applyAlignment="1" applyProtection="1">
      <alignment horizontal="center" vertical="center"/>
    </xf>
    <xf numFmtId="0" fontId="95" fillId="4" borderId="96" xfId="0" applyFont="1" applyFill="1" applyBorder="1" applyAlignment="1">
      <alignment horizontal="center" vertical="center"/>
    </xf>
    <xf numFmtId="0" fontId="40" fillId="4" borderId="36" xfId="0" applyFont="1" applyFill="1" applyBorder="1" applyAlignment="1">
      <alignment horizontal="center"/>
    </xf>
    <xf numFmtId="16" fontId="20" fillId="4" borderId="0" xfId="0" applyNumberFormat="1" applyFont="1" applyFill="1" applyBorder="1" applyAlignment="1">
      <alignment horizontal="center" vertical="center"/>
    </xf>
    <xf numFmtId="0" fontId="70" fillId="4" borderId="0" xfId="2" applyFont="1" applyFill="1" applyBorder="1" applyAlignment="1" applyProtection="1">
      <alignment horizontal="center" vertical="center"/>
    </xf>
    <xf numFmtId="0" fontId="85" fillId="4" borderId="0" xfId="2" applyFont="1" applyFill="1" applyBorder="1" applyAlignment="1" applyProtection="1">
      <alignment horizontal="center" vertical="center"/>
    </xf>
    <xf numFmtId="0" fontId="37" fillId="4" borderId="41" xfId="0" applyFont="1" applyFill="1" applyBorder="1" applyAlignment="1" applyProtection="1">
      <alignment horizontal="center" vertical="center"/>
    </xf>
    <xf numFmtId="0" fontId="6" fillId="4" borderId="0" xfId="2" applyFont="1" applyFill="1" applyBorder="1" applyAlignment="1" applyProtection="1">
      <alignment horizontal="center" vertical="center"/>
    </xf>
    <xf numFmtId="0" fontId="104" fillId="4" borderId="0" xfId="2" applyFont="1" applyFill="1" applyAlignment="1" applyProtection="1">
      <alignment vertical="center"/>
    </xf>
    <xf numFmtId="0" fontId="102" fillId="4" borderId="0" xfId="2" applyFont="1" applyFill="1" applyBorder="1" applyAlignment="1" applyProtection="1">
      <alignment horizontal="center" vertical="center"/>
    </xf>
    <xf numFmtId="0" fontId="106" fillId="4" borderId="0" xfId="2" applyFont="1" applyFill="1" applyBorder="1" applyAlignment="1" applyProtection="1">
      <alignment horizontal="center" vertical="center"/>
    </xf>
    <xf numFmtId="18" fontId="107" fillId="4" borderId="0" xfId="2" applyNumberFormat="1" applyFont="1" applyFill="1" applyBorder="1" applyAlignment="1" applyProtection="1">
      <alignment horizontal="center" vertical="center"/>
    </xf>
    <xf numFmtId="0" fontId="104" fillId="4" borderId="0" xfId="2" applyFont="1" applyFill="1" applyBorder="1" applyAlignment="1" applyProtection="1">
      <alignment horizontal="center" vertical="center"/>
    </xf>
    <xf numFmtId="0" fontId="104" fillId="4" borderId="0" xfId="2" applyFont="1" applyFill="1" applyBorder="1" applyAlignment="1" applyProtection="1">
      <alignment vertical="center"/>
    </xf>
    <xf numFmtId="0" fontId="104" fillId="4" borderId="0" xfId="2" applyFont="1" applyFill="1"/>
    <xf numFmtId="16" fontId="107" fillId="4" borderId="0" xfId="2" applyNumberFormat="1" applyFont="1" applyFill="1" applyBorder="1" applyAlignment="1" applyProtection="1">
      <alignment horizontal="center" vertical="center"/>
    </xf>
    <xf numFmtId="0" fontId="108" fillId="4" borderId="65" xfId="2" applyFont="1" applyFill="1" applyBorder="1" applyAlignment="1" applyProtection="1">
      <alignment horizontal="center" vertical="center"/>
    </xf>
    <xf numFmtId="0" fontId="109" fillId="4" borderId="53" xfId="2" applyFont="1" applyFill="1" applyBorder="1" applyAlignment="1" applyProtection="1">
      <alignment horizontal="center" vertical="center"/>
    </xf>
    <xf numFmtId="0" fontId="108" fillId="4" borderId="65" xfId="2" applyFont="1" applyFill="1" applyBorder="1" applyAlignment="1" applyProtection="1">
      <alignment horizontal="center" vertical="center" wrapText="1"/>
    </xf>
    <xf numFmtId="0" fontId="111" fillId="4" borderId="0" xfId="0" applyFont="1" applyFill="1"/>
    <xf numFmtId="0" fontId="111" fillId="4" borderId="0" xfId="0" applyFont="1" applyFill="1" applyBorder="1" applyAlignment="1">
      <alignment horizontal="center"/>
    </xf>
    <xf numFmtId="20" fontId="111" fillId="4" borderId="0" xfId="0" applyNumberFormat="1" applyFont="1" applyFill="1" applyBorder="1" applyAlignment="1">
      <alignment horizontal="center"/>
    </xf>
    <xf numFmtId="22" fontId="111" fillId="4" borderId="0" xfId="0" applyNumberFormat="1" applyFont="1" applyFill="1" applyAlignment="1">
      <alignment horizontal="center"/>
    </xf>
    <xf numFmtId="0" fontId="111" fillId="4" borderId="82" xfId="0" applyFont="1" applyFill="1" applyBorder="1" applyAlignment="1">
      <alignment horizontal="center"/>
    </xf>
    <xf numFmtId="0" fontId="111" fillId="4" borderId="53" xfId="0" applyFont="1" applyFill="1" applyBorder="1" applyAlignment="1">
      <alignment horizontal="center" vertical="center"/>
    </xf>
    <xf numFmtId="0" fontId="111" fillId="4" borderId="65" xfId="0" applyFont="1" applyFill="1" applyBorder="1" applyAlignment="1">
      <alignment horizontal="center" vertical="center"/>
    </xf>
    <xf numFmtId="0" fontId="110" fillId="4" borderId="14" xfId="0" applyFont="1" applyFill="1" applyBorder="1" applyAlignment="1">
      <alignment horizontal="center" vertical="center" wrapText="1"/>
    </xf>
    <xf numFmtId="0" fontId="110" fillId="4" borderId="40" xfId="0" applyFont="1" applyFill="1" applyBorder="1" applyAlignment="1">
      <alignment horizontal="center" vertical="center" wrapText="1"/>
    </xf>
    <xf numFmtId="0" fontId="93" fillId="4" borderId="0" xfId="0" applyFont="1" applyFill="1"/>
    <xf numFmtId="0" fontId="93" fillId="4" borderId="36" xfId="0" applyFont="1" applyFill="1" applyBorder="1"/>
    <xf numFmtId="0" fontId="45" fillId="4" borderId="0" xfId="0" applyFont="1" applyFill="1" applyBorder="1" applyAlignment="1" applyProtection="1">
      <alignment horizontal="center" vertical="center"/>
      <protection locked="0"/>
    </xf>
    <xf numFmtId="0" fontId="93" fillId="4" borderId="0" xfId="0" applyFont="1" applyFill="1" applyBorder="1" applyAlignment="1">
      <alignment horizontal="center"/>
    </xf>
    <xf numFmtId="0" fontId="110" fillId="6" borderId="40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/>
    </xf>
    <xf numFmtId="0" fontId="110" fillId="6" borderId="14" xfId="0" applyFont="1" applyFill="1" applyBorder="1" applyAlignment="1">
      <alignment horizontal="center" vertical="center" wrapText="1"/>
    </xf>
    <xf numFmtId="16" fontId="94" fillId="6" borderId="53" xfId="0" applyNumberFormat="1" applyFont="1" applyFill="1" applyBorder="1" applyAlignment="1">
      <alignment horizontal="center" vertical="center"/>
    </xf>
    <xf numFmtId="20" fontId="44" fillId="6" borderId="54" xfId="0" applyNumberFormat="1" applyFont="1" applyFill="1" applyBorder="1" applyAlignment="1">
      <alignment horizontal="center" vertical="center" wrapText="1"/>
    </xf>
    <xf numFmtId="0" fontId="114" fillId="4" borderId="0" xfId="0" applyFont="1" applyFill="1"/>
    <xf numFmtId="0" fontId="114" fillId="4" borderId="36" xfId="0" applyFont="1" applyFill="1" applyBorder="1"/>
    <xf numFmtId="0" fontId="115" fillId="6" borderId="13" xfId="0" applyFont="1" applyFill="1" applyBorder="1" applyAlignment="1" applyProtection="1">
      <alignment horizontal="center" vertical="center"/>
      <protection locked="0"/>
    </xf>
    <xf numFmtId="0" fontId="83" fillId="4" borderId="13" xfId="0" applyFont="1" applyFill="1" applyBorder="1" applyAlignment="1" applyProtection="1">
      <alignment horizontal="center" vertical="center"/>
      <protection locked="0"/>
    </xf>
    <xf numFmtId="0" fontId="83" fillId="4" borderId="0" xfId="0" applyFont="1" applyFill="1" applyBorder="1" applyAlignment="1" applyProtection="1">
      <alignment horizontal="center" vertical="center"/>
      <protection locked="0"/>
    </xf>
    <xf numFmtId="0" fontId="114" fillId="4" borderId="0" xfId="0" applyFont="1" applyFill="1" applyBorder="1" applyAlignment="1">
      <alignment horizontal="center"/>
    </xf>
    <xf numFmtId="0" fontId="83" fillId="6" borderId="13" xfId="0" applyFont="1" applyFill="1" applyBorder="1" applyAlignment="1" applyProtection="1">
      <alignment horizontal="center" vertical="center"/>
      <protection locked="0"/>
    </xf>
    <xf numFmtId="20" fontId="44" fillId="6" borderId="54" xfId="0" applyNumberFormat="1" applyFont="1" applyFill="1" applyBorder="1" applyAlignment="1">
      <alignment horizontal="center" vertical="center"/>
    </xf>
    <xf numFmtId="0" fontId="93" fillId="6" borderId="40" xfId="0" applyFont="1" applyFill="1" applyBorder="1" applyAlignment="1">
      <alignment horizontal="center" vertical="center"/>
    </xf>
    <xf numFmtId="0" fontId="45" fillId="6" borderId="13" xfId="0" applyFont="1" applyFill="1" applyBorder="1" applyAlignment="1" applyProtection="1">
      <alignment horizontal="center" vertical="center"/>
      <protection locked="0"/>
    </xf>
    <xf numFmtId="0" fontId="93" fillId="6" borderId="14" xfId="0" applyFont="1" applyFill="1" applyBorder="1" applyAlignment="1">
      <alignment horizontal="center" vertical="center"/>
    </xf>
    <xf numFmtId="0" fontId="111" fillId="4" borderId="84" xfId="0" applyFont="1" applyFill="1" applyBorder="1" applyAlignment="1">
      <alignment horizontal="center"/>
    </xf>
    <xf numFmtId="0" fontId="111" fillId="4" borderId="54" xfId="0" applyFont="1" applyFill="1" applyBorder="1" applyAlignment="1">
      <alignment horizontal="center" vertical="center"/>
    </xf>
    <xf numFmtId="0" fontId="111" fillId="4" borderId="66" xfId="0" applyFont="1" applyFill="1" applyBorder="1" applyAlignment="1">
      <alignment horizontal="center" vertical="center"/>
    </xf>
    <xf numFmtId="0" fontId="30" fillId="2" borderId="0" xfId="0" applyFont="1" applyFill="1" applyAlignment="1" applyProtection="1">
      <alignment horizontal="center"/>
    </xf>
    <xf numFmtId="0" fontId="31" fillId="2" borderId="0" xfId="0" applyFont="1" applyFill="1" applyAlignment="1" applyProtection="1">
      <alignment horizontal="center"/>
    </xf>
    <xf numFmtId="0" fontId="30" fillId="2" borderId="0" xfId="1" applyFont="1" applyFill="1" applyAlignment="1" applyProtection="1">
      <alignment horizontal="center"/>
    </xf>
    <xf numFmtId="0" fontId="23" fillId="2" borderId="0" xfId="0" applyFont="1" applyFill="1" applyAlignment="1" applyProtection="1">
      <alignment horizontal="center"/>
    </xf>
    <xf numFmtId="0" fontId="24" fillId="2" borderId="0" xfId="0" applyFont="1" applyFill="1" applyAlignment="1" applyProtection="1">
      <alignment horizontal="center"/>
    </xf>
    <xf numFmtId="0" fontId="28" fillId="2" borderId="0" xfId="0" applyFont="1" applyFill="1" applyAlignment="1" applyProtection="1">
      <alignment horizontal="center"/>
    </xf>
    <xf numFmtId="0" fontId="10" fillId="2" borderId="0" xfId="1" applyFont="1" applyFill="1" applyAlignment="1" applyProtection="1">
      <alignment horizontal="center"/>
    </xf>
    <xf numFmtId="0" fontId="59" fillId="3" borderId="32" xfId="1" applyFont="1" applyFill="1" applyBorder="1" applyAlignment="1" applyProtection="1">
      <alignment horizontal="center" vertical="center"/>
    </xf>
    <xf numFmtId="0" fontId="8" fillId="3" borderId="33" xfId="1" applyFill="1" applyBorder="1" applyAlignment="1" applyProtection="1">
      <alignment horizontal="center" vertical="center"/>
    </xf>
    <xf numFmtId="0" fontId="8" fillId="3" borderId="34" xfId="1" applyFill="1" applyBorder="1" applyAlignment="1" applyProtection="1">
      <alignment horizontal="center" vertical="center"/>
    </xf>
    <xf numFmtId="0" fontId="45" fillId="5" borderId="55" xfId="0" applyFont="1" applyFill="1" applyBorder="1" applyAlignment="1">
      <alignment horizontal="center"/>
    </xf>
    <xf numFmtId="0" fontId="45" fillId="5" borderId="56" xfId="0" applyFont="1" applyFill="1" applyBorder="1" applyAlignment="1">
      <alignment horizontal="center"/>
    </xf>
    <xf numFmtId="0" fontId="45" fillId="5" borderId="57" xfId="0" applyFont="1" applyFill="1" applyBorder="1" applyAlignment="1">
      <alignment horizontal="center"/>
    </xf>
    <xf numFmtId="14" fontId="112" fillId="4" borderId="60" xfId="0" applyNumberFormat="1" applyFont="1" applyFill="1" applyBorder="1" applyAlignment="1" applyProtection="1">
      <alignment horizontal="center" vertical="center"/>
    </xf>
    <xf numFmtId="14" fontId="112" fillId="4" borderId="61" xfId="0" applyNumberFormat="1" applyFont="1" applyFill="1" applyBorder="1" applyAlignment="1" applyProtection="1">
      <alignment horizontal="center" vertical="center"/>
    </xf>
    <xf numFmtId="0" fontId="77" fillId="3" borderId="0" xfId="0" applyFont="1" applyFill="1" applyAlignment="1">
      <alignment horizontal="center" vertical="center" wrapText="1"/>
    </xf>
    <xf numFmtId="0" fontId="77" fillId="3" borderId="0" xfId="0" applyFont="1" applyFill="1" applyAlignment="1">
      <alignment horizontal="center" vertical="center"/>
    </xf>
    <xf numFmtId="14" fontId="112" fillId="6" borderId="60" xfId="0" applyNumberFormat="1" applyFont="1" applyFill="1" applyBorder="1" applyAlignment="1" applyProtection="1">
      <alignment horizontal="center" vertical="center"/>
    </xf>
    <xf numFmtId="14" fontId="112" fillId="6" borderId="61" xfId="0" applyNumberFormat="1" applyFont="1" applyFill="1" applyBorder="1" applyAlignment="1" applyProtection="1">
      <alignment horizontal="center" vertical="center"/>
    </xf>
    <xf numFmtId="18" fontId="113" fillId="6" borderId="53" xfId="0" applyNumberFormat="1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/>
    </xf>
    <xf numFmtId="0" fontId="37" fillId="4" borderId="50" xfId="0" applyFont="1" applyFill="1" applyBorder="1" applyAlignment="1" applyProtection="1">
      <alignment horizontal="center" vertical="center"/>
    </xf>
    <xf numFmtId="20" fontId="44" fillId="6" borderId="53" xfId="0" applyNumberFormat="1" applyFont="1" applyFill="1" applyBorder="1" applyAlignment="1">
      <alignment horizontal="center" vertical="center"/>
    </xf>
    <xf numFmtId="0" fontId="54" fillId="3" borderId="35" xfId="0" applyFont="1" applyFill="1" applyBorder="1" applyAlignment="1">
      <alignment horizontal="center" vertical="center"/>
    </xf>
    <xf numFmtId="0" fontId="56" fillId="3" borderId="36" xfId="0" applyFont="1" applyFill="1" applyBorder="1" applyAlignment="1">
      <alignment horizontal="center" vertical="center"/>
    </xf>
    <xf numFmtId="0" fontId="56" fillId="3" borderId="37" xfId="0" applyFont="1" applyFill="1" applyBorder="1" applyAlignment="1">
      <alignment horizontal="center" vertical="center"/>
    </xf>
    <xf numFmtId="0" fontId="56" fillId="3" borderId="46" xfId="0" applyFont="1" applyFill="1" applyBorder="1" applyAlignment="1">
      <alignment horizontal="center" vertical="center"/>
    </xf>
    <xf numFmtId="0" fontId="56" fillId="3" borderId="47" xfId="0" applyFont="1" applyFill="1" applyBorder="1" applyAlignment="1">
      <alignment horizontal="center" vertical="center"/>
    </xf>
    <xf numFmtId="0" fontId="56" fillId="3" borderId="48" xfId="0" applyFont="1" applyFill="1" applyBorder="1" applyAlignment="1">
      <alignment horizontal="center" vertical="center"/>
    </xf>
    <xf numFmtId="0" fontId="40" fillId="4" borderId="83" xfId="0" applyFont="1" applyFill="1" applyBorder="1" applyAlignment="1">
      <alignment horizontal="center"/>
    </xf>
    <xf numFmtId="0" fontId="22" fillId="5" borderId="55" xfId="0" applyFont="1" applyFill="1" applyBorder="1" applyAlignment="1">
      <alignment horizontal="center"/>
    </xf>
    <xf numFmtId="0" fontId="22" fillId="5" borderId="56" xfId="0" applyFont="1" applyFill="1" applyBorder="1" applyAlignment="1">
      <alignment horizontal="center"/>
    </xf>
    <xf numFmtId="0" fontId="22" fillId="5" borderId="57" xfId="0" applyFont="1" applyFill="1" applyBorder="1" applyAlignment="1">
      <alignment horizontal="center"/>
    </xf>
    <xf numFmtId="0" fontId="37" fillId="4" borderId="14" xfId="0" applyFont="1" applyFill="1" applyBorder="1" applyAlignment="1" applyProtection="1">
      <alignment horizontal="center" vertical="center"/>
    </xf>
    <xf numFmtId="20" fontId="44" fillId="4" borderId="53" xfId="0" applyNumberFormat="1" applyFont="1" applyFill="1" applyBorder="1" applyAlignment="1">
      <alignment horizontal="center" vertical="center"/>
    </xf>
    <xf numFmtId="18" fontId="113" fillId="4" borderId="53" xfId="0" applyNumberFormat="1" applyFont="1" applyFill="1" applyBorder="1" applyAlignment="1">
      <alignment horizontal="center" vertical="center"/>
    </xf>
    <xf numFmtId="20" fontId="84" fillId="6" borderId="53" xfId="0" applyNumberFormat="1" applyFont="1" applyFill="1" applyBorder="1" applyAlignment="1">
      <alignment horizontal="center" vertical="center" wrapText="1"/>
    </xf>
    <xf numFmtId="0" fontId="96" fillId="4" borderId="14" xfId="0" applyFont="1" applyFill="1" applyBorder="1" applyAlignment="1" applyProtection="1">
      <alignment horizontal="center" vertical="center"/>
    </xf>
    <xf numFmtId="20" fontId="84" fillId="4" borderId="53" xfId="0" applyNumberFormat="1" applyFont="1" applyFill="1" applyBorder="1" applyAlignment="1">
      <alignment horizontal="center" vertical="center" wrapText="1"/>
    </xf>
    <xf numFmtId="20" fontId="84" fillId="6" borderId="60" xfId="0" applyNumberFormat="1" applyFont="1" applyFill="1" applyBorder="1" applyAlignment="1">
      <alignment horizontal="center" vertical="center" wrapText="1"/>
    </xf>
    <xf numFmtId="20" fontId="84" fillId="6" borderId="61" xfId="0" applyNumberFormat="1" applyFont="1" applyFill="1" applyBorder="1" applyAlignment="1">
      <alignment horizontal="center" vertical="center" wrapText="1"/>
    </xf>
    <xf numFmtId="20" fontId="84" fillId="4" borderId="60" xfId="0" applyNumberFormat="1" applyFont="1" applyFill="1" applyBorder="1" applyAlignment="1">
      <alignment horizontal="center" vertical="center" wrapText="1"/>
    </xf>
    <xf numFmtId="20" fontId="84" fillId="4" borderId="61" xfId="0" applyNumberFormat="1" applyFont="1" applyFill="1" applyBorder="1" applyAlignment="1">
      <alignment horizontal="center" vertical="center" wrapText="1"/>
    </xf>
    <xf numFmtId="16" fontId="113" fillId="4" borderId="0" xfId="0" applyNumberFormat="1" applyFont="1" applyFill="1" applyBorder="1" applyAlignment="1">
      <alignment horizontal="center" vertical="center"/>
    </xf>
    <xf numFmtId="18" fontId="113" fillId="4" borderId="0" xfId="0" applyNumberFormat="1" applyFont="1" applyFill="1" applyBorder="1" applyAlignment="1">
      <alignment horizontal="center" vertical="center"/>
    </xf>
    <xf numFmtId="20" fontId="44" fillId="4" borderId="0" xfId="0" applyNumberFormat="1" applyFont="1" applyFill="1" applyBorder="1" applyAlignment="1">
      <alignment horizontal="center" vertical="center"/>
    </xf>
    <xf numFmtId="16" fontId="20" fillId="4" borderId="0" xfId="0" applyNumberFormat="1" applyFont="1" applyFill="1" applyBorder="1" applyAlignment="1">
      <alignment horizontal="center" vertical="center"/>
    </xf>
    <xf numFmtId="18" fontId="20" fillId="4" borderId="0" xfId="0" applyNumberFormat="1" applyFont="1" applyFill="1" applyBorder="1" applyAlignment="1">
      <alignment horizontal="center" vertical="center"/>
    </xf>
    <xf numFmtId="14" fontId="71" fillId="4" borderId="60" xfId="0" applyNumberFormat="1" applyFont="1" applyFill="1" applyBorder="1" applyAlignment="1" applyProtection="1">
      <alignment horizontal="center" vertical="center"/>
    </xf>
    <xf numFmtId="14" fontId="71" fillId="4" borderId="61" xfId="0" applyNumberFormat="1" applyFont="1" applyFill="1" applyBorder="1" applyAlignment="1" applyProtection="1">
      <alignment horizontal="center" vertical="center"/>
    </xf>
    <xf numFmtId="18" fontId="92" fillId="4" borderId="60" xfId="0" applyNumberFormat="1" applyFont="1" applyFill="1" applyBorder="1" applyAlignment="1">
      <alignment horizontal="center" vertical="center"/>
    </xf>
    <xf numFmtId="18" fontId="92" fillId="4" borderId="61" xfId="0" applyNumberFormat="1" applyFont="1" applyFill="1" applyBorder="1" applyAlignment="1">
      <alignment horizontal="center" vertical="center"/>
    </xf>
    <xf numFmtId="14" fontId="71" fillId="6" borderId="60" xfId="0" applyNumberFormat="1" applyFont="1" applyFill="1" applyBorder="1" applyAlignment="1" applyProtection="1">
      <alignment horizontal="center" vertical="center"/>
    </xf>
    <xf numFmtId="14" fontId="71" fillId="6" borderId="61" xfId="0" applyNumberFormat="1" applyFont="1" applyFill="1" applyBorder="1" applyAlignment="1" applyProtection="1">
      <alignment horizontal="center" vertical="center"/>
    </xf>
    <xf numFmtId="18" fontId="92" fillId="6" borderId="60" xfId="0" applyNumberFormat="1" applyFont="1" applyFill="1" applyBorder="1" applyAlignment="1">
      <alignment horizontal="center" vertical="center"/>
    </xf>
    <xf numFmtId="18" fontId="92" fillId="6" borderId="61" xfId="0" applyNumberFormat="1" applyFont="1" applyFill="1" applyBorder="1" applyAlignment="1">
      <alignment horizontal="center" vertical="center"/>
    </xf>
    <xf numFmtId="14" fontId="71" fillId="4" borderId="86" xfId="0" applyNumberFormat="1" applyFont="1" applyFill="1" applyBorder="1" applyAlignment="1" applyProtection="1">
      <alignment horizontal="center" vertical="center"/>
    </xf>
    <xf numFmtId="14" fontId="71" fillId="4" borderId="87" xfId="0" applyNumberFormat="1" applyFont="1" applyFill="1" applyBorder="1" applyAlignment="1" applyProtection="1">
      <alignment horizontal="center" vertical="center"/>
    </xf>
    <xf numFmtId="18" fontId="92" fillId="6" borderId="53" xfId="0" applyNumberFormat="1" applyFont="1" applyFill="1" applyBorder="1" applyAlignment="1">
      <alignment horizontal="center" vertical="center"/>
    </xf>
    <xf numFmtId="18" fontId="92" fillId="4" borderId="53" xfId="0" applyNumberFormat="1" applyFont="1" applyFill="1" applyBorder="1" applyAlignment="1">
      <alignment horizontal="center" vertical="center"/>
    </xf>
    <xf numFmtId="0" fontId="40" fillId="4" borderId="36" xfId="0" applyFont="1" applyFill="1" applyBorder="1" applyAlignment="1">
      <alignment horizontal="center"/>
    </xf>
    <xf numFmtId="0" fontId="82" fillId="3" borderId="0" xfId="2" applyFont="1" applyFill="1" applyAlignment="1">
      <alignment horizontal="center" vertical="center" wrapText="1"/>
    </xf>
    <xf numFmtId="0" fontId="103" fillId="3" borderId="0" xfId="2" applyFont="1" applyFill="1" applyAlignment="1">
      <alignment horizontal="center" vertical="center" wrapText="1"/>
    </xf>
    <xf numFmtId="0" fontId="105" fillId="5" borderId="67" xfId="2" applyFont="1" applyFill="1" applyBorder="1" applyAlignment="1" applyProtection="1">
      <alignment horizontal="center"/>
    </xf>
    <xf numFmtId="0" fontId="67" fillId="5" borderId="83" xfId="2" applyFont="1" applyFill="1" applyBorder="1" applyAlignment="1" applyProtection="1">
      <alignment horizontal="center"/>
    </xf>
    <xf numFmtId="0" fontId="105" fillId="5" borderId="68" xfId="2" applyFont="1" applyFill="1" applyBorder="1" applyAlignment="1" applyProtection="1">
      <alignment horizontal="center"/>
    </xf>
    <xf numFmtId="0" fontId="81" fillId="5" borderId="82" xfId="2" applyFont="1" applyFill="1" applyBorder="1" applyAlignment="1" applyProtection="1">
      <alignment horizontal="center"/>
    </xf>
    <xf numFmtId="0" fontId="70" fillId="4" borderId="85" xfId="2" applyFont="1" applyFill="1" applyBorder="1" applyAlignment="1" applyProtection="1">
      <alignment horizontal="center" vertical="center"/>
    </xf>
    <xf numFmtId="0" fontId="70" fillId="4" borderId="86" xfId="2" applyFont="1" applyFill="1" applyBorder="1" applyAlignment="1" applyProtection="1">
      <alignment horizontal="center" vertical="center"/>
    </xf>
    <xf numFmtId="0" fontId="104" fillId="4" borderId="86" xfId="2" applyFont="1" applyFill="1" applyBorder="1" applyAlignment="1" applyProtection="1">
      <alignment horizontal="center" vertical="center"/>
    </xf>
    <xf numFmtId="0" fontId="70" fillId="4" borderId="87" xfId="2" applyFont="1" applyFill="1" applyBorder="1" applyAlignment="1" applyProtection="1">
      <alignment horizontal="center" vertical="center"/>
    </xf>
    <xf numFmtId="0" fontId="2" fillId="4" borderId="88" xfId="2" applyFont="1" applyFill="1" applyBorder="1" applyAlignment="1" applyProtection="1">
      <alignment horizontal="center" vertical="center"/>
    </xf>
    <xf numFmtId="0" fontId="2" fillId="4" borderId="91" xfId="2" applyFont="1" applyFill="1" applyBorder="1" applyAlignment="1" applyProtection="1">
      <alignment horizontal="center" vertical="center"/>
    </xf>
    <xf numFmtId="0" fontId="102" fillId="4" borderId="89" xfId="2" applyFont="1" applyFill="1" applyBorder="1" applyAlignment="1" applyProtection="1">
      <alignment horizontal="center" vertical="center"/>
    </xf>
    <xf numFmtId="0" fontId="102" fillId="4" borderId="58" xfId="2" applyFont="1" applyFill="1" applyBorder="1" applyAlignment="1" applyProtection="1">
      <alignment horizontal="center" vertical="center"/>
    </xf>
    <xf numFmtId="0" fontId="2" fillId="4" borderId="89" xfId="2" applyFont="1" applyFill="1" applyBorder="1" applyAlignment="1" applyProtection="1">
      <alignment horizontal="center" vertical="center"/>
    </xf>
    <xf numFmtId="0" fontId="2" fillId="4" borderId="58" xfId="2" applyFont="1" applyFill="1" applyBorder="1" applyAlignment="1" applyProtection="1">
      <alignment horizontal="center" vertical="center"/>
    </xf>
    <xf numFmtId="0" fontId="99" fillId="4" borderId="53" xfId="2" applyFont="1" applyFill="1" applyBorder="1" applyAlignment="1" applyProtection="1">
      <alignment horizontal="center" vertical="center"/>
    </xf>
    <xf numFmtId="165" fontId="100" fillId="4" borderId="53" xfId="3" applyNumberFormat="1" applyFont="1" applyFill="1" applyBorder="1" applyAlignment="1">
      <alignment horizontal="center" vertical="center"/>
    </xf>
    <xf numFmtId="0" fontId="101" fillId="4" borderId="89" xfId="2" applyFont="1" applyFill="1" applyBorder="1" applyAlignment="1" applyProtection="1">
      <alignment horizontal="center" vertical="center"/>
    </xf>
    <xf numFmtId="0" fontId="101" fillId="4" borderId="58" xfId="2" applyFont="1" applyFill="1" applyBorder="1" applyAlignment="1" applyProtection="1">
      <alignment horizontal="center" vertical="center"/>
    </xf>
    <xf numFmtId="0" fontId="79" fillId="4" borderId="90" xfId="2" applyFont="1" applyFill="1" applyBorder="1" applyAlignment="1" applyProtection="1">
      <alignment horizontal="center" vertical="center"/>
    </xf>
    <xf numFmtId="0" fontId="79" fillId="4" borderId="59" xfId="2" applyFont="1" applyFill="1" applyBorder="1" applyAlignment="1" applyProtection="1">
      <alignment horizontal="center" vertical="center"/>
    </xf>
    <xf numFmtId="0" fontId="2" fillId="4" borderId="92" xfId="2" applyFont="1" applyFill="1" applyBorder="1" applyAlignment="1" applyProtection="1">
      <alignment horizontal="center" vertical="center"/>
    </xf>
    <xf numFmtId="0" fontId="102" fillId="4" borderId="93" xfId="2" applyFont="1" applyFill="1" applyBorder="1" applyAlignment="1" applyProtection="1">
      <alignment horizontal="center" vertical="center"/>
    </xf>
    <xf numFmtId="0" fontId="2" fillId="4" borderId="93" xfId="2" applyFont="1" applyFill="1" applyBorder="1" applyAlignment="1" applyProtection="1">
      <alignment horizontal="center" vertical="center"/>
    </xf>
    <xf numFmtId="0" fontId="99" fillId="4" borderId="65" xfId="2" applyFont="1" applyFill="1" applyBorder="1" applyAlignment="1" applyProtection="1">
      <alignment horizontal="center" vertical="center"/>
    </xf>
    <xf numFmtId="0" fontId="101" fillId="4" borderId="93" xfId="2" applyFont="1" applyFill="1" applyBorder="1" applyAlignment="1" applyProtection="1">
      <alignment horizontal="center" vertical="center"/>
    </xf>
    <xf numFmtId="0" fontId="70" fillId="4" borderId="90" xfId="2" applyFont="1" applyFill="1" applyBorder="1" applyAlignment="1" applyProtection="1">
      <alignment horizontal="center" vertical="center"/>
    </xf>
    <xf numFmtId="0" fontId="70" fillId="4" borderId="94" xfId="2" applyFont="1" applyFill="1" applyBorder="1" applyAlignment="1" applyProtection="1">
      <alignment horizontal="center" vertical="center"/>
    </xf>
    <xf numFmtId="0" fontId="70" fillId="4" borderId="0" xfId="2" applyFont="1" applyFill="1" applyBorder="1" applyAlignment="1" applyProtection="1">
      <alignment horizontal="center" vertical="center"/>
    </xf>
    <xf numFmtId="0" fontId="79" fillId="4" borderId="0" xfId="2" applyFont="1" applyFill="1" applyBorder="1" applyAlignment="1" applyProtection="1">
      <alignment horizontal="center" vertical="center"/>
    </xf>
    <xf numFmtId="0" fontId="2" fillId="4" borderId="0" xfId="2" applyFont="1" applyFill="1" applyBorder="1" applyAlignment="1" applyProtection="1">
      <alignment horizontal="center" vertical="center"/>
    </xf>
    <xf numFmtId="0" fontId="106" fillId="4" borderId="0" xfId="2" applyFont="1" applyFill="1" applyBorder="1" applyAlignment="1" applyProtection="1">
      <alignment horizontal="center" vertical="center"/>
    </xf>
    <xf numFmtId="0" fontId="102" fillId="4" borderId="0" xfId="2" applyFont="1" applyFill="1" applyBorder="1" applyAlignment="1" applyProtection="1">
      <alignment horizontal="center" vertical="center"/>
    </xf>
    <xf numFmtId="165" fontId="90" fillId="4" borderId="0" xfId="3" applyNumberFormat="1" applyFont="1" applyFill="1" applyBorder="1" applyAlignment="1">
      <alignment horizontal="center" vertical="center"/>
    </xf>
    <xf numFmtId="165" fontId="88" fillId="4" borderId="0" xfId="3" applyNumberFormat="1" applyFill="1" applyBorder="1" applyAlignment="1">
      <alignment horizontal="center"/>
    </xf>
    <xf numFmtId="165" fontId="88" fillId="4" borderId="0" xfId="3" applyNumberFormat="1" applyFill="1" applyAlignment="1">
      <alignment horizontal="center"/>
    </xf>
    <xf numFmtId="0" fontId="98" fillId="4" borderId="53" xfId="2" applyFont="1" applyFill="1" applyBorder="1" applyAlignment="1" applyProtection="1">
      <alignment horizontal="center" vertical="center"/>
    </xf>
    <xf numFmtId="0" fontId="98" fillId="4" borderId="58" xfId="2" applyFont="1" applyFill="1" applyBorder="1" applyAlignment="1" applyProtection="1">
      <alignment horizontal="center" vertical="center"/>
    </xf>
    <xf numFmtId="0" fontId="98" fillId="4" borderId="65" xfId="2" applyFont="1" applyFill="1" applyBorder="1" applyAlignment="1" applyProtection="1">
      <alignment horizontal="center" vertical="center"/>
    </xf>
    <xf numFmtId="165" fontId="91" fillId="4" borderId="0" xfId="3" applyNumberFormat="1" applyFont="1" applyFill="1" applyBorder="1" applyAlignment="1">
      <alignment horizontal="center"/>
    </xf>
    <xf numFmtId="165" fontId="91" fillId="4" borderId="0" xfId="3" applyNumberFormat="1" applyFont="1" applyFill="1" applyAlignment="1">
      <alignment horizontal="center"/>
    </xf>
    <xf numFmtId="165" fontId="100" fillId="4" borderId="65" xfId="3" applyNumberFormat="1" applyFont="1" applyFill="1" applyBorder="1" applyAlignment="1">
      <alignment horizontal="center" vertical="center"/>
    </xf>
    <xf numFmtId="165" fontId="88" fillId="4" borderId="0" xfId="3" applyNumberFormat="1" applyFill="1" applyBorder="1" applyAlignment="1">
      <alignment horizontal="center" vertical="center"/>
    </xf>
    <xf numFmtId="0" fontId="82" fillId="3" borderId="0" xfId="0" applyFont="1" applyFill="1" applyAlignment="1">
      <alignment horizontal="center" vertical="center" wrapText="1"/>
    </xf>
    <xf numFmtId="0" fontId="82" fillId="3" borderId="0" xfId="0" applyFont="1" applyFill="1" applyAlignment="1">
      <alignment horizontal="center" vertical="center"/>
    </xf>
    <xf numFmtId="0" fontId="83" fillId="3" borderId="35" xfId="0" applyFont="1" applyFill="1" applyBorder="1" applyAlignment="1">
      <alignment horizontal="center"/>
    </xf>
    <xf numFmtId="0" fontId="51" fillId="3" borderId="36" xfId="0" applyFont="1" applyFill="1" applyBorder="1" applyAlignment="1">
      <alignment horizontal="center"/>
    </xf>
    <xf numFmtId="0" fontId="51" fillId="3" borderId="37" xfId="0" applyFont="1" applyFill="1" applyBorder="1" applyAlignment="1">
      <alignment horizontal="center"/>
    </xf>
    <xf numFmtId="0" fontId="51" fillId="3" borderId="46" xfId="0" applyFont="1" applyFill="1" applyBorder="1" applyAlignment="1">
      <alignment horizontal="center"/>
    </xf>
    <xf numFmtId="0" fontId="51" fillId="3" borderId="47" xfId="0" applyFont="1" applyFill="1" applyBorder="1" applyAlignment="1">
      <alignment horizontal="center"/>
    </xf>
    <xf numFmtId="0" fontId="51" fillId="3" borderId="48" xfId="0" applyFont="1" applyFill="1" applyBorder="1" applyAlignment="1">
      <alignment horizontal="center"/>
    </xf>
    <xf numFmtId="16" fontId="20" fillId="4" borderId="53" xfId="0" applyNumberFormat="1" applyFont="1" applyFill="1" applyBorder="1" applyAlignment="1">
      <alignment horizontal="center" vertical="center"/>
    </xf>
    <xf numFmtId="18" fontId="20" fillId="4" borderId="53" xfId="0" applyNumberFormat="1" applyFont="1" applyFill="1" applyBorder="1" applyAlignment="1">
      <alignment horizontal="center" vertical="center"/>
    </xf>
    <xf numFmtId="0" fontId="22" fillId="5" borderId="35" xfId="0" applyFont="1" applyFill="1" applyBorder="1" applyAlignment="1">
      <alignment horizontal="center"/>
    </xf>
    <xf numFmtId="0" fontId="22" fillId="5" borderId="36" xfId="0" applyFont="1" applyFill="1" applyBorder="1" applyAlignment="1">
      <alignment horizontal="center"/>
    </xf>
    <xf numFmtId="0" fontId="22" fillId="5" borderId="37" xfId="0" applyFont="1" applyFill="1" applyBorder="1" applyAlignment="1">
      <alignment horizontal="center"/>
    </xf>
    <xf numFmtId="16" fontId="20" fillId="4" borderId="60" xfId="0" applyNumberFormat="1" applyFont="1" applyFill="1" applyBorder="1" applyAlignment="1">
      <alignment horizontal="center" vertical="center"/>
    </xf>
    <xf numFmtId="16" fontId="20" fillId="4" borderId="61" xfId="0" applyNumberFormat="1" applyFont="1" applyFill="1" applyBorder="1" applyAlignment="1">
      <alignment horizontal="center" vertical="center"/>
    </xf>
    <xf numFmtId="18" fontId="20" fillId="4" borderId="60" xfId="0" applyNumberFormat="1" applyFont="1" applyFill="1" applyBorder="1" applyAlignment="1">
      <alignment horizontal="center" vertical="center"/>
    </xf>
    <xf numFmtId="18" fontId="20" fillId="4" borderId="61" xfId="0" applyNumberFormat="1" applyFont="1" applyFill="1" applyBorder="1" applyAlignment="1">
      <alignment horizontal="center" vertical="center"/>
    </xf>
    <xf numFmtId="20" fontId="44" fillId="4" borderId="60" xfId="0" applyNumberFormat="1" applyFont="1" applyFill="1" applyBorder="1" applyAlignment="1">
      <alignment horizontal="center" vertical="center"/>
    </xf>
    <xf numFmtId="20" fontId="44" fillId="4" borderId="61" xfId="0" applyNumberFormat="1" applyFont="1" applyFill="1" applyBorder="1" applyAlignment="1">
      <alignment horizontal="center" vertical="center"/>
    </xf>
    <xf numFmtId="16" fontId="20" fillId="4" borderId="65" xfId="0" applyNumberFormat="1" applyFont="1" applyFill="1" applyBorder="1" applyAlignment="1">
      <alignment horizontal="center" vertical="center"/>
    </xf>
    <xf numFmtId="18" fontId="20" fillId="4" borderId="65" xfId="0" applyNumberFormat="1" applyFont="1" applyFill="1" applyBorder="1" applyAlignment="1">
      <alignment horizontal="center" vertical="center"/>
    </xf>
    <xf numFmtId="20" fontId="44" fillId="4" borderId="65" xfId="0" applyNumberFormat="1" applyFont="1" applyFill="1" applyBorder="1" applyAlignment="1">
      <alignment horizontal="center" vertical="center"/>
    </xf>
    <xf numFmtId="0" fontId="37" fillId="4" borderId="41" xfId="0" applyFont="1" applyFill="1" applyBorder="1" applyAlignment="1" applyProtection="1">
      <alignment horizontal="center" vertical="center"/>
    </xf>
    <xf numFmtId="0" fontId="82" fillId="3" borderId="0" xfId="2" applyFont="1" applyFill="1" applyAlignment="1">
      <alignment horizontal="center" vertical="center"/>
    </xf>
    <xf numFmtId="0" fontId="66" fillId="5" borderId="35" xfId="2" applyFont="1" applyFill="1" applyBorder="1" applyAlignment="1">
      <alignment horizontal="center"/>
    </xf>
    <xf numFmtId="0" fontId="66" fillId="5" borderId="36" xfId="2" applyFont="1" applyFill="1" applyBorder="1" applyAlignment="1">
      <alignment horizontal="center"/>
    </xf>
    <xf numFmtId="0" fontId="66" fillId="5" borderId="37" xfId="2" applyFont="1" applyFill="1" applyBorder="1" applyAlignment="1">
      <alignment horizontal="center"/>
    </xf>
    <xf numFmtId="0" fontId="6" fillId="4" borderId="0" xfId="2" applyFont="1" applyFill="1" applyBorder="1" applyAlignment="1" applyProtection="1">
      <alignment horizontal="center" vertical="center"/>
    </xf>
    <xf numFmtId="0" fontId="85" fillId="4" borderId="0" xfId="2" applyFont="1" applyFill="1" applyBorder="1" applyAlignment="1" applyProtection="1">
      <alignment horizontal="center" vertical="center"/>
    </xf>
    <xf numFmtId="165" fontId="88" fillId="4" borderId="53" xfId="3" applyNumberFormat="1" applyFill="1" applyBorder="1" applyAlignment="1">
      <alignment horizontal="center" vertical="center"/>
    </xf>
    <xf numFmtId="0" fontId="70" fillId="4" borderId="89" xfId="2" applyFont="1" applyFill="1" applyBorder="1" applyAlignment="1" applyProtection="1">
      <alignment horizontal="center" vertical="center"/>
    </xf>
    <xf numFmtId="0" fontId="70" fillId="4" borderId="58" xfId="2" applyFont="1" applyFill="1" applyBorder="1" applyAlignment="1" applyProtection="1">
      <alignment horizontal="center" vertical="center"/>
    </xf>
    <xf numFmtId="0" fontId="6" fillId="4" borderId="88" xfId="2" applyFont="1" applyFill="1" applyBorder="1" applyAlignment="1" applyProtection="1">
      <alignment horizontal="center" vertical="center"/>
    </xf>
    <xf numFmtId="0" fontId="6" fillId="4" borderId="91" xfId="2" applyFont="1" applyFill="1" applyBorder="1" applyAlignment="1" applyProtection="1">
      <alignment horizontal="center" vertical="center"/>
    </xf>
    <xf numFmtId="0" fontId="4" fillId="6" borderId="89" xfId="2" applyFont="1" applyFill="1" applyBorder="1" applyAlignment="1" applyProtection="1">
      <alignment horizontal="center" vertical="center"/>
    </xf>
    <xf numFmtId="0" fontId="4" fillId="6" borderId="58" xfId="2" applyFont="1" applyFill="1" applyBorder="1" applyAlignment="1" applyProtection="1">
      <alignment horizontal="center" vertical="center"/>
    </xf>
    <xf numFmtId="0" fontId="6" fillId="4" borderId="89" xfId="2" applyFont="1" applyFill="1" applyBorder="1" applyAlignment="1" applyProtection="1">
      <alignment horizontal="center" vertical="center"/>
    </xf>
    <xf numFmtId="0" fontId="6" fillId="4" borderId="58" xfId="2" applyFont="1" applyFill="1" applyBorder="1" applyAlignment="1" applyProtection="1">
      <alignment horizontal="center" vertical="center"/>
    </xf>
    <xf numFmtId="0" fontId="4" fillId="4" borderId="89" xfId="2" applyFont="1" applyFill="1" applyBorder="1" applyAlignment="1" applyProtection="1">
      <alignment horizontal="center" vertical="center"/>
    </xf>
    <xf numFmtId="0" fontId="4" fillId="4" borderId="58" xfId="2" applyFont="1" applyFill="1" applyBorder="1" applyAlignment="1" applyProtection="1">
      <alignment horizontal="center" vertical="center"/>
    </xf>
    <xf numFmtId="0" fontId="5" fillId="4" borderId="53" xfId="2" applyFont="1" applyFill="1" applyBorder="1" applyAlignment="1" applyProtection="1">
      <alignment horizontal="center" vertical="center"/>
    </xf>
    <xf numFmtId="0" fontId="6" fillId="4" borderId="53" xfId="2" applyFont="1" applyFill="1" applyBorder="1" applyAlignment="1" applyProtection="1">
      <alignment horizontal="center" vertical="center"/>
    </xf>
    <xf numFmtId="0" fontId="6" fillId="4" borderId="92" xfId="2" applyFont="1" applyFill="1" applyBorder="1" applyAlignment="1" applyProtection="1">
      <alignment horizontal="center" vertical="center"/>
    </xf>
    <xf numFmtId="0" fontId="4" fillId="6" borderId="93" xfId="2" applyFont="1" applyFill="1" applyBorder="1" applyAlignment="1" applyProtection="1">
      <alignment horizontal="center" vertical="center"/>
    </xf>
    <xf numFmtId="0" fontId="6" fillId="4" borderId="93" xfId="2" applyFont="1" applyFill="1" applyBorder="1" applyAlignment="1" applyProtection="1">
      <alignment horizontal="center" vertical="center"/>
    </xf>
    <xf numFmtId="0" fontId="4" fillId="4" borderId="93" xfId="2" applyFont="1" applyFill="1" applyBorder="1" applyAlignment="1" applyProtection="1">
      <alignment horizontal="center" vertical="center"/>
    </xf>
    <xf numFmtId="0" fontId="70" fillId="4" borderId="59" xfId="2" applyFont="1" applyFill="1" applyBorder="1" applyAlignment="1" applyProtection="1">
      <alignment horizontal="center" vertical="center"/>
    </xf>
    <xf numFmtId="0" fontId="67" fillId="5" borderId="67" xfId="2" applyFont="1" applyFill="1" applyBorder="1" applyAlignment="1" applyProtection="1">
      <alignment horizontal="center"/>
    </xf>
    <xf numFmtId="0" fontId="67" fillId="5" borderId="68" xfId="2" applyFont="1" applyFill="1" applyBorder="1" applyAlignment="1" applyProtection="1">
      <alignment horizontal="center"/>
    </xf>
    <xf numFmtId="165" fontId="88" fillId="4" borderId="65" xfId="3" applyNumberFormat="1" applyFill="1" applyBorder="1" applyAlignment="1">
      <alignment horizontal="center" vertical="center"/>
    </xf>
    <xf numFmtId="0" fontId="70" fillId="4" borderId="93" xfId="2" applyFont="1" applyFill="1" applyBorder="1" applyAlignment="1" applyProtection="1">
      <alignment horizontal="center" vertical="center"/>
    </xf>
    <xf numFmtId="0" fontId="85" fillId="4" borderId="89" xfId="2" applyFont="1" applyFill="1" applyBorder="1" applyAlignment="1" applyProtection="1">
      <alignment horizontal="center" vertical="center"/>
    </xf>
    <xf numFmtId="0" fontId="85" fillId="4" borderId="93" xfId="2" applyFont="1" applyFill="1" applyBorder="1" applyAlignment="1" applyProtection="1">
      <alignment horizontal="center" vertical="center"/>
    </xf>
    <xf numFmtId="0" fontId="3" fillId="4" borderId="53" xfId="2" applyFont="1" applyFill="1" applyBorder="1" applyAlignment="1" applyProtection="1">
      <alignment horizontal="center" vertical="center"/>
    </xf>
    <xf numFmtId="0" fontId="6" fillId="4" borderId="65" xfId="2" applyFont="1" applyFill="1" applyBorder="1" applyAlignment="1" applyProtection="1">
      <alignment horizontal="center" vertical="center"/>
    </xf>
    <xf numFmtId="0" fontId="85" fillId="4" borderId="58" xfId="2" applyFont="1" applyFill="1" applyBorder="1" applyAlignment="1" applyProtection="1">
      <alignment horizontal="center" vertical="center"/>
    </xf>
    <xf numFmtId="0" fontId="4" fillId="4" borderId="88" xfId="2" applyFont="1" applyFill="1" applyBorder="1" applyAlignment="1" applyProtection="1">
      <alignment horizontal="center" vertical="center"/>
    </xf>
    <xf numFmtId="0" fontId="1" fillId="4" borderId="53" xfId="2" applyFont="1" applyFill="1" applyBorder="1" applyAlignment="1" applyProtection="1">
      <alignment horizontal="center" vertical="center"/>
    </xf>
    <xf numFmtId="0" fontId="101" fillId="4" borderId="89" xfId="2" applyFont="1" applyFill="1" applyBorder="1" applyAlignment="1" applyProtection="1">
      <alignment horizontal="center" vertical="center" wrapText="1"/>
    </xf>
    <xf numFmtId="0" fontId="79" fillId="4" borderId="94" xfId="2" applyFont="1" applyFill="1" applyBorder="1" applyAlignment="1" applyProtection="1">
      <alignment horizontal="center" vertical="center"/>
    </xf>
    <xf numFmtId="0" fontId="1" fillId="4" borderId="53" xfId="2" applyFont="1" applyFill="1" applyBorder="1" applyAlignment="1" applyProtection="1">
      <alignment horizontal="center" vertical="center" wrapText="1"/>
    </xf>
    <xf numFmtId="0" fontId="6" fillId="4" borderId="65" xfId="2" applyFont="1" applyFill="1" applyBorder="1" applyAlignment="1" applyProtection="1">
      <alignment horizontal="center" vertical="center" wrapText="1"/>
    </xf>
    <xf numFmtId="0" fontId="67" fillId="5" borderId="9" xfId="0" applyFont="1" applyFill="1" applyBorder="1" applyAlignment="1" applyProtection="1">
      <alignment horizontal="center"/>
    </xf>
    <xf numFmtId="0" fontId="81" fillId="5" borderId="9" xfId="0" applyFont="1" applyFill="1" applyBorder="1" applyAlignment="1" applyProtection="1">
      <alignment horizontal="left"/>
    </xf>
    <xf numFmtId="0" fontId="32" fillId="5" borderId="9" xfId="0" applyFont="1" applyFill="1" applyBorder="1" applyAlignment="1" applyProtection="1">
      <alignment horizontal="center"/>
    </xf>
    <xf numFmtId="0" fontId="44" fillId="5" borderId="9" xfId="0" applyFont="1" applyFill="1" applyBorder="1" applyAlignment="1" applyProtection="1">
      <alignment horizontal="left"/>
    </xf>
    <xf numFmtId="0" fontId="49" fillId="4" borderId="0" xfId="0" applyFont="1" applyFill="1" applyBorder="1" applyAlignment="1" applyProtection="1">
      <alignment horizontal="center" vertical="center"/>
    </xf>
    <xf numFmtId="0" fontId="36" fillId="3" borderId="0" xfId="0" applyFont="1" applyFill="1" applyAlignment="1">
      <alignment horizontal="center" vertical="center" wrapText="1"/>
    </xf>
    <xf numFmtId="0" fontId="36" fillId="3" borderId="0" xfId="0" applyFont="1" applyFill="1" applyAlignment="1">
      <alignment horizontal="center" vertical="center"/>
    </xf>
    <xf numFmtId="0" fontId="32" fillId="5" borderId="9" xfId="0" applyFont="1" applyFill="1" applyBorder="1" applyAlignment="1" applyProtection="1">
      <alignment horizontal="center" vertical="center"/>
    </xf>
    <xf numFmtId="0" fontId="44" fillId="5" borderId="9" xfId="0" applyFont="1" applyFill="1" applyBorder="1" applyAlignment="1" applyProtection="1">
      <alignment horizontal="left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right" vertical="center"/>
    </xf>
    <xf numFmtId="0" fontId="9" fillId="0" borderId="23" xfId="0" applyFont="1" applyBorder="1" applyAlignment="1" applyProtection="1">
      <alignment horizontal="right" vertical="center"/>
    </xf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9" fillId="0" borderId="22" xfId="0" applyFont="1" applyBorder="1" applyAlignment="1" applyProtection="1">
      <alignment horizontal="left" vertical="center"/>
    </xf>
    <xf numFmtId="0" fontId="9" fillId="0" borderId="23" xfId="0" applyFont="1" applyBorder="1" applyAlignment="1" applyProtection="1">
      <alignment horizontal="left" vertical="center"/>
    </xf>
    <xf numFmtId="0" fontId="10" fillId="0" borderId="0" xfId="1" applyFont="1" applyAlignment="1" applyProtection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9" fillId="0" borderId="24" xfId="0" applyFont="1" applyBorder="1" applyAlignment="1" applyProtection="1">
      <alignment horizontal="right" vertical="center"/>
    </xf>
    <xf numFmtId="0" fontId="9" fillId="0" borderId="25" xfId="0" applyFont="1" applyBorder="1" applyAlignment="1" applyProtection="1">
      <alignment horizontal="right" vertical="center"/>
    </xf>
    <xf numFmtId="0" fontId="0" fillId="0" borderId="0" xfId="0" applyAlignment="1">
      <alignment horizont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52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52"/>
        </patternFill>
      </fill>
    </dxf>
    <dxf>
      <fill>
        <patternFill>
          <bgColor indexed="47"/>
        </patternFill>
      </fill>
      <border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3</xdr:row>
      <xdr:rowOff>228600</xdr:rowOff>
    </xdr:from>
    <xdr:to>
      <xdr:col>6</xdr:col>
      <xdr:colOff>161925</xdr:colOff>
      <xdr:row>9</xdr:row>
      <xdr:rowOff>133350</xdr:rowOff>
    </xdr:to>
    <xdr:pic>
      <xdr:nvPicPr>
        <xdr:cNvPr id="1071" name="Picture 6" descr="cup_fifaworl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904875"/>
          <a:ext cx="5619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</xdr:row>
      <xdr:rowOff>161925</xdr:rowOff>
    </xdr:from>
    <xdr:to>
      <xdr:col>3</xdr:col>
      <xdr:colOff>607700</xdr:colOff>
      <xdr:row>9</xdr:row>
      <xdr:rowOff>19057</xdr:rowOff>
    </xdr:to>
    <xdr:pic>
      <xdr:nvPicPr>
        <xdr:cNvPr id="1072" name="Imagen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838200"/>
          <a:ext cx="1826900" cy="1209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838200</xdr:colOff>
      <xdr:row>0</xdr:row>
      <xdr:rowOff>323850</xdr:rowOff>
    </xdr:from>
    <xdr:to>
      <xdr:col>14</xdr:col>
      <xdr:colOff>504825</xdr:colOff>
      <xdr:row>1</xdr:row>
      <xdr:rowOff>571500</xdr:rowOff>
    </xdr:to>
    <xdr:pic>
      <xdr:nvPicPr>
        <xdr:cNvPr id="2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0100" y="323850"/>
          <a:ext cx="14192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85725</xdr:rowOff>
    </xdr:from>
    <xdr:to>
      <xdr:col>8</xdr:col>
      <xdr:colOff>742950</xdr:colOff>
      <xdr:row>7</xdr:row>
      <xdr:rowOff>85725</xdr:rowOff>
    </xdr:to>
    <xdr:sp macro="" textlink="">
      <xdr:nvSpPr>
        <xdr:cNvPr id="11472" name="Line 2"/>
        <xdr:cNvSpPr>
          <a:spLocks noChangeShapeType="1"/>
        </xdr:cNvSpPr>
      </xdr:nvSpPr>
      <xdr:spPr bwMode="auto">
        <a:xfrm>
          <a:off x="3876675" y="18097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11</xdr:row>
      <xdr:rowOff>85725</xdr:rowOff>
    </xdr:from>
    <xdr:to>
      <xdr:col>8</xdr:col>
      <xdr:colOff>742950</xdr:colOff>
      <xdr:row>11</xdr:row>
      <xdr:rowOff>85725</xdr:rowOff>
    </xdr:to>
    <xdr:sp macro="" textlink="">
      <xdr:nvSpPr>
        <xdr:cNvPr id="11473" name="Line 3"/>
        <xdr:cNvSpPr>
          <a:spLocks noChangeShapeType="1"/>
        </xdr:cNvSpPr>
      </xdr:nvSpPr>
      <xdr:spPr bwMode="auto">
        <a:xfrm>
          <a:off x="3876675" y="24574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15</xdr:row>
      <xdr:rowOff>85725</xdr:rowOff>
    </xdr:from>
    <xdr:to>
      <xdr:col>8</xdr:col>
      <xdr:colOff>742950</xdr:colOff>
      <xdr:row>15</xdr:row>
      <xdr:rowOff>85725</xdr:rowOff>
    </xdr:to>
    <xdr:sp macro="" textlink="">
      <xdr:nvSpPr>
        <xdr:cNvPr id="11474" name="Line 4"/>
        <xdr:cNvSpPr>
          <a:spLocks noChangeShapeType="1"/>
        </xdr:cNvSpPr>
      </xdr:nvSpPr>
      <xdr:spPr bwMode="auto">
        <a:xfrm>
          <a:off x="3876675" y="31051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85725</xdr:rowOff>
    </xdr:from>
    <xdr:to>
      <xdr:col>8</xdr:col>
      <xdr:colOff>742950</xdr:colOff>
      <xdr:row>19</xdr:row>
      <xdr:rowOff>85725</xdr:rowOff>
    </xdr:to>
    <xdr:sp macro="" textlink="">
      <xdr:nvSpPr>
        <xdr:cNvPr id="11475" name="Line 5"/>
        <xdr:cNvSpPr>
          <a:spLocks noChangeShapeType="1"/>
        </xdr:cNvSpPr>
      </xdr:nvSpPr>
      <xdr:spPr bwMode="auto">
        <a:xfrm>
          <a:off x="3876675" y="37528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23</xdr:row>
      <xdr:rowOff>85725</xdr:rowOff>
    </xdr:from>
    <xdr:to>
      <xdr:col>8</xdr:col>
      <xdr:colOff>742950</xdr:colOff>
      <xdr:row>23</xdr:row>
      <xdr:rowOff>85725</xdr:rowOff>
    </xdr:to>
    <xdr:sp macro="" textlink="">
      <xdr:nvSpPr>
        <xdr:cNvPr id="11476" name="Line 6"/>
        <xdr:cNvSpPr>
          <a:spLocks noChangeShapeType="1"/>
        </xdr:cNvSpPr>
      </xdr:nvSpPr>
      <xdr:spPr bwMode="auto">
        <a:xfrm>
          <a:off x="3876675" y="44005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29</xdr:row>
      <xdr:rowOff>85725</xdr:rowOff>
    </xdr:from>
    <xdr:to>
      <xdr:col>8</xdr:col>
      <xdr:colOff>742950</xdr:colOff>
      <xdr:row>29</xdr:row>
      <xdr:rowOff>85725</xdr:rowOff>
    </xdr:to>
    <xdr:sp macro="" textlink="">
      <xdr:nvSpPr>
        <xdr:cNvPr id="11477" name="Line 7"/>
        <xdr:cNvSpPr>
          <a:spLocks noChangeShapeType="1"/>
        </xdr:cNvSpPr>
      </xdr:nvSpPr>
      <xdr:spPr bwMode="auto">
        <a:xfrm>
          <a:off x="3876675" y="50482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33</xdr:row>
      <xdr:rowOff>85725</xdr:rowOff>
    </xdr:from>
    <xdr:to>
      <xdr:col>8</xdr:col>
      <xdr:colOff>742950</xdr:colOff>
      <xdr:row>33</xdr:row>
      <xdr:rowOff>85725</xdr:rowOff>
    </xdr:to>
    <xdr:sp macro="" textlink="">
      <xdr:nvSpPr>
        <xdr:cNvPr id="11478" name="Line 8"/>
        <xdr:cNvSpPr>
          <a:spLocks noChangeShapeType="1"/>
        </xdr:cNvSpPr>
      </xdr:nvSpPr>
      <xdr:spPr bwMode="auto">
        <a:xfrm>
          <a:off x="3876675" y="56959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37</xdr:row>
      <xdr:rowOff>85725</xdr:rowOff>
    </xdr:from>
    <xdr:to>
      <xdr:col>8</xdr:col>
      <xdr:colOff>742950</xdr:colOff>
      <xdr:row>37</xdr:row>
      <xdr:rowOff>85725</xdr:rowOff>
    </xdr:to>
    <xdr:sp macro="" textlink="">
      <xdr:nvSpPr>
        <xdr:cNvPr id="11479" name="Line 10"/>
        <xdr:cNvSpPr>
          <a:spLocks noChangeShapeType="1"/>
        </xdr:cNvSpPr>
      </xdr:nvSpPr>
      <xdr:spPr bwMode="auto">
        <a:xfrm>
          <a:off x="3876675" y="63436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0</xdr:row>
      <xdr:rowOff>57150</xdr:rowOff>
    </xdr:from>
    <xdr:to>
      <xdr:col>17</xdr:col>
      <xdr:colOff>200025</xdr:colOff>
      <xdr:row>1</xdr:row>
      <xdr:rowOff>361950</xdr:rowOff>
    </xdr:to>
    <xdr:pic>
      <xdr:nvPicPr>
        <xdr:cNvPr id="11480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57150"/>
          <a:ext cx="847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85725</xdr:rowOff>
    </xdr:from>
    <xdr:to>
      <xdr:col>8</xdr:col>
      <xdr:colOff>742950</xdr:colOff>
      <xdr:row>7</xdr:row>
      <xdr:rowOff>85725</xdr:rowOff>
    </xdr:to>
    <xdr:sp macro="" textlink="">
      <xdr:nvSpPr>
        <xdr:cNvPr id="12427" name="Line 2"/>
        <xdr:cNvSpPr>
          <a:spLocks noChangeShapeType="1"/>
        </xdr:cNvSpPr>
      </xdr:nvSpPr>
      <xdr:spPr bwMode="auto">
        <a:xfrm>
          <a:off x="3876675" y="1800225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11</xdr:row>
      <xdr:rowOff>85725</xdr:rowOff>
    </xdr:from>
    <xdr:to>
      <xdr:col>8</xdr:col>
      <xdr:colOff>742950</xdr:colOff>
      <xdr:row>11</xdr:row>
      <xdr:rowOff>85725</xdr:rowOff>
    </xdr:to>
    <xdr:sp macro="" textlink="">
      <xdr:nvSpPr>
        <xdr:cNvPr id="12428" name="Line 3"/>
        <xdr:cNvSpPr>
          <a:spLocks noChangeShapeType="1"/>
        </xdr:cNvSpPr>
      </xdr:nvSpPr>
      <xdr:spPr bwMode="auto">
        <a:xfrm>
          <a:off x="3876675" y="25336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15</xdr:row>
      <xdr:rowOff>85725</xdr:rowOff>
    </xdr:from>
    <xdr:to>
      <xdr:col>8</xdr:col>
      <xdr:colOff>742950</xdr:colOff>
      <xdr:row>15</xdr:row>
      <xdr:rowOff>85725</xdr:rowOff>
    </xdr:to>
    <xdr:sp macro="" textlink="">
      <xdr:nvSpPr>
        <xdr:cNvPr id="12429" name="Line 4"/>
        <xdr:cNvSpPr>
          <a:spLocks noChangeShapeType="1"/>
        </xdr:cNvSpPr>
      </xdr:nvSpPr>
      <xdr:spPr bwMode="auto">
        <a:xfrm>
          <a:off x="3876675" y="3267075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85725</xdr:rowOff>
    </xdr:from>
    <xdr:to>
      <xdr:col>8</xdr:col>
      <xdr:colOff>742950</xdr:colOff>
      <xdr:row>19</xdr:row>
      <xdr:rowOff>85725</xdr:rowOff>
    </xdr:to>
    <xdr:sp macro="" textlink="">
      <xdr:nvSpPr>
        <xdr:cNvPr id="12430" name="Line 5"/>
        <xdr:cNvSpPr>
          <a:spLocks noChangeShapeType="1"/>
        </xdr:cNvSpPr>
      </xdr:nvSpPr>
      <xdr:spPr bwMode="auto">
        <a:xfrm>
          <a:off x="3876675" y="400050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22</xdr:row>
      <xdr:rowOff>0</xdr:rowOff>
    </xdr:from>
    <xdr:to>
      <xdr:col>8</xdr:col>
      <xdr:colOff>742950</xdr:colOff>
      <xdr:row>22</xdr:row>
      <xdr:rowOff>0</xdr:rowOff>
    </xdr:to>
    <xdr:sp macro="" textlink="">
      <xdr:nvSpPr>
        <xdr:cNvPr id="12431" name="Line 6"/>
        <xdr:cNvSpPr>
          <a:spLocks noChangeShapeType="1"/>
        </xdr:cNvSpPr>
      </xdr:nvSpPr>
      <xdr:spPr bwMode="auto">
        <a:xfrm>
          <a:off x="3876675" y="4467225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342900</xdr:colOff>
      <xdr:row>0</xdr:row>
      <xdr:rowOff>66675</xdr:rowOff>
    </xdr:from>
    <xdr:to>
      <xdr:col>15</xdr:col>
      <xdr:colOff>104775</xdr:colOff>
      <xdr:row>1</xdr:row>
      <xdr:rowOff>371475</xdr:rowOff>
    </xdr:to>
    <xdr:pic>
      <xdr:nvPicPr>
        <xdr:cNvPr id="12432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66675"/>
          <a:ext cx="847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85725</xdr:rowOff>
    </xdr:from>
    <xdr:to>
      <xdr:col>8</xdr:col>
      <xdr:colOff>742950</xdr:colOff>
      <xdr:row>7</xdr:row>
      <xdr:rowOff>85725</xdr:rowOff>
    </xdr:to>
    <xdr:sp macro="" textlink="">
      <xdr:nvSpPr>
        <xdr:cNvPr id="13382" name="Line 2"/>
        <xdr:cNvSpPr>
          <a:spLocks noChangeShapeType="1"/>
        </xdr:cNvSpPr>
      </xdr:nvSpPr>
      <xdr:spPr bwMode="auto">
        <a:xfrm>
          <a:off x="3876675" y="2143125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11</xdr:row>
      <xdr:rowOff>85725</xdr:rowOff>
    </xdr:from>
    <xdr:to>
      <xdr:col>8</xdr:col>
      <xdr:colOff>742950</xdr:colOff>
      <xdr:row>11</xdr:row>
      <xdr:rowOff>85725</xdr:rowOff>
    </xdr:to>
    <xdr:sp macro="" textlink="">
      <xdr:nvSpPr>
        <xdr:cNvPr id="13383" name="Line 3"/>
        <xdr:cNvSpPr>
          <a:spLocks noChangeShapeType="1"/>
        </xdr:cNvSpPr>
      </xdr:nvSpPr>
      <xdr:spPr bwMode="auto">
        <a:xfrm>
          <a:off x="3876675" y="3114675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619125</xdr:colOff>
      <xdr:row>0</xdr:row>
      <xdr:rowOff>66675</xdr:rowOff>
    </xdr:from>
    <xdr:to>
      <xdr:col>14</xdr:col>
      <xdr:colOff>400050</xdr:colOff>
      <xdr:row>1</xdr:row>
      <xdr:rowOff>371475</xdr:rowOff>
    </xdr:to>
    <xdr:pic>
      <xdr:nvPicPr>
        <xdr:cNvPr id="13384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66675"/>
          <a:ext cx="847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114300</xdr:rowOff>
    </xdr:from>
    <xdr:to>
      <xdr:col>8</xdr:col>
      <xdr:colOff>676275</xdr:colOff>
      <xdr:row>9</xdr:row>
      <xdr:rowOff>114300</xdr:rowOff>
    </xdr:to>
    <xdr:sp macro="" textlink="">
      <xdr:nvSpPr>
        <xdr:cNvPr id="14401" name="Line 3"/>
        <xdr:cNvSpPr>
          <a:spLocks noChangeShapeType="1"/>
        </xdr:cNvSpPr>
      </xdr:nvSpPr>
      <xdr:spPr bwMode="auto">
        <a:xfrm>
          <a:off x="3876675" y="2085975"/>
          <a:ext cx="676275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47625</xdr:colOff>
      <xdr:row>0</xdr:row>
      <xdr:rowOff>47625</xdr:rowOff>
    </xdr:from>
    <xdr:to>
      <xdr:col>15</xdr:col>
      <xdr:colOff>171450</xdr:colOff>
      <xdr:row>1</xdr:row>
      <xdr:rowOff>352425</xdr:rowOff>
    </xdr:to>
    <xdr:pic>
      <xdr:nvPicPr>
        <xdr:cNvPr id="14402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47625"/>
          <a:ext cx="847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142875</xdr:colOff>
      <xdr:row>0</xdr:row>
      <xdr:rowOff>47625</xdr:rowOff>
    </xdr:from>
    <xdr:to>
      <xdr:col>19</xdr:col>
      <xdr:colOff>95250</xdr:colOff>
      <xdr:row>1</xdr:row>
      <xdr:rowOff>352425</xdr:rowOff>
    </xdr:to>
    <xdr:pic>
      <xdr:nvPicPr>
        <xdr:cNvPr id="3376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47625"/>
          <a:ext cx="847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142875</xdr:colOff>
      <xdr:row>0</xdr:row>
      <xdr:rowOff>47625</xdr:rowOff>
    </xdr:from>
    <xdr:to>
      <xdr:col>19</xdr:col>
      <xdr:colOff>95250</xdr:colOff>
      <xdr:row>1</xdr:row>
      <xdr:rowOff>352425</xdr:rowOff>
    </xdr:to>
    <xdr:pic>
      <xdr:nvPicPr>
        <xdr:cNvPr id="2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73775" y="47625"/>
          <a:ext cx="14478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704850</xdr:colOff>
      <xdr:row>0</xdr:row>
      <xdr:rowOff>152399</xdr:rowOff>
    </xdr:from>
    <xdr:to>
      <xdr:col>14</xdr:col>
      <xdr:colOff>371475</xdr:colOff>
      <xdr:row>1</xdr:row>
      <xdr:rowOff>581024</xdr:rowOff>
    </xdr:to>
    <xdr:pic>
      <xdr:nvPicPr>
        <xdr:cNvPr id="2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2025" y="152399"/>
          <a:ext cx="14192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161925</xdr:colOff>
      <xdr:row>0</xdr:row>
      <xdr:rowOff>28575</xdr:rowOff>
    </xdr:from>
    <xdr:to>
      <xdr:col>19</xdr:col>
      <xdr:colOff>114300</xdr:colOff>
      <xdr:row>1</xdr:row>
      <xdr:rowOff>333375</xdr:rowOff>
    </xdr:to>
    <xdr:pic>
      <xdr:nvPicPr>
        <xdr:cNvPr id="4421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28575"/>
          <a:ext cx="847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962025</xdr:colOff>
      <xdr:row>0</xdr:row>
      <xdr:rowOff>57150</xdr:rowOff>
    </xdr:from>
    <xdr:to>
      <xdr:col>14</xdr:col>
      <xdr:colOff>247650</xdr:colOff>
      <xdr:row>1</xdr:row>
      <xdr:rowOff>304800</xdr:rowOff>
    </xdr:to>
    <xdr:pic>
      <xdr:nvPicPr>
        <xdr:cNvPr id="2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6725" y="57150"/>
          <a:ext cx="14192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962025</xdr:colOff>
      <xdr:row>0</xdr:row>
      <xdr:rowOff>57150</xdr:rowOff>
    </xdr:from>
    <xdr:to>
      <xdr:col>16</xdr:col>
      <xdr:colOff>247650</xdr:colOff>
      <xdr:row>1</xdr:row>
      <xdr:rowOff>304800</xdr:rowOff>
    </xdr:to>
    <xdr:pic>
      <xdr:nvPicPr>
        <xdr:cNvPr id="2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5075" y="57150"/>
          <a:ext cx="14192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962025</xdr:colOff>
      <xdr:row>0</xdr:row>
      <xdr:rowOff>57150</xdr:rowOff>
    </xdr:from>
    <xdr:to>
      <xdr:col>16</xdr:col>
      <xdr:colOff>247650</xdr:colOff>
      <xdr:row>1</xdr:row>
      <xdr:rowOff>304800</xdr:rowOff>
    </xdr:to>
    <xdr:pic>
      <xdr:nvPicPr>
        <xdr:cNvPr id="2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5075" y="57150"/>
          <a:ext cx="14192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838200</xdr:colOff>
      <xdr:row>0</xdr:row>
      <xdr:rowOff>323850</xdr:rowOff>
    </xdr:from>
    <xdr:to>
      <xdr:col>14</xdr:col>
      <xdr:colOff>504825</xdr:colOff>
      <xdr:row>1</xdr:row>
      <xdr:rowOff>571500</xdr:rowOff>
    </xdr:to>
    <xdr:pic>
      <xdr:nvPicPr>
        <xdr:cNvPr id="2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0100" y="323850"/>
          <a:ext cx="14192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K17"/>
  <sheetViews>
    <sheetView showGridLines="0" showRowColHeaders="0" showOutlineSymbols="0" workbookViewId="0">
      <selection activeCell="I7" sqref="I7"/>
    </sheetView>
  </sheetViews>
  <sheetFormatPr baseColWidth="10" defaultColWidth="9.140625" defaultRowHeight="12.75" x14ac:dyDescent="0.2"/>
  <cols>
    <col min="1" max="2" width="9.140625" style="4" customWidth="1"/>
    <col min="3" max="3" width="11.7109375" style="4" customWidth="1"/>
    <col min="4" max="6" width="9.140625" style="4" customWidth="1"/>
    <col min="7" max="7" width="9.42578125" style="4" customWidth="1"/>
    <col min="8" max="8" width="3.42578125" style="4" customWidth="1"/>
    <col min="9" max="9" width="16.28515625" style="10" bestFit="1" customWidth="1"/>
    <col min="10" max="10" width="3" style="10" customWidth="1"/>
    <col min="11" max="11" width="15.140625" style="10" bestFit="1" customWidth="1"/>
    <col min="12" max="16384" width="9.140625" style="4"/>
  </cols>
  <sheetData>
    <row r="2" spans="1:11" ht="25.5" x14ac:dyDescent="0.35">
      <c r="B2" s="384" t="s">
        <v>66</v>
      </c>
      <c r="C2" s="384"/>
      <c r="D2" s="384"/>
      <c r="E2" s="384"/>
      <c r="F2" s="384"/>
      <c r="G2" s="384"/>
      <c r="H2" s="384"/>
      <c r="I2" s="384"/>
      <c r="J2" s="384"/>
      <c r="K2" s="384"/>
    </row>
    <row r="3" spans="1:11" ht="15" x14ac:dyDescent="0.2">
      <c r="B3" s="385" t="s">
        <v>61</v>
      </c>
      <c r="C3" s="385"/>
      <c r="D3" s="385"/>
      <c r="E3" s="385"/>
      <c r="F3" s="385"/>
      <c r="G3" s="385"/>
      <c r="H3" s="385"/>
      <c r="I3" s="385"/>
      <c r="J3" s="385"/>
      <c r="K3" s="385"/>
    </row>
    <row r="4" spans="1:11" ht="25.5" thickBot="1" x14ac:dyDescent="0.35">
      <c r="B4" s="386"/>
      <c r="C4" s="386"/>
      <c r="D4" s="386"/>
      <c r="E4" s="386"/>
      <c r="F4" s="386"/>
      <c r="G4" s="386"/>
      <c r="H4" s="386"/>
      <c r="I4" s="386"/>
      <c r="J4" s="386"/>
      <c r="K4" s="386"/>
    </row>
    <row r="5" spans="1:11" s="5" customFormat="1" ht="18" customHeight="1" thickBot="1" x14ac:dyDescent="0.25">
      <c r="I5" s="176" t="s">
        <v>46</v>
      </c>
      <c r="J5" s="6"/>
      <c r="K5" s="176" t="s">
        <v>47</v>
      </c>
    </row>
    <row r="6" spans="1:11" s="5" customFormat="1" ht="13.5" thickBot="1" x14ac:dyDescent="0.25">
      <c r="I6" s="6"/>
      <c r="J6" s="6"/>
      <c r="K6" s="6"/>
    </row>
    <row r="7" spans="1:11" s="5" customFormat="1" ht="18" customHeight="1" thickBot="1" x14ac:dyDescent="0.25">
      <c r="I7" s="176" t="s">
        <v>49</v>
      </c>
      <c r="J7" s="6"/>
      <c r="K7" s="176" t="s">
        <v>51</v>
      </c>
    </row>
    <row r="8" spans="1:11" s="5" customFormat="1" ht="13.5" thickBot="1" x14ac:dyDescent="0.25">
      <c r="I8" s="6"/>
      <c r="J8" s="6"/>
      <c r="K8" s="6"/>
    </row>
    <row r="9" spans="1:11" s="5" customFormat="1" ht="18" customHeight="1" thickBot="1" x14ac:dyDescent="0.25">
      <c r="I9" s="388" t="s">
        <v>50</v>
      </c>
      <c r="J9" s="389"/>
      <c r="K9" s="390"/>
    </row>
    <row r="10" spans="1:11" s="5" customFormat="1" x14ac:dyDescent="0.2">
      <c r="I10" s="7"/>
      <c r="J10" s="7"/>
      <c r="K10" s="7"/>
    </row>
    <row r="11" spans="1:11" s="5" customFormat="1" ht="18" customHeight="1" x14ac:dyDescent="0.2">
      <c r="C11" s="4"/>
      <c r="I11" s="8"/>
      <c r="K11" s="7"/>
    </row>
    <row r="12" spans="1:11" x14ac:dyDescent="0.2">
      <c r="C12" s="34"/>
      <c r="I12" s="9"/>
      <c r="J12" s="9"/>
      <c r="K12" s="9"/>
    </row>
    <row r="13" spans="1:11" x14ac:dyDescent="0.2">
      <c r="A13" s="387" t="s">
        <v>11</v>
      </c>
      <c r="B13" s="387"/>
      <c r="C13" s="387"/>
      <c r="D13" s="387"/>
      <c r="E13" s="387"/>
      <c r="F13" s="36"/>
      <c r="J13" s="11"/>
      <c r="K13" s="9"/>
    </row>
    <row r="14" spans="1:11" x14ac:dyDescent="0.2">
      <c r="H14" s="12"/>
    </row>
    <row r="15" spans="1:11" x14ac:dyDescent="0.2">
      <c r="E15" s="381"/>
      <c r="F15" s="382"/>
      <c r="G15" s="382"/>
      <c r="H15" s="29"/>
    </row>
    <row r="16" spans="1:11" x14ac:dyDescent="0.2">
      <c r="F16" s="28"/>
      <c r="H16" s="30"/>
    </row>
    <row r="17" spans="5:7" x14ac:dyDescent="0.2">
      <c r="E17" s="383"/>
      <c r="F17" s="383"/>
      <c r="G17" s="383"/>
    </row>
  </sheetData>
  <sheetProtection sheet="1" objects="1" scenarios="1"/>
  <mergeCells count="7">
    <mergeCell ref="E15:G15"/>
    <mergeCell ref="E17:G17"/>
    <mergeCell ref="B2:K2"/>
    <mergeCell ref="B3:K3"/>
    <mergeCell ref="B4:K4"/>
    <mergeCell ref="A13:E13"/>
    <mergeCell ref="I9:K9"/>
  </mergeCells>
  <phoneticPr fontId="17" type="noConversion"/>
  <hyperlinks>
    <hyperlink ref="I9" location="'3er puesto y FINAL'!A1" display="FINAL"/>
    <hyperlink ref="K5" location="'- B -'!A1" display="Grupo B"/>
    <hyperlink ref="I5" location="'- A -'!A1" display="Grupo A"/>
    <hyperlink ref="I7" location="'Cuartos de Final'!A1" display="Cuatos de Final"/>
    <hyperlink ref="K7" location="Semifinal!A1" display="SemiFinal"/>
    <hyperlink ref="I9:K9" location="FINAL!A1" display="FINAL"/>
  </hyperlink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AN583"/>
  <sheetViews>
    <sheetView showGridLines="0" showOutlineSymbols="0" workbookViewId="0">
      <selection activeCell="M3" sqref="M3"/>
    </sheetView>
  </sheetViews>
  <sheetFormatPr baseColWidth="10" defaultRowHeight="12.75" x14ac:dyDescent="0.2"/>
  <cols>
    <col min="1" max="1" width="26.28515625" style="241" customWidth="1"/>
    <col min="2" max="2" width="8.7109375" style="241" bestFit="1" customWidth="1"/>
    <col min="3" max="3" width="24.140625" style="241" bestFit="1" customWidth="1"/>
    <col min="4" max="4" width="4.28515625" style="241" customWidth="1"/>
    <col min="5" max="5" width="4.5703125" style="241" bestFit="1" customWidth="1"/>
    <col min="6" max="6" width="4.5703125" style="241" customWidth="1"/>
    <col min="7" max="7" width="27.28515625" style="241" bestFit="1" customWidth="1"/>
    <col min="8" max="8" width="16.42578125" style="241" customWidth="1"/>
    <col min="9" max="9" width="6.140625" style="241" bestFit="1" customWidth="1"/>
    <col min="10" max="10" width="8.7109375" style="241" customWidth="1"/>
    <col min="11" max="11" width="18.28515625" style="241" customWidth="1"/>
    <col min="12" max="12" width="15.7109375" style="241" customWidth="1"/>
    <col min="13" max="13" width="5.7109375" style="241" customWidth="1"/>
    <col min="14" max="15" width="26.28515625" style="241" customWidth="1"/>
    <col min="16" max="16" width="5.7109375" style="241" customWidth="1"/>
    <col min="17" max="17" width="7.7109375" style="241" customWidth="1"/>
    <col min="18" max="16384" width="11.42578125" style="241"/>
  </cols>
  <sheetData>
    <row r="1" spans="1:40" s="240" customFormat="1" ht="71.25" customHeight="1" x14ac:dyDescent="0.2">
      <c r="A1" s="442" t="s">
        <v>217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272"/>
      <c r="O1" s="272"/>
      <c r="P1" s="272"/>
      <c r="Q1" s="272"/>
      <c r="R1" s="273"/>
      <c r="S1" s="273"/>
      <c r="T1" s="273"/>
      <c r="U1" s="273"/>
      <c r="V1" s="274"/>
      <c r="W1" s="274"/>
      <c r="X1" s="275"/>
      <c r="Y1" s="275"/>
      <c r="Z1" s="275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</row>
    <row r="2" spans="1:40" s="240" customFormat="1" ht="71.25" customHeight="1" x14ac:dyDescent="0.2">
      <c r="A2" s="442"/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272"/>
      <c r="O2" s="272"/>
      <c r="P2" s="272"/>
      <c r="Q2" s="272"/>
      <c r="R2" s="273"/>
      <c r="S2" s="273"/>
      <c r="T2" s="273"/>
      <c r="U2" s="273"/>
      <c r="V2" s="274"/>
      <c r="W2" s="274"/>
      <c r="X2" s="275"/>
      <c r="Y2" s="275"/>
      <c r="Z2" s="275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</row>
    <row r="3" spans="1:40" ht="21" customHeight="1" x14ac:dyDescent="0.2">
      <c r="A3" s="277"/>
      <c r="B3" s="278"/>
      <c r="C3" s="278"/>
      <c r="D3" s="278"/>
      <c r="E3" s="278"/>
      <c r="F3" s="278"/>
      <c r="G3" s="279"/>
      <c r="H3" s="278"/>
      <c r="I3" s="278"/>
      <c r="J3" s="278"/>
      <c r="K3" s="278"/>
      <c r="L3" s="278"/>
      <c r="M3" s="278"/>
      <c r="N3" s="279"/>
      <c r="O3" s="279"/>
      <c r="P3" s="279"/>
      <c r="Q3" s="279"/>
      <c r="R3" s="279"/>
      <c r="S3" s="278"/>
      <c r="T3" s="278"/>
      <c r="U3" s="278"/>
      <c r="V3" s="278"/>
      <c r="W3" s="278"/>
      <c r="X3" s="278"/>
      <c r="Y3" s="278"/>
      <c r="Z3" s="278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</row>
    <row r="4" spans="1:40" ht="14.25" thickBot="1" x14ac:dyDescent="0.3">
      <c r="A4" s="277"/>
      <c r="B4" s="278"/>
      <c r="C4" s="278"/>
      <c r="D4" s="278"/>
      <c r="E4" s="278"/>
      <c r="F4" s="278"/>
      <c r="G4" s="279"/>
      <c r="H4" s="278"/>
      <c r="I4" s="278"/>
      <c r="J4" s="278"/>
      <c r="K4" s="278"/>
      <c r="L4" s="278"/>
      <c r="M4" s="278"/>
      <c r="N4" s="281"/>
      <c r="O4" s="282"/>
      <c r="P4" s="279"/>
      <c r="Q4" s="283"/>
      <c r="R4" s="279"/>
      <c r="S4" s="278"/>
      <c r="T4" s="278"/>
      <c r="U4" s="278"/>
      <c r="V4" s="278"/>
      <c r="W4" s="278"/>
      <c r="X4" s="278"/>
      <c r="Y4" s="278"/>
      <c r="Z4" s="278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</row>
    <row r="5" spans="1:40" ht="17.850000000000001" customHeight="1" x14ac:dyDescent="0.25">
      <c r="A5" s="284"/>
      <c r="B5" s="285" t="s">
        <v>158</v>
      </c>
      <c r="C5" s="286" t="s">
        <v>159</v>
      </c>
      <c r="D5" s="533"/>
      <c r="E5" s="445"/>
      <c r="F5" s="534"/>
      <c r="G5" s="286" t="s">
        <v>160</v>
      </c>
      <c r="H5" s="286" t="s">
        <v>109</v>
      </c>
      <c r="I5" s="447" t="s">
        <v>110</v>
      </c>
      <c r="J5" s="447"/>
      <c r="K5" s="286" t="s">
        <v>161</v>
      </c>
      <c r="L5" s="287" t="s">
        <v>111</v>
      </c>
      <c r="M5" s="279"/>
      <c r="N5" s="288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</row>
    <row r="6" spans="1:40" ht="3" customHeight="1" x14ac:dyDescent="0.2">
      <c r="A6" s="290"/>
      <c r="B6" s="448"/>
      <c r="C6" s="449"/>
      <c r="D6" s="449"/>
      <c r="E6" s="449"/>
      <c r="F6" s="449"/>
      <c r="G6" s="449"/>
      <c r="H6" s="449"/>
      <c r="I6" s="449"/>
      <c r="J6" s="449"/>
      <c r="K6" s="449"/>
      <c r="L6" s="451"/>
      <c r="M6" s="279"/>
      <c r="N6" s="279"/>
      <c r="O6" s="279"/>
      <c r="P6" s="279"/>
      <c r="Q6" s="279"/>
      <c r="R6" s="279"/>
      <c r="S6" s="278"/>
      <c r="T6" s="278"/>
      <c r="U6" s="278"/>
      <c r="V6" s="278"/>
      <c r="W6" s="278"/>
      <c r="X6" s="278"/>
      <c r="Y6" s="278"/>
      <c r="Z6" s="278"/>
      <c r="AA6" s="280"/>
      <c r="AB6" s="289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</row>
    <row r="7" spans="1:40" ht="28.5" customHeight="1" x14ac:dyDescent="0.2">
      <c r="A7" s="290"/>
      <c r="B7" s="542" t="s">
        <v>50</v>
      </c>
      <c r="C7" s="347"/>
      <c r="D7" s="537"/>
      <c r="E7" s="522" t="s">
        <v>163</v>
      </c>
      <c r="F7" s="522"/>
      <c r="G7" s="347"/>
      <c r="H7" s="546" t="s">
        <v>203</v>
      </c>
      <c r="I7" s="459">
        <v>0.54166666666666663</v>
      </c>
      <c r="J7" s="459"/>
      <c r="K7" s="544" t="s">
        <v>198</v>
      </c>
      <c r="L7" s="462"/>
      <c r="M7" s="279"/>
      <c r="N7" s="279"/>
      <c r="O7" s="279"/>
      <c r="P7" s="279"/>
      <c r="Q7" s="279"/>
      <c r="R7" s="279"/>
      <c r="S7" s="278"/>
      <c r="T7" s="278"/>
      <c r="U7" s="278"/>
      <c r="V7" s="278"/>
      <c r="W7" s="278"/>
      <c r="X7" s="278"/>
      <c r="Y7" s="278"/>
      <c r="Z7" s="278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  <c r="AL7" s="280"/>
      <c r="AM7" s="280"/>
      <c r="AN7" s="280"/>
    </row>
    <row r="8" spans="1:40" ht="28.5" customHeight="1" thickBot="1" x14ac:dyDescent="0.25">
      <c r="A8" s="290"/>
      <c r="B8" s="528"/>
      <c r="C8" s="348" t="s">
        <v>209</v>
      </c>
      <c r="D8" s="538"/>
      <c r="E8" s="530"/>
      <c r="F8" s="530"/>
      <c r="G8" s="348" t="s">
        <v>210</v>
      </c>
      <c r="H8" s="547"/>
      <c r="I8" s="484"/>
      <c r="J8" s="484"/>
      <c r="K8" s="468"/>
      <c r="L8" s="545"/>
      <c r="M8" s="279"/>
      <c r="N8" s="279"/>
      <c r="O8" s="279"/>
      <c r="P8" s="279"/>
      <c r="Q8" s="279"/>
      <c r="R8" s="279"/>
      <c r="S8" s="278"/>
      <c r="T8" s="278"/>
      <c r="U8" s="278"/>
      <c r="V8" s="278"/>
      <c r="W8" s="278"/>
      <c r="X8" s="278"/>
      <c r="Y8" s="278"/>
      <c r="Z8" s="278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</row>
    <row r="9" spans="1:40" ht="28.5" customHeight="1" x14ac:dyDescent="0.2">
      <c r="A9" s="290"/>
      <c r="B9" s="542" t="s">
        <v>50</v>
      </c>
      <c r="C9" s="347"/>
      <c r="D9" s="537"/>
      <c r="E9" s="522" t="s">
        <v>163</v>
      </c>
      <c r="F9" s="522"/>
      <c r="G9" s="347"/>
      <c r="H9" s="546" t="s">
        <v>205</v>
      </c>
      <c r="I9" s="459">
        <v>0.54166666666666663</v>
      </c>
      <c r="J9" s="459"/>
      <c r="K9" s="544" t="s">
        <v>198</v>
      </c>
      <c r="L9" s="462"/>
      <c r="M9" s="279"/>
      <c r="N9" s="279"/>
      <c r="O9" s="279"/>
      <c r="P9" s="279"/>
      <c r="Q9" s="279"/>
      <c r="R9" s="279"/>
      <c r="S9" s="278"/>
      <c r="T9" s="278"/>
      <c r="U9" s="278"/>
      <c r="V9" s="278"/>
      <c r="W9" s="278"/>
      <c r="X9" s="278"/>
      <c r="Y9" s="278"/>
      <c r="Z9" s="278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</row>
    <row r="10" spans="1:40" ht="28.5" customHeight="1" thickBot="1" x14ac:dyDescent="0.25">
      <c r="A10" s="290"/>
      <c r="B10" s="528"/>
      <c r="C10" s="348" t="s">
        <v>210</v>
      </c>
      <c r="D10" s="538"/>
      <c r="E10" s="530"/>
      <c r="F10" s="530"/>
      <c r="G10" s="348" t="s">
        <v>209</v>
      </c>
      <c r="H10" s="547"/>
      <c r="I10" s="484"/>
      <c r="J10" s="484"/>
      <c r="K10" s="468"/>
      <c r="L10" s="545"/>
      <c r="M10" s="279"/>
      <c r="N10" s="279"/>
      <c r="O10" s="279"/>
      <c r="P10" s="279"/>
      <c r="Q10" s="279"/>
      <c r="R10" s="279"/>
      <c r="S10" s="278"/>
      <c r="T10" s="278"/>
      <c r="U10" s="278"/>
      <c r="V10" s="278"/>
      <c r="W10" s="278"/>
      <c r="X10" s="278"/>
      <c r="Y10" s="278"/>
      <c r="Z10" s="278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</row>
    <row r="11" spans="1:40" ht="28.5" customHeight="1" x14ac:dyDescent="0.2">
      <c r="A11" s="290"/>
      <c r="B11" s="542" t="s">
        <v>50</v>
      </c>
      <c r="C11" s="347"/>
      <c r="D11" s="537"/>
      <c r="E11" s="522" t="s">
        <v>163</v>
      </c>
      <c r="F11" s="522"/>
      <c r="G11" s="347"/>
      <c r="H11" s="543" t="s">
        <v>204</v>
      </c>
      <c r="I11" s="459">
        <v>0.54166666666666663</v>
      </c>
      <c r="J11" s="459"/>
      <c r="K11" s="544" t="s">
        <v>198</v>
      </c>
      <c r="L11" s="462"/>
      <c r="M11" s="279"/>
      <c r="N11" s="279"/>
      <c r="O11" s="279"/>
      <c r="P11" s="279"/>
      <c r="Q11" s="279"/>
      <c r="R11" s="279"/>
      <c r="S11" s="278"/>
      <c r="T11" s="278"/>
      <c r="U11" s="278"/>
      <c r="V11" s="278"/>
      <c r="W11" s="278"/>
      <c r="X11" s="278"/>
      <c r="Y11" s="278"/>
      <c r="Z11" s="278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</row>
    <row r="12" spans="1:40" ht="28.5" customHeight="1" thickBot="1" x14ac:dyDescent="0.25">
      <c r="A12" s="290"/>
      <c r="B12" s="528"/>
      <c r="C12" s="348" t="s">
        <v>209</v>
      </c>
      <c r="D12" s="538"/>
      <c r="E12" s="530"/>
      <c r="F12" s="530"/>
      <c r="G12" s="348" t="s">
        <v>210</v>
      </c>
      <c r="H12" s="540"/>
      <c r="I12" s="484"/>
      <c r="J12" s="484"/>
      <c r="K12" s="468"/>
      <c r="L12" s="545"/>
      <c r="M12" s="279"/>
      <c r="N12" s="279"/>
      <c r="O12" s="279"/>
      <c r="P12" s="279"/>
      <c r="Q12" s="279"/>
      <c r="R12" s="279"/>
      <c r="S12" s="278"/>
      <c r="T12" s="278"/>
      <c r="U12" s="278"/>
      <c r="V12" s="278"/>
      <c r="W12" s="278"/>
      <c r="X12" s="278"/>
      <c r="Y12" s="278"/>
      <c r="Z12" s="278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</row>
    <row r="13" spans="1:40" ht="15" x14ac:dyDescent="0.2">
      <c r="A13" s="290"/>
      <c r="B13" s="513"/>
      <c r="C13" s="293"/>
      <c r="D13" s="513"/>
      <c r="E13" s="513"/>
      <c r="F13" s="514"/>
      <c r="G13" s="293"/>
      <c r="H13" s="513"/>
      <c r="I13" s="485"/>
      <c r="J13" s="485"/>
      <c r="K13" s="471"/>
      <c r="L13" s="471"/>
      <c r="M13" s="279"/>
      <c r="N13" s="279"/>
      <c r="O13" s="279"/>
      <c r="P13" s="279"/>
      <c r="Q13" s="279"/>
      <c r="R13" s="279"/>
      <c r="S13" s="278"/>
      <c r="T13" s="278"/>
      <c r="U13" s="278"/>
      <c r="V13" s="278"/>
      <c r="W13" s="278"/>
      <c r="X13" s="278"/>
      <c r="Y13" s="278"/>
      <c r="Z13" s="278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</row>
    <row r="14" spans="1:40" ht="9.75" customHeight="1" x14ac:dyDescent="0.2">
      <c r="A14" s="290"/>
      <c r="B14" s="513"/>
      <c r="C14" s="294"/>
      <c r="D14" s="513"/>
      <c r="E14" s="513"/>
      <c r="F14" s="514"/>
      <c r="G14" s="294"/>
      <c r="H14" s="513"/>
      <c r="I14" s="485"/>
      <c r="J14" s="485"/>
      <c r="K14" s="471"/>
      <c r="L14" s="471"/>
      <c r="M14" s="279"/>
      <c r="N14" s="279"/>
      <c r="O14" s="279"/>
      <c r="P14" s="279"/>
      <c r="Q14" s="279"/>
      <c r="R14" s="279"/>
      <c r="S14" s="278"/>
      <c r="T14" s="278"/>
      <c r="U14" s="278"/>
      <c r="V14" s="278"/>
      <c r="W14" s="278"/>
      <c r="X14" s="278"/>
      <c r="Y14" s="278"/>
      <c r="Z14" s="278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</row>
    <row r="15" spans="1:40" ht="15" x14ac:dyDescent="0.2">
      <c r="A15" s="290"/>
      <c r="B15" s="513"/>
      <c r="C15" s="293"/>
      <c r="D15" s="513"/>
      <c r="E15" s="513"/>
      <c r="F15" s="514"/>
      <c r="G15" s="293"/>
      <c r="H15" s="513"/>
      <c r="I15" s="485"/>
      <c r="J15" s="485"/>
      <c r="K15" s="471"/>
      <c r="L15" s="472"/>
      <c r="M15" s="279"/>
      <c r="N15" s="279"/>
      <c r="O15" s="279"/>
      <c r="P15" s="279"/>
      <c r="Q15" s="279"/>
      <c r="R15" s="279"/>
      <c r="S15" s="278"/>
      <c r="T15" s="278"/>
      <c r="U15" s="278"/>
      <c r="V15" s="278"/>
      <c r="W15" s="278"/>
      <c r="X15" s="278"/>
      <c r="Y15" s="278"/>
      <c r="Z15" s="278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0"/>
    </row>
    <row r="16" spans="1:40" ht="9" customHeight="1" x14ac:dyDescent="0.2">
      <c r="A16" s="290"/>
      <c r="B16" s="513"/>
      <c r="C16" s="294"/>
      <c r="D16" s="513"/>
      <c r="E16" s="513"/>
      <c r="F16" s="514"/>
      <c r="G16" s="294"/>
      <c r="H16" s="513"/>
      <c r="I16" s="485"/>
      <c r="J16" s="485"/>
      <c r="K16" s="471"/>
      <c r="L16" s="472"/>
      <c r="M16" s="279"/>
      <c r="N16" s="279"/>
      <c r="O16" s="279"/>
      <c r="P16" s="279"/>
      <c r="Q16" s="279"/>
      <c r="R16" s="279"/>
      <c r="S16" s="278"/>
      <c r="T16" s="278"/>
      <c r="U16" s="278"/>
      <c r="V16" s="278"/>
      <c r="W16" s="278"/>
      <c r="X16" s="278"/>
      <c r="Y16" s="278"/>
      <c r="Z16" s="278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</row>
    <row r="17" spans="1:40" ht="17.25" customHeight="1" x14ac:dyDescent="0.2">
      <c r="A17" s="290"/>
      <c r="B17" s="513"/>
      <c r="C17" s="293"/>
      <c r="D17" s="514"/>
      <c r="E17" s="513"/>
      <c r="F17" s="513"/>
      <c r="G17" s="293"/>
      <c r="H17" s="513"/>
      <c r="I17" s="476"/>
      <c r="J17" s="476"/>
      <c r="K17" s="471"/>
      <c r="L17" s="471"/>
      <c r="M17" s="279"/>
      <c r="N17" s="279"/>
      <c r="O17" s="279"/>
      <c r="P17" s="279"/>
      <c r="Q17" s="279"/>
      <c r="R17" s="279"/>
      <c r="S17" s="278"/>
      <c r="T17" s="278"/>
      <c r="U17" s="278"/>
      <c r="V17" s="278"/>
      <c r="W17" s="278"/>
      <c r="X17" s="278"/>
      <c r="Y17" s="278"/>
      <c r="Z17" s="278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0"/>
    </row>
    <row r="18" spans="1:40" ht="9" customHeight="1" x14ac:dyDescent="0.2">
      <c r="A18" s="290"/>
      <c r="B18" s="513"/>
      <c r="C18" s="294"/>
      <c r="D18" s="514"/>
      <c r="E18" s="513"/>
      <c r="F18" s="513"/>
      <c r="G18" s="294"/>
      <c r="H18" s="513"/>
      <c r="I18" s="476"/>
      <c r="J18" s="476"/>
      <c r="K18" s="471"/>
      <c r="L18" s="471"/>
      <c r="M18" s="279"/>
      <c r="N18" s="279"/>
      <c r="O18" s="279"/>
      <c r="P18" s="279"/>
      <c r="Q18" s="279"/>
      <c r="R18" s="279"/>
      <c r="S18" s="278"/>
      <c r="T18" s="278"/>
      <c r="U18" s="278"/>
      <c r="V18" s="278"/>
      <c r="W18" s="278"/>
      <c r="X18" s="278"/>
      <c r="Y18" s="278"/>
      <c r="Z18" s="278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</row>
    <row r="19" spans="1:40" ht="18" customHeight="1" x14ac:dyDescent="0.2">
      <c r="A19" s="290"/>
      <c r="B19" s="513"/>
      <c r="C19" s="293"/>
      <c r="D19" s="513"/>
      <c r="E19" s="513"/>
      <c r="F19" s="513"/>
      <c r="G19" s="293"/>
      <c r="H19" s="513"/>
      <c r="I19" s="476"/>
      <c r="J19" s="476"/>
      <c r="K19" s="471"/>
      <c r="L19" s="471"/>
      <c r="M19" s="279"/>
      <c r="N19" s="279"/>
      <c r="O19" s="279"/>
      <c r="P19" s="279"/>
      <c r="Q19" s="279"/>
      <c r="R19" s="279"/>
      <c r="S19" s="278"/>
      <c r="T19" s="278"/>
      <c r="U19" s="278"/>
      <c r="V19" s="278"/>
      <c r="W19" s="278"/>
      <c r="X19" s="278"/>
      <c r="Y19" s="278"/>
      <c r="Z19" s="278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0"/>
    </row>
    <row r="20" spans="1:40" ht="8.25" customHeight="1" x14ac:dyDescent="0.2">
      <c r="A20" s="290"/>
      <c r="B20" s="513"/>
      <c r="C20" s="294"/>
      <c r="D20" s="513"/>
      <c r="E20" s="513"/>
      <c r="F20" s="513"/>
      <c r="G20" s="294"/>
      <c r="H20" s="513"/>
      <c r="I20" s="476"/>
      <c r="J20" s="476"/>
      <c r="K20" s="471"/>
      <c r="L20" s="471"/>
      <c r="M20" s="279"/>
      <c r="N20" s="279"/>
      <c r="O20" s="279"/>
      <c r="P20" s="279"/>
      <c r="Q20" s="279"/>
      <c r="R20" s="279"/>
      <c r="S20" s="278"/>
      <c r="T20" s="278"/>
      <c r="U20" s="278"/>
      <c r="V20" s="278"/>
      <c r="W20" s="278"/>
      <c r="X20" s="278"/>
      <c r="Y20" s="278"/>
      <c r="Z20" s="278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</row>
    <row r="21" spans="1:40" ht="15" x14ac:dyDescent="0.2">
      <c r="A21" s="290"/>
      <c r="B21" s="513"/>
      <c r="C21" s="293"/>
      <c r="D21" s="514"/>
      <c r="E21" s="513"/>
      <c r="F21" s="513"/>
      <c r="G21" s="293"/>
      <c r="H21" s="513"/>
      <c r="I21" s="477"/>
      <c r="J21" s="477"/>
      <c r="K21" s="471"/>
      <c r="L21" s="471"/>
      <c r="M21" s="279"/>
      <c r="N21" s="279"/>
      <c r="O21" s="279"/>
      <c r="P21" s="279"/>
      <c r="Q21" s="279"/>
      <c r="R21" s="279"/>
      <c r="S21" s="278"/>
      <c r="T21" s="278"/>
      <c r="U21" s="278"/>
      <c r="V21" s="278"/>
      <c r="W21" s="278"/>
      <c r="X21" s="278"/>
      <c r="Y21" s="278"/>
      <c r="Z21" s="278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0"/>
      <c r="AN21" s="280"/>
    </row>
    <row r="22" spans="1:40" ht="9" customHeight="1" x14ac:dyDescent="0.2">
      <c r="A22" s="290"/>
      <c r="B22" s="513"/>
      <c r="C22" s="294"/>
      <c r="D22" s="514"/>
      <c r="E22" s="513"/>
      <c r="F22" s="513"/>
      <c r="G22" s="294"/>
      <c r="H22" s="513"/>
      <c r="I22" s="477"/>
      <c r="J22" s="477"/>
      <c r="K22" s="471"/>
      <c r="L22" s="471"/>
      <c r="M22" s="279"/>
      <c r="N22" s="279"/>
      <c r="O22" s="279"/>
      <c r="P22" s="279"/>
      <c r="Q22" s="279"/>
      <c r="R22" s="279"/>
      <c r="S22" s="278"/>
      <c r="T22" s="278"/>
      <c r="U22" s="278"/>
      <c r="V22" s="278"/>
      <c r="W22" s="278"/>
      <c r="X22" s="278"/>
      <c r="Y22" s="278"/>
      <c r="Z22" s="278"/>
      <c r="AA22" s="280"/>
      <c r="AB22" s="280"/>
      <c r="AC22" s="280"/>
      <c r="AD22" s="280"/>
      <c r="AE22" s="280"/>
      <c r="AF22" s="280"/>
      <c r="AG22" s="280"/>
      <c r="AH22" s="280"/>
      <c r="AI22" s="280"/>
      <c r="AJ22" s="280"/>
      <c r="AK22" s="280"/>
      <c r="AL22" s="280"/>
      <c r="AM22" s="280"/>
      <c r="AN22" s="280"/>
    </row>
    <row r="23" spans="1:40" ht="15" x14ac:dyDescent="0.25">
      <c r="A23" s="290"/>
      <c r="B23" s="335"/>
      <c r="C23" s="296"/>
      <c r="D23" s="335"/>
      <c r="E23" s="293"/>
      <c r="F23" s="337"/>
      <c r="G23" s="293"/>
      <c r="H23" s="296"/>
      <c r="I23" s="482"/>
      <c r="J23" s="482"/>
      <c r="K23" s="298"/>
      <c r="L23" s="299"/>
      <c r="M23" s="279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80"/>
      <c r="AB23" s="280"/>
      <c r="AC23" s="280"/>
      <c r="AD23" s="280"/>
      <c r="AE23" s="280"/>
      <c r="AF23" s="280"/>
      <c r="AG23" s="280"/>
      <c r="AH23" s="280"/>
      <c r="AI23" s="280"/>
      <c r="AJ23" s="280"/>
      <c r="AK23" s="280"/>
      <c r="AL23" s="280"/>
      <c r="AM23" s="280"/>
      <c r="AN23" s="280"/>
    </row>
    <row r="24" spans="1:40" ht="15" x14ac:dyDescent="0.25">
      <c r="A24" s="290"/>
      <c r="B24" s="337"/>
      <c r="C24" s="296"/>
      <c r="D24" s="335"/>
      <c r="E24" s="293"/>
      <c r="F24" s="337"/>
      <c r="G24" s="293"/>
      <c r="H24" s="293"/>
      <c r="I24" s="478"/>
      <c r="J24" s="478"/>
      <c r="K24" s="298"/>
      <c r="L24" s="298"/>
      <c r="M24" s="279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</row>
    <row r="25" spans="1:40" ht="15" x14ac:dyDescent="0.25">
      <c r="A25" s="290"/>
      <c r="B25" s="335"/>
      <c r="C25" s="293"/>
      <c r="D25" s="337"/>
      <c r="E25" s="293"/>
      <c r="F25" s="335"/>
      <c r="G25" s="296"/>
      <c r="H25" s="296"/>
      <c r="I25" s="483"/>
      <c r="J25" s="483"/>
      <c r="K25" s="298"/>
      <c r="L25" s="298"/>
      <c r="M25" s="279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  <c r="Y25" s="278"/>
      <c r="Z25" s="278"/>
    </row>
    <row r="26" spans="1:40" ht="15" x14ac:dyDescent="0.25">
      <c r="A26" s="290"/>
      <c r="B26" s="337"/>
      <c r="C26" s="293"/>
      <c r="D26" s="337"/>
      <c r="E26" s="293"/>
      <c r="F26" s="335"/>
      <c r="G26" s="296"/>
      <c r="H26" s="293"/>
      <c r="I26" s="478"/>
      <c r="J26" s="478"/>
      <c r="K26" s="298"/>
      <c r="L26" s="298"/>
      <c r="M26" s="279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</row>
    <row r="27" spans="1:40" ht="15" x14ac:dyDescent="0.25">
      <c r="A27" s="290"/>
      <c r="B27" s="337"/>
      <c r="C27" s="296"/>
      <c r="D27" s="335"/>
      <c r="E27" s="293"/>
      <c r="F27" s="337"/>
      <c r="G27" s="293"/>
      <c r="H27" s="293"/>
      <c r="I27" s="478"/>
      <c r="J27" s="478"/>
      <c r="K27" s="298"/>
      <c r="L27" s="299"/>
      <c r="M27" s="279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</row>
    <row r="28" spans="1:40" ht="15" x14ac:dyDescent="0.25">
      <c r="A28" s="290"/>
      <c r="B28" s="337"/>
      <c r="C28" s="296"/>
      <c r="D28" s="335"/>
      <c r="E28" s="293"/>
      <c r="F28" s="337"/>
      <c r="G28" s="293"/>
      <c r="H28" s="293"/>
      <c r="I28" s="478"/>
      <c r="J28" s="478"/>
      <c r="K28" s="298"/>
      <c r="L28" s="298"/>
      <c r="M28" s="279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</row>
    <row r="29" spans="1:40" ht="15" x14ac:dyDescent="0.25">
      <c r="A29" s="290"/>
      <c r="B29" s="337"/>
      <c r="C29" s="293"/>
      <c r="D29" s="337"/>
      <c r="E29" s="293"/>
      <c r="F29" s="337"/>
      <c r="G29" s="293"/>
      <c r="H29" s="293"/>
      <c r="I29" s="478"/>
      <c r="J29" s="478"/>
      <c r="K29" s="298"/>
      <c r="L29" s="298"/>
      <c r="M29" s="279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</row>
    <row r="30" spans="1:40" ht="15" x14ac:dyDescent="0.25">
      <c r="A30" s="290"/>
      <c r="B30" s="337"/>
      <c r="C30" s="296"/>
      <c r="D30" s="335"/>
      <c r="E30" s="293"/>
      <c r="F30" s="337"/>
      <c r="G30" s="293"/>
      <c r="H30" s="293"/>
      <c r="I30" s="478"/>
      <c r="J30" s="478"/>
      <c r="K30" s="298"/>
      <c r="L30" s="298"/>
      <c r="M30" s="279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</row>
    <row r="31" spans="1:40" x14ac:dyDescent="0.2">
      <c r="A31" s="290"/>
      <c r="B31" s="300"/>
      <c r="C31" s="301"/>
      <c r="D31" s="301"/>
      <c r="E31" s="302"/>
      <c r="F31" s="302"/>
      <c r="G31" s="303"/>
      <c r="H31" s="298"/>
      <c r="I31" s="298"/>
      <c r="J31" s="298"/>
      <c r="K31" s="298"/>
      <c r="L31" s="299"/>
      <c r="M31" s="279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</row>
    <row r="32" spans="1:40" x14ac:dyDescent="0.2">
      <c r="A32" s="290"/>
      <c r="B32" s="334"/>
      <c r="C32" s="334"/>
      <c r="D32" s="334"/>
      <c r="E32" s="334"/>
      <c r="F32" s="334"/>
      <c r="G32" s="305"/>
      <c r="H32" s="306"/>
      <c r="I32" s="307"/>
      <c r="J32" s="298"/>
      <c r="K32" s="298"/>
      <c r="L32" s="298"/>
      <c r="M32" s="279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</row>
    <row r="33" spans="1:26" x14ac:dyDescent="0.2">
      <c r="A33" s="290"/>
      <c r="B33" s="334"/>
      <c r="C33" s="334"/>
      <c r="D33" s="334"/>
      <c r="E33" s="334"/>
      <c r="F33" s="334"/>
      <c r="G33" s="298"/>
      <c r="H33" s="298"/>
      <c r="I33" s="298"/>
      <c r="J33" s="298"/>
      <c r="K33" s="298"/>
      <c r="L33" s="298"/>
      <c r="M33" s="279"/>
      <c r="N33" s="278"/>
      <c r="O33" s="278"/>
      <c r="P33" s="278"/>
      <c r="Q33" s="278"/>
      <c r="R33" s="278"/>
      <c r="S33" s="278"/>
      <c r="T33" s="308"/>
      <c r="U33" s="308"/>
      <c r="V33" s="278"/>
      <c r="W33" s="278"/>
      <c r="X33" s="278"/>
      <c r="Y33" s="278"/>
      <c r="Z33" s="278"/>
    </row>
    <row r="34" spans="1:26" x14ac:dyDescent="0.2">
      <c r="A34" s="290"/>
      <c r="B34" s="334"/>
      <c r="C34" s="334"/>
      <c r="D34" s="334"/>
      <c r="E34" s="334"/>
      <c r="F34" s="334"/>
      <c r="G34" s="298"/>
      <c r="H34" s="298"/>
      <c r="I34" s="298"/>
      <c r="J34" s="298"/>
      <c r="K34" s="298"/>
      <c r="L34" s="298"/>
      <c r="M34" s="279"/>
      <c r="N34" s="278"/>
      <c r="O34" s="278"/>
      <c r="P34" s="278"/>
      <c r="Q34" s="278"/>
      <c r="R34" s="278"/>
      <c r="S34" s="278"/>
      <c r="T34" s="308"/>
      <c r="U34" s="309"/>
      <c r="V34" s="278"/>
      <c r="W34" s="278"/>
      <c r="X34" s="278"/>
      <c r="Y34" s="278"/>
      <c r="Z34" s="278"/>
    </row>
    <row r="35" spans="1:26" x14ac:dyDescent="0.2">
      <c r="A35" s="290"/>
      <c r="B35" s="334"/>
      <c r="C35" s="334"/>
      <c r="D35" s="334"/>
      <c r="E35" s="334"/>
      <c r="F35" s="334"/>
      <c r="G35" s="298"/>
      <c r="H35" s="298"/>
      <c r="I35" s="298"/>
      <c r="J35" s="298"/>
      <c r="K35" s="298"/>
      <c r="L35" s="298"/>
      <c r="M35" s="279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</row>
    <row r="36" spans="1:26" x14ac:dyDescent="0.2">
      <c r="A36" s="290"/>
      <c r="B36" s="334"/>
      <c r="C36" s="334"/>
      <c r="D36" s="334"/>
      <c r="E36" s="334"/>
      <c r="F36" s="334"/>
      <c r="G36" s="305"/>
      <c r="H36" s="306"/>
      <c r="I36" s="307"/>
      <c r="J36" s="298"/>
      <c r="K36" s="298"/>
      <c r="L36" s="298"/>
      <c r="M36" s="279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</row>
    <row r="37" spans="1:26" x14ac:dyDescent="0.2">
      <c r="A37" s="290"/>
      <c r="B37" s="300"/>
      <c r="C37" s="301"/>
      <c r="D37" s="301"/>
      <c r="E37" s="302"/>
      <c r="F37" s="302"/>
      <c r="G37" s="303"/>
      <c r="H37" s="298"/>
      <c r="I37" s="298"/>
      <c r="J37" s="298"/>
      <c r="K37" s="298"/>
      <c r="L37" s="299"/>
      <c r="M37" s="279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</row>
    <row r="38" spans="1:26" x14ac:dyDescent="0.2">
      <c r="A38" s="290"/>
      <c r="B38" s="334"/>
      <c r="C38" s="334"/>
      <c r="D38" s="334"/>
      <c r="E38" s="334"/>
      <c r="F38" s="334"/>
      <c r="G38" s="305"/>
      <c r="H38" s="306"/>
      <c r="I38" s="307"/>
      <c r="J38" s="298"/>
      <c r="K38" s="298"/>
      <c r="L38" s="298"/>
      <c r="M38" s="279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78"/>
      <c r="Y38" s="278"/>
      <c r="Z38" s="278"/>
    </row>
    <row r="39" spans="1:26" x14ac:dyDescent="0.2">
      <c r="A39" s="290"/>
      <c r="B39" s="334"/>
      <c r="C39" s="334"/>
      <c r="D39" s="334"/>
      <c r="E39" s="334"/>
      <c r="F39" s="334"/>
      <c r="G39" s="298"/>
      <c r="H39" s="298"/>
      <c r="I39" s="298"/>
      <c r="J39" s="298"/>
      <c r="K39" s="298"/>
      <c r="L39" s="298"/>
      <c r="M39" s="279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78"/>
      <c r="Y39" s="278"/>
      <c r="Z39" s="278"/>
    </row>
    <row r="40" spans="1:26" x14ac:dyDescent="0.2">
      <c r="A40" s="290"/>
      <c r="B40" s="334"/>
      <c r="C40" s="334"/>
      <c r="D40" s="334"/>
      <c r="E40" s="334"/>
      <c r="F40" s="334"/>
      <c r="G40" s="305"/>
      <c r="H40" s="306"/>
      <c r="I40" s="307"/>
      <c r="J40" s="298"/>
      <c r="K40" s="298"/>
      <c r="L40" s="298"/>
      <c r="M40" s="279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8"/>
    </row>
    <row r="41" spans="1:26" x14ac:dyDescent="0.2">
      <c r="A41" s="290"/>
      <c r="B41" s="300"/>
      <c r="C41" s="301"/>
      <c r="D41" s="301"/>
      <c r="E41" s="302"/>
      <c r="F41" s="302"/>
      <c r="G41" s="303"/>
      <c r="H41" s="298"/>
      <c r="I41" s="298"/>
      <c r="J41" s="298"/>
      <c r="K41" s="298"/>
      <c r="L41" s="299"/>
      <c r="M41" s="279"/>
      <c r="N41" s="278"/>
      <c r="O41" s="278"/>
      <c r="P41" s="278"/>
      <c r="Q41" s="278"/>
      <c r="R41" s="278"/>
      <c r="S41" s="278"/>
      <c r="T41" s="278"/>
      <c r="U41" s="278"/>
      <c r="V41" s="278"/>
      <c r="W41" s="278"/>
      <c r="X41" s="278"/>
      <c r="Y41" s="278"/>
      <c r="Z41" s="278"/>
    </row>
    <row r="42" spans="1:26" x14ac:dyDescent="0.2">
      <c r="A42" s="290"/>
      <c r="B42" s="334"/>
      <c r="C42" s="334"/>
      <c r="D42" s="334"/>
      <c r="E42" s="334"/>
      <c r="F42" s="334"/>
      <c r="G42" s="305"/>
      <c r="H42" s="306"/>
      <c r="I42" s="307"/>
      <c r="J42" s="298"/>
      <c r="K42" s="298"/>
      <c r="L42" s="298"/>
      <c r="M42" s="279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</row>
    <row r="43" spans="1:26" x14ac:dyDescent="0.2">
      <c r="A43" s="290"/>
      <c r="B43" s="334"/>
      <c r="C43" s="334"/>
      <c r="D43" s="334"/>
      <c r="E43" s="334"/>
      <c r="F43" s="334"/>
      <c r="G43" s="298"/>
      <c r="H43" s="298"/>
      <c r="I43" s="298"/>
      <c r="J43" s="298"/>
      <c r="K43" s="298"/>
      <c r="L43" s="298"/>
      <c r="M43" s="279"/>
      <c r="N43" s="278"/>
      <c r="O43" s="278"/>
      <c r="P43" s="278"/>
      <c r="Q43" s="278"/>
      <c r="R43" s="278"/>
      <c r="S43" s="278"/>
      <c r="T43" s="278"/>
      <c r="U43" s="278"/>
      <c r="V43" s="278"/>
      <c r="W43" s="278"/>
      <c r="X43" s="278"/>
      <c r="Y43" s="278"/>
      <c r="Z43" s="278"/>
    </row>
    <row r="44" spans="1:26" x14ac:dyDescent="0.2">
      <c r="A44" s="290"/>
      <c r="B44" s="334"/>
      <c r="C44" s="334"/>
      <c r="D44" s="334"/>
      <c r="E44" s="334"/>
      <c r="F44" s="334"/>
      <c r="G44" s="305"/>
      <c r="H44" s="306"/>
      <c r="I44" s="307"/>
      <c r="J44" s="298"/>
      <c r="K44" s="298"/>
      <c r="L44" s="298"/>
      <c r="M44" s="279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278"/>
    </row>
    <row r="45" spans="1:26" x14ac:dyDescent="0.2">
      <c r="A45" s="290"/>
      <c r="B45" s="300"/>
      <c r="C45" s="301"/>
      <c r="D45" s="301"/>
      <c r="E45" s="302"/>
      <c r="F45" s="302"/>
      <c r="G45" s="303"/>
      <c r="H45" s="298"/>
      <c r="I45" s="298"/>
      <c r="J45" s="298"/>
      <c r="K45" s="298"/>
      <c r="L45" s="299"/>
      <c r="M45" s="279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278"/>
      <c r="Z45" s="278"/>
    </row>
    <row r="46" spans="1:26" x14ac:dyDescent="0.2">
      <c r="A46" s="290"/>
      <c r="B46" s="334"/>
      <c r="C46" s="334"/>
      <c r="D46" s="334"/>
      <c r="E46" s="334"/>
      <c r="F46" s="334"/>
      <c r="G46" s="305"/>
      <c r="H46" s="306"/>
      <c r="I46" s="307"/>
      <c r="J46" s="298"/>
      <c r="K46" s="298"/>
      <c r="L46" s="298"/>
      <c r="M46" s="279"/>
      <c r="N46" s="278"/>
      <c r="O46" s="278"/>
      <c r="P46" s="278"/>
      <c r="Q46" s="278"/>
      <c r="R46" s="278"/>
      <c r="S46" s="278"/>
      <c r="T46" s="278"/>
      <c r="U46" s="278"/>
      <c r="V46" s="278"/>
      <c r="W46" s="278"/>
      <c r="X46" s="278"/>
      <c r="Y46" s="278"/>
      <c r="Z46" s="278"/>
    </row>
    <row r="47" spans="1:26" x14ac:dyDescent="0.2">
      <c r="A47" s="284"/>
      <c r="B47" s="310"/>
      <c r="C47" s="310"/>
      <c r="D47" s="310"/>
      <c r="E47" s="310"/>
      <c r="F47" s="310"/>
      <c r="G47" s="279"/>
      <c r="H47" s="279"/>
      <c r="I47" s="279"/>
      <c r="J47" s="279"/>
      <c r="K47" s="279"/>
      <c r="L47" s="279"/>
      <c r="M47" s="279"/>
      <c r="N47" s="278"/>
      <c r="O47" s="278"/>
      <c r="P47" s="278"/>
      <c r="Q47" s="278"/>
      <c r="R47" s="278"/>
      <c r="S47" s="278"/>
      <c r="T47" s="278"/>
      <c r="U47" s="278"/>
      <c r="V47" s="278"/>
      <c r="W47" s="278"/>
      <c r="X47" s="278"/>
      <c r="Y47" s="278"/>
      <c r="Z47" s="278"/>
    </row>
    <row r="48" spans="1:26" x14ac:dyDescent="0.2">
      <c r="A48" s="284"/>
      <c r="B48" s="310"/>
      <c r="C48" s="310"/>
      <c r="D48" s="310"/>
      <c r="E48" s="310"/>
      <c r="F48" s="310"/>
      <c r="G48" s="279"/>
      <c r="H48" s="279"/>
      <c r="I48" s="279"/>
      <c r="J48" s="279"/>
      <c r="K48" s="279"/>
      <c r="L48" s="279"/>
      <c r="M48" s="279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278"/>
      <c r="Z48" s="278"/>
    </row>
    <row r="49" spans="1:26" x14ac:dyDescent="0.2">
      <c r="A49" s="284"/>
      <c r="B49" s="279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8"/>
      <c r="O49" s="278"/>
      <c r="P49" s="278"/>
      <c r="Q49" s="278"/>
      <c r="R49" s="278"/>
      <c r="S49" s="278"/>
      <c r="T49" s="278"/>
      <c r="U49" s="278"/>
      <c r="V49" s="278"/>
      <c r="W49" s="278"/>
      <c r="X49" s="278"/>
      <c r="Y49" s="278"/>
      <c r="Z49" s="278"/>
    </row>
    <row r="50" spans="1:26" x14ac:dyDescent="0.2">
      <c r="A50" s="284"/>
      <c r="B50" s="279"/>
      <c r="C50" s="279"/>
      <c r="D50" s="279"/>
      <c r="E50" s="279"/>
      <c r="F50" s="279"/>
      <c r="G50" s="279"/>
      <c r="H50" s="279"/>
      <c r="I50" s="279"/>
      <c r="J50" s="279"/>
      <c r="K50" s="279"/>
      <c r="L50" s="279"/>
      <c r="M50" s="279"/>
      <c r="N50" s="278"/>
      <c r="O50" s="278"/>
      <c r="P50" s="278"/>
      <c r="Q50" s="278"/>
      <c r="R50" s="278"/>
      <c r="S50" s="278"/>
      <c r="T50" s="278"/>
      <c r="U50" s="278"/>
      <c r="V50" s="278"/>
      <c r="W50" s="278"/>
      <c r="X50" s="278"/>
      <c r="Y50" s="278"/>
      <c r="Z50" s="278"/>
    </row>
    <row r="51" spans="1:26" x14ac:dyDescent="0.2">
      <c r="A51" s="284"/>
      <c r="B51" s="279"/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278"/>
      <c r="Z51" s="278"/>
    </row>
    <row r="52" spans="1:26" x14ac:dyDescent="0.2">
      <c r="A52" s="277"/>
      <c r="B52" s="278"/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8"/>
    </row>
    <row r="53" spans="1:26" x14ac:dyDescent="0.2">
      <c r="A53" s="277"/>
      <c r="B53" s="278"/>
      <c r="C53" s="278"/>
      <c r="D53" s="278"/>
      <c r="E53" s="278"/>
      <c r="F53" s="278"/>
      <c r="G53" s="278"/>
      <c r="H53" s="278"/>
      <c r="I53" s="278"/>
      <c r="J53" s="278"/>
      <c r="K53" s="278"/>
      <c r="L53" s="278"/>
      <c r="M53" s="278"/>
      <c r="N53" s="278"/>
      <c r="O53" s="278"/>
      <c r="P53" s="278"/>
      <c r="Q53" s="278"/>
      <c r="R53" s="278"/>
      <c r="S53" s="278"/>
      <c r="T53" s="278"/>
      <c r="U53" s="278"/>
      <c r="V53" s="278"/>
      <c r="W53" s="278"/>
      <c r="X53" s="278"/>
      <c r="Y53" s="278"/>
      <c r="Z53" s="278"/>
    </row>
    <row r="54" spans="1:26" x14ac:dyDescent="0.2">
      <c r="A54" s="277"/>
      <c r="B54" s="278"/>
      <c r="C54" s="278"/>
      <c r="D54" s="278"/>
      <c r="E54" s="278"/>
      <c r="F54" s="278"/>
      <c r="G54" s="278"/>
      <c r="H54" s="278"/>
      <c r="I54" s="278"/>
      <c r="J54" s="278"/>
      <c r="K54" s="278"/>
      <c r="L54" s="278"/>
      <c r="M54" s="278"/>
      <c r="N54" s="278"/>
      <c r="O54" s="278"/>
      <c r="P54" s="278"/>
      <c r="Q54" s="278"/>
      <c r="R54" s="278"/>
      <c r="S54" s="278"/>
      <c r="T54" s="278"/>
      <c r="U54" s="278"/>
      <c r="V54" s="278"/>
      <c r="W54" s="278"/>
      <c r="X54" s="278"/>
      <c r="Y54" s="278"/>
      <c r="Z54" s="278"/>
    </row>
    <row r="55" spans="1:26" x14ac:dyDescent="0.2">
      <c r="A55" s="277"/>
      <c r="B55" s="278"/>
      <c r="C55" s="278"/>
      <c r="D55" s="278"/>
      <c r="E55" s="278"/>
      <c r="F55" s="278"/>
      <c r="G55" s="278"/>
      <c r="H55" s="278"/>
      <c r="I55" s="278"/>
      <c r="J55" s="278"/>
      <c r="K55" s="278"/>
      <c r="L55" s="278"/>
      <c r="M55" s="278"/>
      <c r="N55" s="278"/>
      <c r="O55" s="278"/>
      <c r="P55" s="278"/>
      <c r="Q55" s="278"/>
      <c r="R55" s="278"/>
      <c r="S55" s="278"/>
      <c r="T55" s="278"/>
      <c r="U55" s="278"/>
      <c r="V55" s="278"/>
      <c r="W55" s="278"/>
      <c r="X55" s="278"/>
      <c r="Y55" s="278"/>
      <c r="Z55" s="278"/>
    </row>
    <row r="56" spans="1:26" x14ac:dyDescent="0.2">
      <c r="A56" s="277"/>
      <c r="B56" s="278"/>
      <c r="C56" s="278"/>
      <c r="D56" s="278"/>
      <c r="E56" s="278"/>
      <c r="F56" s="278"/>
      <c r="G56" s="278"/>
      <c r="H56" s="278"/>
      <c r="I56" s="278"/>
      <c r="J56" s="278"/>
      <c r="K56" s="278"/>
      <c r="L56" s="278"/>
      <c r="M56" s="278"/>
      <c r="N56" s="278"/>
      <c r="O56" s="278"/>
      <c r="P56" s="278"/>
      <c r="Q56" s="278"/>
      <c r="R56" s="278"/>
      <c r="S56" s="278"/>
      <c r="T56" s="278"/>
      <c r="U56" s="278"/>
      <c r="V56" s="278"/>
      <c r="W56" s="278"/>
      <c r="X56" s="278"/>
      <c r="Y56" s="278"/>
      <c r="Z56" s="278"/>
    </row>
    <row r="57" spans="1:26" x14ac:dyDescent="0.2">
      <c r="A57" s="277"/>
      <c r="B57" s="278"/>
      <c r="C57" s="278"/>
      <c r="D57" s="278"/>
      <c r="E57" s="278"/>
      <c r="F57" s="278"/>
      <c r="G57" s="278"/>
      <c r="H57" s="278"/>
      <c r="I57" s="278"/>
      <c r="J57" s="278"/>
      <c r="K57" s="278"/>
      <c r="L57" s="278"/>
      <c r="M57" s="278"/>
      <c r="N57" s="278"/>
      <c r="O57" s="278"/>
      <c r="P57" s="278"/>
      <c r="Q57" s="278"/>
      <c r="R57" s="278"/>
      <c r="S57" s="278"/>
      <c r="T57" s="278"/>
      <c r="U57" s="278"/>
      <c r="V57" s="278"/>
      <c r="W57" s="278"/>
      <c r="X57" s="278"/>
      <c r="Y57" s="278"/>
      <c r="Z57" s="278"/>
    </row>
    <row r="58" spans="1:26" x14ac:dyDescent="0.2">
      <c r="A58" s="277"/>
      <c r="B58" s="278"/>
      <c r="C58" s="278"/>
      <c r="D58" s="278"/>
      <c r="E58" s="278"/>
      <c r="F58" s="278"/>
      <c r="G58" s="278"/>
      <c r="H58" s="278"/>
      <c r="I58" s="278"/>
      <c r="J58" s="278"/>
      <c r="K58" s="278"/>
      <c r="L58" s="278"/>
      <c r="M58" s="278"/>
      <c r="N58" s="278"/>
      <c r="O58" s="278"/>
      <c r="P58" s="278"/>
      <c r="Q58" s="278"/>
      <c r="R58" s="278"/>
      <c r="S58" s="278"/>
      <c r="T58" s="278"/>
      <c r="U58" s="278"/>
      <c r="V58" s="278"/>
      <c r="W58" s="278"/>
      <c r="X58" s="278"/>
      <c r="Y58" s="278"/>
      <c r="Z58" s="278"/>
    </row>
    <row r="59" spans="1:26" x14ac:dyDescent="0.2">
      <c r="A59" s="277"/>
      <c r="B59" s="278"/>
      <c r="C59" s="278"/>
      <c r="D59" s="278"/>
      <c r="E59" s="278"/>
      <c r="F59" s="278"/>
      <c r="G59" s="278"/>
      <c r="H59" s="278"/>
      <c r="I59" s="278"/>
      <c r="J59" s="278"/>
      <c r="K59" s="278"/>
      <c r="L59" s="278"/>
      <c r="M59" s="278"/>
      <c r="N59" s="278"/>
      <c r="O59" s="278"/>
      <c r="P59" s="278"/>
      <c r="Q59" s="278"/>
      <c r="R59" s="278"/>
      <c r="S59" s="278"/>
      <c r="T59" s="278"/>
      <c r="U59" s="278"/>
      <c r="V59" s="278"/>
      <c r="W59" s="278"/>
      <c r="X59" s="278"/>
      <c r="Y59" s="278"/>
      <c r="Z59" s="278"/>
    </row>
    <row r="60" spans="1:26" x14ac:dyDescent="0.2">
      <c r="A60" s="277"/>
      <c r="B60" s="278"/>
      <c r="C60" s="278"/>
      <c r="D60" s="278"/>
      <c r="E60" s="278"/>
      <c r="F60" s="278"/>
      <c r="G60" s="278"/>
      <c r="H60" s="278"/>
      <c r="I60" s="278"/>
      <c r="J60" s="278"/>
      <c r="K60" s="278"/>
      <c r="L60" s="278"/>
      <c r="M60" s="278"/>
      <c r="N60" s="278"/>
      <c r="O60" s="278"/>
      <c r="P60" s="278"/>
      <c r="Q60" s="278"/>
      <c r="R60" s="278"/>
      <c r="S60" s="278"/>
      <c r="T60" s="278"/>
      <c r="U60" s="278"/>
      <c r="V60" s="278"/>
      <c r="W60" s="278"/>
      <c r="X60" s="278"/>
      <c r="Y60" s="278"/>
      <c r="Z60" s="278"/>
    </row>
    <row r="61" spans="1:26" x14ac:dyDescent="0.2">
      <c r="A61" s="277"/>
      <c r="B61" s="278"/>
      <c r="C61" s="278"/>
      <c r="D61" s="278"/>
      <c r="E61" s="278"/>
      <c r="F61" s="278"/>
      <c r="G61" s="278"/>
      <c r="H61" s="278"/>
      <c r="I61" s="278"/>
      <c r="J61" s="278"/>
      <c r="K61" s="278"/>
      <c r="L61" s="278"/>
      <c r="M61" s="278"/>
      <c r="N61" s="278"/>
      <c r="O61" s="278"/>
      <c r="P61" s="278"/>
      <c r="Q61" s="278"/>
      <c r="R61" s="278"/>
      <c r="S61" s="278"/>
      <c r="T61" s="278"/>
      <c r="U61" s="278"/>
      <c r="V61" s="278"/>
      <c r="W61" s="278"/>
      <c r="X61" s="278"/>
      <c r="Y61" s="278"/>
      <c r="Z61" s="278"/>
    </row>
    <row r="62" spans="1:26" x14ac:dyDescent="0.2">
      <c r="A62" s="277"/>
      <c r="B62" s="278"/>
      <c r="C62" s="278"/>
      <c r="D62" s="278"/>
      <c r="E62" s="278"/>
      <c r="F62" s="278"/>
      <c r="G62" s="278"/>
      <c r="H62" s="278"/>
      <c r="I62" s="278"/>
      <c r="J62" s="278"/>
      <c r="K62" s="278"/>
      <c r="L62" s="278"/>
      <c r="M62" s="278"/>
      <c r="N62" s="278"/>
      <c r="O62" s="278"/>
      <c r="P62" s="278"/>
      <c r="Q62" s="278"/>
      <c r="R62" s="278"/>
      <c r="S62" s="278"/>
      <c r="T62" s="278"/>
      <c r="U62" s="278"/>
      <c r="V62" s="278"/>
      <c r="W62" s="278"/>
      <c r="X62" s="278"/>
      <c r="Y62" s="278"/>
      <c r="Z62" s="278"/>
    </row>
    <row r="63" spans="1:26" x14ac:dyDescent="0.2">
      <c r="A63" s="277"/>
      <c r="B63" s="278"/>
      <c r="C63" s="278"/>
      <c r="D63" s="278"/>
      <c r="E63" s="278"/>
      <c r="F63" s="278"/>
      <c r="G63" s="278"/>
      <c r="H63" s="278"/>
      <c r="I63" s="278"/>
      <c r="J63" s="278"/>
      <c r="K63" s="278"/>
      <c r="L63" s="278"/>
      <c r="M63" s="278"/>
      <c r="N63" s="278"/>
      <c r="O63" s="278"/>
      <c r="P63" s="278"/>
      <c r="Q63" s="278"/>
      <c r="R63" s="278"/>
      <c r="S63" s="278"/>
      <c r="T63" s="278"/>
      <c r="U63" s="278"/>
      <c r="V63" s="278"/>
      <c r="W63" s="278"/>
      <c r="X63" s="278"/>
      <c r="Y63" s="278"/>
      <c r="Z63" s="278"/>
    </row>
    <row r="64" spans="1:26" x14ac:dyDescent="0.2">
      <c r="A64" s="277"/>
      <c r="B64" s="278"/>
      <c r="C64" s="278"/>
      <c r="D64" s="278"/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78"/>
      <c r="P64" s="278"/>
      <c r="Q64" s="278"/>
      <c r="R64" s="278"/>
      <c r="S64" s="278"/>
      <c r="T64" s="278"/>
      <c r="U64" s="278"/>
      <c r="V64" s="278"/>
      <c r="W64" s="278"/>
      <c r="X64" s="278"/>
      <c r="Y64" s="278"/>
      <c r="Z64" s="278"/>
    </row>
    <row r="65" spans="1:26" x14ac:dyDescent="0.2">
      <c r="A65" s="277"/>
      <c r="B65" s="278"/>
      <c r="C65" s="278"/>
      <c r="D65" s="278"/>
      <c r="E65" s="278"/>
      <c r="F65" s="278"/>
      <c r="G65" s="278"/>
      <c r="H65" s="278"/>
      <c r="I65" s="278"/>
      <c r="J65" s="278"/>
      <c r="K65" s="278"/>
      <c r="L65" s="278"/>
      <c r="M65" s="278"/>
      <c r="N65" s="278"/>
      <c r="O65" s="278"/>
      <c r="P65" s="278"/>
      <c r="Q65" s="278"/>
      <c r="R65" s="278"/>
      <c r="S65" s="278"/>
      <c r="T65" s="278"/>
      <c r="U65" s="278"/>
      <c r="V65" s="278"/>
      <c r="W65" s="278"/>
      <c r="X65" s="278"/>
      <c r="Y65" s="278"/>
      <c r="Z65" s="278"/>
    </row>
    <row r="66" spans="1:26" x14ac:dyDescent="0.2">
      <c r="A66" s="277"/>
      <c r="B66" s="278"/>
      <c r="C66" s="278"/>
      <c r="D66" s="278"/>
      <c r="E66" s="278"/>
      <c r="F66" s="278"/>
      <c r="G66" s="278"/>
      <c r="H66" s="278"/>
      <c r="I66" s="278"/>
      <c r="J66" s="278"/>
      <c r="K66" s="278"/>
      <c r="L66" s="278"/>
      <c r="M66" s="278"/>
      <c r="N66" s="278"/>
      <c r="O66" s="278"/>
      <c r="P66" s="278"/>
      <c r="Q66" s="278"/>
      <c r="R66" s="278"/>
      <c r="S66" s="278"/>
      <c r="T66" s="278"/>
      <c r="U66" s="278"/>
      <c r="V66" s="278"/>
      <c r="W66" s="278"/>
      <c r="X66" s="278"/>
      <c r="Y66" s="278"/>
      <c r="Z66" s="278"/>
    </row>
    <row r="67" spans="1:26" x14ac:dyDescent="0.2">
      <c r="A67" s="277"/>
      <c r="B67" s="278"/>
      <c r="C67" s="278"/>
      <c r="D67" s="278"/>
      <c r="E67" s="278"/>
      <c r="F67" s="278"/>
      <c r="G67" s="278"/>
      <c r="H67" s="278"/>
      <c r="I67" s="278"/>
      <c r="J67" s="278"/>
      <c r="K67" s="278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</row>
    <row r="68" spans="1:26" x14ac:dyDescent="0.2">
      <c r="A68" s="277"/>
      <c r="B68" s="278"/>
      <c r="C68" s="278"/>
      <c r="D68" s="278"/>
      <c r="E68" s="278"/>
      <c r="F68" s="278"/>
      <c r="G68" s="278"/>
      <c r="H68" s="278"/>
      <c r="I68" s="278"/>
      <c r="J68" s="278"/>
      <c r="K68" s="278"/>
      <c r="L68" s="278"/>
      <c r="M68" s="278"/>
      <c r="N68" s="278"/>
      <c r="O68" s="278"/>
      <c r="P68" s="278"/>
      <c r="Q68" s="278"/>
      <c r="R68" s="278"/>
      <c r="S68" s="278"/>
      <c r="T68" s="278"/>
      <c r="U68" s="278"/>
      <c r="V68" s="278"/>
      <c r="W68" s="278"/>
      <c r="X68" s="278"/>
      <c r="Y68" s="278"/>
      <c r="Z68" s="278"/>
    </row>
    <row r="69" spans="1:26" x14ac:dyDescent="0.2">
      <c r="A69" s="277"/>
      <c r="B69" s="278"/>
      <c r="C69" s="278"/>
      <c r="D69" s="278"/>
      <c r="E69" s="278"/>
      <c r="F69" s="278"/>
      <c r="G69" s="278"/>
      <c r="H69" s="278"/>
      <c r="I69" s="278"/>
      <c r="J69" s="278"/>
      <c r="K69" s="278"/>
      <c r="L69" s="278"/>
      <c r="M69" s="278"/>
      <c r="N69" s="278"/>
      <c r="O69" s="278"/>
      <c r="P69" s="278"/>
      <c r="Q69" s="278"/>
      <c r="R69" s="278"/>
      <c r="S69" s="278"/>
      <c r="T69" s="278"/>
      <c r="U69" s="278"/>
      <c r="V69" s="278"/>
      <c r="W69" s="278"/>
      <c r="X69" s="278"/>
      <c r="Y69" s="278"/>
      <c r="Z69" s="278"/>
    </row>
    <row r="70" spans="1:26" x14ac:dyDescent="0.2">
      <c r="A70" s="277"/>
      <c r="B70" s="278"/>
      <c r="C70" s="278"/>
      <c r="D70" s="278"/>
      <c r="E70" s="278"/>
      <c r="F70" s="278"/>
      <c r="G70" s="278"/>
      <c r="H70" s="278"/>
      <c r="I70" s="278"/>
      <c r="J70" s="278"/>
      <c r="K70" s="278"/>
      <c r="L70" s="278"/>
      <c r="M70" s="278"/>
      <c r="N70" s="278"/>
      <c r="O70" s="278"/>
      <c r="P70" s="278"/>
      <c r="Q70" s="278"/>
      <c r="R70" s="278"/>
      <c r="S70" s="278"/>
      <c r="T70" s="278"/>
      <c r="U70" s="278"/>
      <c r="V70" s="278"/>
      <c r="W70" s="278"/>
      <c r="X70" s="278"/>
      <c r="Y70" s="278"/>
      <c r="Z70" s="278"/>
    </row>
    <row r="71" spans="1:26" x14ac:dyDescent="0.2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</row>
    <row r="72" spans="1:26" x14ac:dyDescent="0.2">
      <c r="A72" s="277"/>
      <c r="B72" s="278"/>
      <c r="C72" s="278"/>
      <c r="D72" s="278"/>
      <c r="E72" s="278"/>
      <c r="F72" s="278"/>
      <c r="G72" s="278"/>
      <c r="H72" s="278"/>
      <c r="I72" s="278"/>
      <c r="J72" s="278"/>
      <c r="K72" s="278"/>
      <c r="L72" s="278"/>
      <c r="M72" s="278"/>
      <c r="N72" s="278"/>
      <c r="O72" s="278"/>
      <c r="P72" s="278"/>
      <c r="Q72" s="278"/>
      <c r="R72" s="278"/>
      <c r="S72" s="278"/>
      <c r="T72" s="278"/>
      <c r="U72" s="278"/>
      <c r="V72" s="278"/>
      <c r="W72" s="278"/>
      <c r="X72" s="278"/>
      <c r="Y72" s="278"/>
      <c r="Z72" s="278"/>
    </row>
    <row r="73" spans="1:26" x14ac:dyDescent="0.2">
      <c r="A73" s="277"/>
      <c r="B73" s="278"/>
      <c r="C73" s="278"/>
      <c r="D73" s="278"/>
      <c r="E73" s="278"/>
      <c r="F73" s="278"/>
      <c r="G73" s="278"/>
      <c r="H73" s="278"/>
      <c r="I73" s="278"/>
      <c r="J73" s="278"/>
      <c r="K73" s="278"/>
      <c r="L73" s="278"/>
      <c r="M73" s="278"/>
      <c r="N73" s="278"/>
      <c r="O73" s="278"/>
      <c r="P73" s="278"/>
      <c r="Q73" s="278"/>
      <c r="R73" s="278"/>
      <c r="S73" s="278"/>
      <c r="T73" s="278"/>
      <c r="U73" s="278"/>
      <c r="V73" s="278"/>
      <c r="W73" s="278"/>
      <c r="X73" s="278"/>
      <c r="Y73" s="278"/>
      <c r="Z73" s="278"/>
    </row>
    <row r="74" spans="1:26" x14ac:dyDescent="0.2">
      <c r="A74" s="277"/>
      <c r="B74" s="278"/>
      <c r="C74" s="278"/>
      <c r="D74" s="278"/>
      <c r="E74" s="278"/>
      <c r="F74" s="278"/>
      <c r="G74" s="278"/>
      <c r="H74" s="278"/>
      <c r="I74" s="278"/>
      <c r="J74" s="278"/>
      <c r="K74" s="278"/>
      <c r="L74" s="278"/>
      <c r="M74" s="278"/>
      <c r="N74" s="278"/>
      <c r="O74" s="278"/>
      <c r="P74" s="278"/>
      <c r="Q74" s="278"/>
      <c r="R74" s="278"/>
      <c r="S74" s="278"/>
      <c r="T74" s="278"/>
      <c r="U74" s="278"/>
      <c r="V74" s="278"/>
      <c r="W74" s="278"/>
      <c r="X74" s="278"/>
      <c r="Y74" s="278"/>
      <c r="Z74" s="278"/>
    </row>
    <row r="75" spans="1:26" x14ac:dyDescent="0.2">
      <c r="A75" s="277"/>
      <c r="B75" s="278"/>
      <c r="C75" s="278"/>
      <c r="D75" s="278"/>
      <c r="E75" s="278"/>
      <c r="F75" s="278"/>
      <c r="G75" s="278"/>
      <c r="H75" s="278"/>
      <c r="I75" s="278"/>
      <c r="J75" s="278"/>
      <c r="K75" s="278"/>
      <c r="L75" s="278"/>
      <c r="M75" s="278"/>
      <c r="N75" s="278"/>
      <c r="O75" s="278"/>
      <c r="P75" s="278"/>
      <c r="Q75" s="278"/>
      <c r="R75" s="278"/>
      <c r="S75" s="278"/>
      <c r="T75" s="278"/>
      <c r="U75" s="278"/>
      <c r="V75" s="278"/>
      <c r="W75" s="278"/>
      <c r="X75" s="278"/>
      <c r="Y75" s="278"/>
      <c r="Z75" s="278"/>
    </row>
    <row r="76" spans="1:26" x14ac:dyDescent="0.2">
      <c r="A76" s="277"/>
      <c r="B76" s="278"/>
      <c r="C76" s="278"/>
      <c r="D76" s="278"/>
      <c r="E76" s="278"/>
      <c r="F76" s="278"/>
      <c r="G76" s="278"/>
      <c r="H76" s="278"/>
      <c r="I76" s="278"/>
      <c r="J76" s="278"/>
      <c r="K76" s="278"/>
      <c r="L76" s="278"/>
      <c r="M76" s="278"/>
      <c r="N76" s="278"/>
      <c r="O76" s="278"/>
      <c r="P76" s="278"/>
      <c r="Q76" s="278"/>
      <c r="R76" s="278"/>
      <c r="S76" s="278"/>
      <c r="T76" s="278"/>
      <c r="U76" s="278"/>
      <c r="V76" s="278"/>
      <c r="W76" s="278"/>
      <c r="X76" s="278"/>
      <c r="Y76" s="278"/>
      <c r="Z76" s="278"/>
    </row>
    <row r="77" spans="1:26" x14ac:dyDescent="0.2">
      <c r="A77" s="277"/>
      <c r="B77" s="278"/>
      <c r="C77" s="278"/>
      <c r="D77" s="278"/>
      <c r="E77" s="278"/>
      <c r="F77" s="278"/>
      <c r="G77" s="278"/>
      <c r="H77" s="278"/>
      <c r="I77" s="278"/>
      <c r="J77" s="278"/>
      <c r="K77" s="278"/>
      <c r="L77" s="278"/>
      <c r="M77" s="278"/>
      <c r="N77" s="278"/>
      <c r="O77" s="278"/>
      <c r="P77" s="278"/>
      <c r="Q77" s="278"/>
      <c r="R77" s="278"/>
      <c r="S77" s="278"/>
      <c r="T77" s="278"/>
      <c r="U77" s="278"/>
      <c r="V77" s="278"/>
      <c r="W77" s="278"/>
      <c r="X77" s="278"/>
      <c r="Y77" s="278"/>
      <c r="Z77" s="278"/>
    </row>
    <row r="78" spans="1:26" x14ac:dyDescent="0.2">
      <c r="A78" s="277"/>
      <c r="B78" s="278"/>
      <c r="C78" s="278"/>
      <c r="D78" s="278"/>
      <c r="E78" s="278"/>
      <c r="F78" s="278"/>
      <c r="G78" s="278"/>
      <c r="H78" s="278"/>
      <c r="I78" s="278"/>
      <c r="J78" s="278"/>
      <c r="K78" s="278"/>
      <c r="L78" s="278"/>
      <c r="M78" s="278"/>
      <c r="N78" s="278"/>
      <c r="O78" s="278"/>
      <c r="P78" s="278"/>
      <c r="Q78" s="278"/>
      <c r="R78" s="278"/>
      <c r="S78" s="278"/>
      <c r="T78" s="278"/>
      <c r="U78" s="278"/>
      <c r="V78" s="278"/>
      <c r="W78" s="278"/>
      <c r="X78" s="278"/>
      <c r="Y78" s="278"/>
      <c r="Z78" s="278"/>
    </row>
    <row r="79" spans="1:26" x14ac:dyDescent="0.2">
      <c r="A79" s="277"/>
      <c r="B79" s="278"/>
      <c r="C79" s="278"/>
      <c r="D79" s="278"/>
      <c r="E79" s="278"/>
      <c r="F79" s="278"/>
      <c r="G79" s="278"/>
      <c r="H79" s="278"/>
      <c r="I79" s="278"/>
      <c r="J79" s="278"/>
      <c r="K79" s="278"/>
      <c r="L79" s="278"/>
      <c r="M79" s="278"/>
      <c r="N79" s="278"/>
      <c r="O79" s="278"/>
      <c r="P79" s="278"/>
      <c r="Q79" s="278"/>
      <c r="R79" s="278"/>
      <c r="S79" s="278"/>
      <c r="T79" s="278"/>
      <c r="U79" s="278"/>
      <c r="V79" s="278"/>
      <c r="W79" s="278"/>
      <c r="X79" s="278"/>
      <c r="Y79" s="278"/>
      <c r="Z79" s="278"/>
    </row>
    <row r="80" spans="1:26" x14ac:dyDescent="0.2">
      <c r="A80" s="277"/>
      <c r="B80" s="278"/>
      <c r="C80" s="278"/>
      <c r="D80" s="278"/>
      <c r="E80" s="278"/>
      <c r="F80" s="278"/>
      <c r="G80" s="278"/>
      <c r="H80" s="278"/>
      <c r="I80" s="278"/>
      <c r="J80" s="278"/>
      <c r="K80" s="278"/>
      <c r="L80" s="278"/>
      <c r="M80" s="278"/>
      <c r="N80" s="278"/>
      <c r="O80" s="278"/>
      <c r="P80" s="278"/>
      <c r="Q80" s="278"/>
      <c r="R80" s="278"/>
      <c r="S80" s="278"/>
      <c r="T80" s="278"/>
      <c r="U80" s="278"/>
      <c r="V80" s="278"/>
      <c r="W80" s="278"/>
      <c r="X80" s="278"/>
      <c r="Y80" s="278"/>
      <c r="Z80" s="278"/>
    </row>
    <row r="81" spans="1:26" x14ac:dyDescent="0.2">
      <c r="A81" s="277"/>
      <c r="B81" s="278"/>
      <c r="C81" s="278"/>
      <c r="D81" s="278"/>
      <c r="E81" s="278"/>
      <c r="F81" s="278"/>
      <c r="G81" s="278"/>
      <c r="H81" s="278"/>
      <c r="I81" s="278"/>
      <c r="J81" s="278"/>
      <c r="K81" s="278"/>
      <c r="L81" s="278"/>
      <c r="M81" s="278"/>
      <c r="N81" s="278"/>
      <c r="O81" s="278"/>
      <c r="P81" s="278"/>
      <c r="Q81" s="278"/>
      <c r="R81" s="278"/>
      <c r="S81" s="278"/>
      <c r="T81" s="278"/>
      <c r="U81" s="278"/>
      <c r="V81" s="278"/>
      <c r="W81" s="278"/>
      <c r="X81" s="278"/>
      <c r="Y81" s="278"/>
      <c r="Z81" s="278"/>
    </row>
    <row r="82" spans="1:26" x14ac:dyDescent="0.2">
      <c r="A82" s="277"/>
      <c r="B82" s="278"/>
      <c r="C82" s="278"/>
      <c r="D82" s="278"/>
      <c r="E82" s="278"/>
      <c r="F82" s="278"/>
      <c r="G82" s="278"/>
      <c r="H82" s="278"/>
      <c r="I82" s="278"/>
      <c r="J82" s="278"/>
      <c r="K82" s="278"/>
      <c r="L82" s="278"/>
      <c r="M82" s="278"/>
      <c r="N82" s="278"/>
      <c r="O82" s="278"/>
      <c r="P82" s="278"/>
      <c r="Q82" s="278"/>
      <c r="R82" s="278"/>
      <c r="S82" s="278"/>
      <c r="T82" s="278"/>
      <c r="U82" s="278"/>
      <c r="V82" s="278"/>
      <c r="W82" s="278"/>
      <c r="X82" s="278"/>
      <c r="Y82" s="278"/>
      <c r="Z82" s="278"/>
    </row>
    <row r="83" spans="1:26" x14ac:dyDescent="0.2">
      <c r="A83" s="277"/>
      <c r="B83" s="278"/>
      <c r="C83" s="278"/>
      <c r="D83" s="278"/>
      <c r="E83" s="278"/>
      <c r="F83" s="278"/>
      <c r="G83" s="278"/>
      <c r="H83" s="278"/>
      <c r="I83" s="278"/>
      <c r="J83" s="278"/>
      <c r="K83" s="278"/>
      <c r="L83" s="278"/>
      <c r="M83" s="278"/>
      <c r="N83" s="278"/>
      <c r="O83" s="278"/>
      <c r="P83" s="278"/>
      <c r="Q83" s="278"/>
      <c r="R83" s="278"/>
      <c r="S83" s="278"/>
      <c r="T83" s="278"/>
      <c r="U83" s="278"/>
      <c r="V83" s="278"/>
      <c r="W83" s="278"/>
      <c r="X83" s="278"/>
      <c r="Y83" s="278"/>
      <c r="Z83" s="278"/>
    </row>
    <row r="84" spans="1:26" x14ac:dyDescent="0.2">
      <c r="A84" s="277"/>
      <c r="B84" s="278"/>
      <c r="C84" s="278"/>
      <c r="D84" s="278"/>
      <c r="E84" s="278"/>
      <c r="F84" s="278"/>
      <c r="G84" s="278"/>
      <c r="H84" s="278"/>
      <c r="I84" s="278"/>
      <c r="J84" s="278"/>
      <c r="K84" s="278"/>
      <c r="L84" s="278"/>
      <c r="M84" s="278"/>
      <c r="N84" s="278"/>
      <c r="O84" s="278"/>
      <c r="P84" s="278"/>
      <c r="Q84" s="278"/>
      <c r="R84" s="278"/>
      <c r="S84" s="278"/>
      <c r="T84" s="278"/>
      <c r="U84" s="278"/>
      <c r="V84" s="278"/>
      <c r="W84" s="278"/>
      <c r="X84" s="278"/>
      <c r="Y84" s="278"/>
      <c r="Z84" s="278"/>
    </row>
    <row r="85" spans="1:26" x14ac:dyDescent="0.2">
      <c r="A85" s="277"/>
      <c r="B85" s="278"/>
      <c r="C85" s="278"/>
      <c r="D85" s="278"/>
      <c r="E85" s="278"/>
      <c r="F85" s="278"/>
      <c r="G85" s="278"/>
      <c r="H85" s="278"/>
      <c r="I85" s="278"/>
      <c r="J85" s="278"/>
      <c r="K85" s="278"/>
      <c r="L85" s="278"/>
      <c r="M85" s="278"/>
      <c r="N85" s="278"/>
      <c r="O85" s="278"/>
      <c r="P85" s="278"/>
      <c r="Q85" s="278"/>
      <c r="R85" s="278"/>
      <c r="S85" s="278"/>
      <c r="T85" s="278"/>
      <c r="U85" s="278"/>
      <c r="V85" s="278"/>
      <c r="W85" s="278"/>
      <c r="X85" s="278"/>
      <c r="Y85" s="278"/>
      <c r="Z85" s="278"/>
    </row>
    <row r="86" spans="1:26" x14ac:dyDescent="0.2">
      <c r="A86" s="277"/>
      <c r="B86" s="278"/>
      <c r="C86" s="278"/>
      <c r="D86" s="278"/>
      <c r="E86" s="278"/>
      <c r="F86" s="278"/>
      <c r="G86" s="278"/>
      <c r="H86" s="278"/>
      <c r="I86" s="278"/>
      <c r="J86" s="278"/>
      <c r="K86" s="278"/>
      <c r="L86" s="278"/>
      <c r="M86" s="278"/>
      <c r="N86" s="278"/>
      <c r="O86" s="278"/>
      <c r="P86" s="278"/>
      <c r="Q86" s="278"/>
      <c r="R86" s="278"/>
      <c r="S86" s="278"/>
      <c r="T86" s="278"/>
      <c r="U86" s="278"/>
      <c r="V86" s="278"/>
      <c r="W86" s="278"/>
      <c r="X86" s="278"/>
      <c r="Y86" s="278"/>
      <c r="Z86" s="278"/>
    </row>
    <row r="87" spans="1:26" x14ac:dyDescent="0.2">
      <c r="A87" s="277"/>
      <c r="B87" s="278"/>
      <c r="C87" s="278"/>
      <c r="D87" s="278"/>
      <c r="E87" s="278"/>
      <c r="F87" s="278"/>
      <c r="G87" s="278"/>
      <c r="H87" s="278"/>
      <c r="I87" s="278"/>
      <c r="J87" s="278"/>
      <c r="K87" s="278"/>
      <c r="L87" s="278"/>
      <c r="M87" s="278"/>
      <c r="N87" s="278"/>
      <c r="O87" s="278"/>
      <c r="P87" s="278"/>
      <c r="Q87" s="278"/>
      <c r="R87" s="278"/>
      <c r="S87" s="278"/>
      <c r="T87" s="278"/>
      <c r="U87" s="278"/>
      <c r="V87" s="278"/>
      <c r="W87" s="278"/>
      <c r="X87" s="278"/>
      <c r="Y87" s="278"/>
      <c r="Z87" s="278"/>
    </row>
    <row r="88" spans="1:26" x14ac:dyDescent="0.2">
      <c r="A88" s="277"/>
      <c r="B88" s="278"/>
      <c r="C88" s="278"/>
      <c r="D88" s="278"/>
      <c r="E88" s="278"/>
      <c r="F88" s="278"/>
      <c r="G88" s="278"/>
      <c r="H88" s="278"/>
      <c r="I88" s="278"/>
      <c r="J88" s="278"/>
      <c r="K88" s="278"/>
      <c r="L88" s="278"/>
      <c r="M88" s="278"/>
      <c r="N88" s="278"/>
      <c r="O88" s="278"/>
      <c r="P88" s="278"/>
      <c r="Q88" s="278"/>
      <c r="R88" s="278"/>
      <c r="S88" s="278"/>
      <c r="T88" s="278"/>
      <c r="U88" s="278"/>
      <c r="V88" s="278"/>
      <c r="W88" s="278"/>
      <c r="X88" s="278"/>
      <c r="Y88" s="278"/>
      <c r="Z88" s="278"/>
    </row>
    <row r="89" spans="1:26" x14ac:dyDescent="0.2">
      <c r="A89" s="277"/>
      <c r="B89" s="278"/>
      <c r="C89" s="278"/>
      <c r="D89" s="278"/>
      <c r="E89" s="278"/>
      <c r="F89" s="278"/>
      <c r="G89" s="278"/>
      <c r="H89" s="278"/>
      <c r="I89" s="278"/>
      <c r="J89" s="278"/>
      <c r="K89" s="278"/>
      <c r="L89" s="278"/>
      <c r="M89" s="278"/>
      <c r="N89" s="278"/>
      <c r="O89" s="278"/>
      <c r="P89" s="278"/>
      <c r="Q89" s="278"/>
      <c r="R89" s="278"/>
      <c r="S89" s="278"/>
      <c r="T89" s="278"/>
      <c r="U89" s="278"/>
      <c r="V89" s="278"/>
      <c r="W89" s="278"/>
      <c r="X89" s="278"/>
      <c r="Y89" s="278"/>
      <c r="Z89" s="278"/>
    </row>
    <row r="90" spans="1:26" x14ac:dyDescent="0.2">
      <c r="A90" s="277"/>
      <c r="B90" s="278"/>
      <c r="C90" s="278"/>
      <c r="D90" s="278"/>
      <c r="E90" s="278"/>
      <c r="F90" s="278"/>
      <c r="G90" s="278"/>
      <c r="H90" s="278"/>
      <c r="I90" s="278"/>
      <c r="J90" s="278"/>
      <c r="K90" s="278"/>
      <c r="L90" s="278"/>
      <c r="M90" s="278"/>
      <c r="N90" s="278"/>
      <c r="O90" s="278"/>
      <c r="P90" s="278"/>
      <c r="Q90" s="278"/>
      <c r="R90" s="278"/>
      <c r="S90" s="278"/>
      <c r="T90" s="278"/>
      <c r="U90" s="278"/>
      <c r="V90" s="278"/>
      <c r="W90" s="278"/>
      <c r="X90" s="278"/>
      <c r="Y90" s="278"/>
      <c r="Z90" s="278"/>
    </row>
    <row r="91" spans="1:26" x14ac:dyDescent="0.2">
      <c r="A91" s="277"/>
      <c r="B91" s="278"/>
      <c r="C91" s="278"/>
      <c r="D91" s="278"/>
      <c r="E91" s="278"/>
      <c r="F91" s="278"/>
      <c r="G91" s="278"/>
      <c r="H91" s="278"/>
      <c r="I91" s="278"/>
      <c r="J91" s="278"/>
      <c r="K91" s="278"/>
      <c r="L91" s="278"/>
      <c r="M91" s="278"/>
      <c r="N91" s="278"/>
      <c r="O91" s="278"/>
      <c r="P91" s="278"/>
      <c r="Q91" s="278"/>
      <c r="R91" s="278"/>
      <c r="S91" s="278"/>
      <c r="T91" s="278"/>
      <c r="U91" s="278"/>
      <c r="V91" s="278"/>
      <c r="W91" s="278"/>
      <c r="X91" s="278"/>
      <c r="Y91" s="278"/>
      <c r="Z91" s="278"/>
    </row>
    <row r="92" spans="1:26" x14ac:dyDescent="0.2">
      <c r="A92" s="277"/>
      <c r="B92" s="278"/>
      <c r="C92" s="278"/>
      <c r="D92" s="278"/>
      <c r="E92" s="278"/>
      <c r="F92" s="278"/>
      <c r="G92" s="278"/>
      <c r="H92" s="278"/>
      <c r="I92" s="278"/>
      <c r="J92" s="278"/>
      <c r="K92" s="278"/>
      <c r="L92" s="278"/>
      <c r="M92" s="278"/>
      <c r="N92" s="278"/>
      <c r="O92" s="278"/>
      <c r="P92" s="278"/>
      <c r="Q92" s="278"/>
      <c r="R92" s="278"/>
      <c r="S92" s="278"/>
      <c r="T92" s="278"/>
      <c r="U92" s="278"/>
      <c r="V92" s="278"/>
      <c r="W92" s="278"/>
      <c r="X92" s="278"/>
      <c r="Y92" s="278"/>
      <c r="Z92" s="278"/>
    </row>
    <row r="93" spans="1:26" x14ac:dyDescent="0.2">
      <c r="A93" s="277"/>
      <c r="B93" s="278"/>
      <c r="C93" s="278"/>
      <c r="D93" s="278"/>
      <c r="E93" s="278"/>
      <c r="F93" s="278"/>
      <c r="G93" s="278"/>
      <c r="H93" s="278"/>
      <c r="I93" s="278"/>
      <c r="J93" s="278"/>
      <c r="K93" s="278"/>
      <c r="L93" s="278"/>
      <c r="M93" s="278"/>
      <c r="N93" s="278"/>
      <c r="O93" s="278"/>
      <c r="P93" s="278"/>
      <c r="Q93" s="278"/>
      <c r="R93" s="278"/>
      <c r="S93" s="278"/>
      <c r="T93" s="278"/>
      <c r="U93" s="278"/>
      <c r="V93" s="278"/>
      <c r="W93" s="278"/>
      <c r="X93" s="278"/>
      <c r="Y93" s="278"/>
      <c r="Z93" s="278"/>
    </row>
    <row r="94" spans="1:26" x14ac:dyDescent="0.2">
      <c r="A94" s="277"/>
      <c r="B94" s="278"/>
      <c r="C94" s="278"/>
      <c r="D94" s="278"/>
      <c r="E94" s="278"/>
      <c r="F94" s="278"/>
      <c r="G94" s="278"/>
      <c r="H94" s="278"/>
      <c r="I94" s="278"/>
      <c r="J94" s="278"/>
      <c r="K94" s="278"/>
      <c r="L94" s="278"/>
      <c r="M94" s="278"/>
      <c r="N94" s="278"/>
      <c r="O94" s="278"/>
      <c r="P94" s="278"/>
      <c r="Q94" s="278"/>
      <c r="R94" s="278"/>
      <c r="S94" s="278"/>
      <c r="T94" s="278"/>
      <c r="U94" s="278"/>
      <c r="V94" s="278"/>
      <c r="W94" s="278"/>
      <c r="X94" s="278"/>
      <c r="Y94" s="278"/>
      <c r="Z94" s="278"/>
    </row>
    <row r="95" spans="1:26" x14ac:dyDescent="0.2">
      <c r="A95" s="277"/>
      <c r="B95" s="278"/>
      <c r="C95" s="278"/>
      <c r="D95" s="278"/>
      <c r="E95" s="278"/>
      <c r="F95" s="278"/>
      <c r="G95" s="278"/>
      <c r="H95" s="278"/>
      <c r="I95" s="278"/>
      <c r="J95" s="278"/>
      <c r="K95" s="278"/>
      <c r="L95" s="278"/>
      <c r="M95" s="278"/>
      <c r="N95" s="278"/>
      <c r="O95" s="278"/>
      <c r="P95" s="278"/>
      <c r="Q95" s="278"/>
      <c r="R95" s="278"/>
      <c r="S95" s="278"/>
      <c r="T95" s="278"/>
      <c r="U95" s="278"/>
      <c r="V95" s="278"/>
      <c r="W95" s="278"/>
      <c r="X95" s="278"/>
      <c r="Y95" s="278"/>
      <c r="Z95" s="278"/>
    </row>
    <row r="96" spans="1:26" x14ac:dyDescent="0.2">
      <c r="A96" s="277"/>
      <c r="B96" s="278"/>
      <c r="C96" s="278"/>
      <c r="D96" s="278"/>
      <c r="E96" s="278"/>
      <c r="F96" s="278"/>
      <c r="G96" s="278"/>
      <c r="H96" s="278"/>
      <c r="I96" s="278"/>
      <c r="J96" s="278"/>
      <c r="K96" s="278"/>
      <c r="L96" s="278"/>
      <c r="M96" s="278"/>
      <c r="N96" s="278"/>
      <c r="O96" s="278"/>
      <c r="P96" s="278"/>
      <c r="Q96" s="278"/>
      <c r="R96" s="278"/>
      <c r="S96" s="278"/>
      <c r="T96" s="278"/>
      <c r="U96" s="278"/>
      <c r="V96" s="278"/>
      <c r="W96" s="278"/>
      <c r="X96" s="278"/>
      <c r="Y96" s="278"/>
      <c r="Z96" s="278"/>
    </row>
    <row r="97" spans="1:26" x14ac:dyDescent="0.2">
      <c r="A97" s="277"/>
      <c r="B97" s="278"/>
      <c r="C97" s="278"/>
      <c r="D97" s="278"/>
      <c r="E97" s="278"/>
      <c r="F97" s="278"/>
      <c r="G97" s="278"/>
      <c r="H97" s="278"/>
      <c r="I97" s="278"/>
      <c r="J97" s="278"/>
      <c r="K97" s="278"/>
      <c r="L97" s="278"/>
      <c r="M97" s="278"/>
      <c r="N97" s="278"/>
      <c r="O97" s="278"/>
      <c r="P97" s="278"/>
      <c r="Q97" s="278"/>
      <c r="R97" s="278"/>
      <c r="S97" s="278"/>
      <c r="T97" s="278"/>
      <c r="U97" s="278"/>
      <c r="V97" s="278"/>
      <c r="W97" s="278"/>
      <c r="X97" s="278"/>
      <c r="Y97" s="278"/>
      <c r="Z97" s="278"/>
    </row>
    <row r="98" spans="1:26" x14ac:dyDescent="0.2">
      <c r="A98" s="277"/>
      <c r="B98" s="278"/>
      <c r="C98" s="278"/>
      <c r="D98" s="278"/>
      <c r="E98" s="278"/>
      <c r="F98" s="278"/>
      <c r="G98" s="278"/>
      <c r="H98" s="278"/>
      <c r="I98" s="278"/>
      <c r="J98" s="278"/>
      <c r="K98" s="278"/>
      <c r="L98" s="278"/>
      <c r="M98" s="278"/>
      <c r="N98" s="278"/>
      <c r="O98" s="278"/>
      <c r="P98" s="278"/>
      <c r="Q98" s="278"/>
      <c r="R98" s="278"/>
      <c r="S98" s="278"/>
      <c r="T98" s="278"/>
      <c r="U98" s="278"/>
      <c r="V98" s="278"/>
      <c r="W98" s="278"/>
      <c r="X98" s="278"/>
      <c r="Y98" s="278"/>
      <c r="Z98" s="278"/>
    </row>
    <row r="99" spans="1:26" x14ac:dyDescent="0.2">
      <c r="A99" s="277"/>
      <c r="B99" s="278"/>
      <c r="C99" s="278"/>
      <c r="D99" s="278"/>
      <c r="E99" s="278"/>
      <c r="F99" s="278"/>
      <c r="G99" s="278"/>
      <c r="H99" s="278"/>
      <c r="I99" s="278"/>
      <c r="J99" s="278"/>
      <c r="K99" s="278"/>
      <c r="L99" s="278"/>
      <c r="M99" s="278"/>
      <c r="N99" s="278"/>
      <c r="O99" s="278"/>
      <c r="P99" s="278"/>
      <c r="Q99" s="278"/>
      <c r="R99" s="278"/>
      <c r="S99" s="278"/>
      <c r="T99" s="278"/>
      <c r="U99" s="278"/>
      <c r="V99" s="278"/>
      <c r="W99" s="278"/>
      <c r="X99" s="278"/>
      <c r="Y99" s="278"/>
      <c r="Z99" s="278"/>
    </row>
    <row r="100" spans="1:26" x14ac:dyDescent="0.2">
      <c r="A100" s="277"/>
      <c r="B100" s="278"/>
      <c r="C100" s="278"/>
      <c r="D100" s="278"/>
      <c r="E100" s="278"/>
      <c r="F100" s="278"/>
      <c r="G100" s="278"/>
      <c r="H100" s="278"/>
      <c r="I100" s="278"/>
      <c r="J100" s="278"/>
      <c r="K100" s="278"/>
      <c r="L100" s="278"/>
      <c r="M100" s="278"/>
      <c r="N100" s="278"/>
      <c r="O100" s="278"/>
      <c r="P100" s="278"/>
      <c r="Q100" s="278"/>
      <c r="R100" s="278"/>
      <c r="S100" s="278"/>
      <c r="T100" s="278"/>
      <c r="U100" s="278"/>
      <c r="V100" s="278"/>
      <c r="W100" s="278"/>
      <c r="X100" s="278"/>
      <c r="Y100" s="278"/>
      <c r="Z100" s="278"/>
    </row>
    <row r="101" spans="1:26" x14ac:dyDescent="0.2">
      <c r="A101" s="277"/>
      <c r="B101" s="278"/>
      <c r="C101" s="278"/>
      <c r="D101" s="278"/>
      <c r="E101" s="278"/>
      <c r="F101" s="278"/>
      <c r="G101" s="278"/>
      <c r="H101" s="278"/>
      <c r="I101" s="278"/>
      <c r="J101" s="278"/>
      <c r="K101" s="278"/>
      <c r="L101" s="278"/>
      <c r="M101" s="278"/>
      <c r="N101" s="278"/>
      <c r="O101" s="278"/>
      <c r="P101" s="278"/>
      <c r="Q101" s="278"/>
      <c r="R101" s="278"/>
      <c r="S101" s="278"/>
      <c r="T101" s="278"/>
      <c r="U101" s="278"/>
      <c r="V101" s="278"/>
      <c r="W101" s="278"/>
      <c r="X101" s="278"/>
      <c r="Y101" s="278"/>
      <c r="Z101" s="278"/>
    </row>
    <row r="102" spans="1:26" x14ac:dyDescent="0.2">
      <c r="A102" s="277"/>
      <c r="B102" s="278"/>
      <c r="C102" s="278"/>
      <c r="D102" s="278"/>
      <c r="E102" s="278"/>
      <c r="F102" s="278"/>
      <c r="G102" s="278"/>
      <c r="H102" s="278"/>
      <c r="I102" s="278"/>
      <c r="J102" s="278"/>
      <c r="K102" s="278"/>
      <c r="L102" s="278"/>
      <c r="M102" s="278"/>
      <c r="N102" s="278"/>
      <c r="O102" s="278"/>
      <c r="P102" s="278"/>
      <c r="Q102" s="278"/>
      <c r="R102" s="278"/>
      <c r="S102" s="278"/>
      <c r="T102" s="278"/>
      <c r="U102" s="278"/>
      <c r="V102" s="278"/>
      <c r="W102" s="278"/>
      <c r="X102" s="278"/>
      <c r="Y102" s="278"/>
      <c r="Z102" s="278"/>
    </row>
    <row r="103" spans="1:26" x14ac:dyDescent="0.2">
      <c r="A103" s="277"/>
      <c r="B103" s="278"/>
      <c r="C103" s="278"/>
      <c r="D103" s="278"/>
      <c r="E103" s="278"/>
      <c r="F103" s="278"/>
      <c r="G103" s="278"/>
      <c r="H103" s="278"/>
      <c r="I103" s="278"/>
      <c r="J103" s="278"/>
      <c r="K103" s="278"/>
      <c r="L103" s="278"/>
      <c r="M103" s="278"/>
      <c r="N103" s="278"/>
      <c r="O103" s="278"/>
      <c r="P103" s="278"/>
      <c r="Q103" s="278"/>
      <c r="R103" s="278"/>
      <c r="S103" s="278"/>
      <c r="T103" s="278"/>
      <c r="U103" s="278"/>
      <c r="V103" s="278"/>
      <c r="W103" s="278"/>
      <c r="X103" s="278"/>
      <c r="Y103" s="278"/>
      <c r="Z103" s="278"/>
    </row>
    <row r="104" spans="1:26" x14ac:dyDescent="0.2">
      <c r="A104" s="277"/>
      <c r="B104" s="278"/>
      <c r="C104" s="278"/>
      <c r="D104" s="278"/>
      <c r="E104" s="278"/>
      <c r="F104" s="278"/>
      <c r="G104" s="278"/>
      <c r="H104" s="278"/>
      <c r="I104" s="278"/>
      <c r="J104" s="278"/>
      <c r="K104" s="278"/>
      <c r="L104" s="278"/>
      <c r="M104" s="278"/>
      <c r="N104" s="278"/>
      <c r="O104" s="278"/>
      <c r="P104" s="278"/>
      <c r="Q104" s="278"/>
      <c r="R104" s="278"/>
      <c r="S104" s="278"/>
      <c r="T104" s="278"/>
      <c r="U104" s="278"/>
      <c r="V104" s="278"/>
      <c r="W104" s="278"/>
      <c r="X104" s="278"/>
      <c r="Y104" s="278"/>
      <c r="Z104" s="278"/>
    </row>
    <row r="105" spans="1:26" x14ac:dyDescent="0.2">
      <c r="A105" s="277"/>
      <c r="B105" s="278"/>
      <c r="C105" s="278"/>
      <c r="D105" s="278"/>
      <c r="E105" s="278"/>
      <c r="F105" s="278"/>
      <c r="G105" s="278"/>
      <c r="H105" s="278"/>
      <c r="I105" s="278"/>
      <c r="J105" s="278"/>
      <c r="K105" s="278"/>
      <c r="L105" s="278"/>
      <c r="M105" s="278"/>
      <c r="N105" s="278"/>
      <c r="O105" s="278"/>
      <c r="P105" s="278"/>
      <c r="Q105" s="278"/>
      <c r="R105" s="278"/>
      <c r="S105" s="278"/>
      <c r="T105" s="278"/>
      <c r="U105" s="278"/>
      <c r="V105" s="278"/>
      <c r="W105" s="278"/>
      <c r="X105" s="278"/>
      <c r="Y105" s="278"/>
      <c r="Z105" s="278"/>
    </row>
    <row r="106" spans="1:26" x14ac:dyDescent="0.2">
      <c r="A106" s="277"/>
      <c r="B106" s="278"/>
      <c r="C106" s="278"/>
      <c r="D106" s="278"/>
      <c r="E106" s="278"/>
      <c r="F106" s="278"/>
      <c r="G106" s="278"/>
      <c r="H106" s="278"/>
      <c r="I106" s="278"/>
      <c r="J106" s="278"/>
      <c r="K106" s="278"/>
      <c r="L106" s="278"/>
      <c r="M106" s="278"/>
      <c r="N106" s="278"/>
      <c r="O106" s="278"/>
      <c r="P106" s="278"/>
      <c r="Q106" s="278"/>
      <c r="R106" s="278"/>
      <c r="S106" s="278"/>
      <c r="T106" s="278"/>
      <c r="U106" s="278"/>
      <c r="V106" s="278"/>
      <c r="W106" s="278"/>
      <c r="X106" s="278"/>
      <c r="Y106" s="278"/>
      <c r="Z106" s="278"/>
    </row>
    <row r="107" spans="1:26" x14ac:dyDescent="0.2">
      <c r="A107" s="277"/>
      <c r="B107" s="278"/>
      <c r="C107" s="278"/>
      <c r="D107" s="278"/>
      <c r="E107" s="278"/>
      <c r="F107" s="278"/>
      <c r="G107" s="278"/>
      <c r="H107" s="278"/>
      <c r="I107" s="278"/>
      <c r="J107" s="278"/>
      <c r="K107" s="278"/>
      <c r="L107" s="278"/>
      <c r="M107" s="278"/>
      <c r="N107" s="278"/>
      <c r="O107" s="278"/>
      <c r="P107" s="278"/>
      <c r="Q107" s="278"/>
      <c r="R107" s="278"/>
      <c r="S107" s="278"/>
      <c r="T107" s="278"/>
      <c r="U107" s="278"/>
      <c r="V107" s="278"/>
      <c r="W107" s="278"/>
      <c r="X107" s="278"/>
      <c r="Y107" s="278"/>
      <c r="Z107" s="278"/>
    </row>
    <row r="108" spans="1:26" x14ac:dyDescent="0.2">
      <c r="A108" s="277"/>
      <c r="B108" s="278"/>
      <c r="C108" s="278"/>
      <c r="D108" s="278"/>
      <c r="E108" s="278"/>
      <c r="F108" s="278"/>
      <c r="G108" s="278"/>
      <c r="H108" s="278"/>
      <c r="I108" s="278"/>
      <c r="J108" s="278"/>
      <c r="K108" s="278"/>
      <c r="L108" s="278"/>
      <c r="M108" s="278"/>
      <c r="N108" s="278"/>
      <c r="O108" s="278"/>
      <c r="P108" s="278"/>
      <c r="Q108" s="278"/>
      <c r="R108" s="278"/>
      <c r="S108" s="278"/>
      <c r="T108" s="278"/>
      <c r="U108" s="278"/>
      <c r="V108" s="278"/>
      <c r="W108" s="278"/>
      <c r="X108" s="278"/>
      <c r="Y108" s="278"/>
      <c r="Z108" s="278"/>
    </row>
    <row r="109" spans="1:26" x14ac:dyDescent="0.2">
      <c r="A109" s="277"/>
      <c r="B109" s="278"/>
      <c r="C109" s="278"/>
      <c r="D109" s="278"/>
      <c r="E109" s="278"/>
      <c r="F109" s="278"/>
      <c r="G109" s="278"/>
      <c r="H109" s="278"/>
      <c r="I109" s="278"/>
      <c r="J109" s="278"/>
      <c r="K109" s="278"/>
      <c r="L109" s="278"/>
      <c r="M109" s="278"/>
      <c r="N109" s="278"/>
      <c r="O109" s="278"/>
      <c r="P109" s="278"/>
      <c r="Q109" s="278"/>
      <c r="R109" s="278"/>
      <c r="S109" s="278"/>
      <c r="T109" s="278"/>
      <c r="U109" s="278"/>
      <c r="V109" s="278"/>
      <c r="W109" s="278"/>
      <c r="X109" s="278"/>
      <c r="Y109" s="278"/>
      <c r="Z109" s="278"/>
    </row>
    <row r="110" spans="1:26" x14ac:dyDescent="0.2">
      <c r="A110" s="277"/>
      <c r="B110" s="278"/>
      <c r="C110" s="278"/>
      <c r="D110" s="278"/>
      <c r="E110" s="278"/>
      <c r="F110" s="278"/>
      <c r="G110" s="278"/>
      <c r="H110" s="278"/>
      <c r="I110" s="278"/>
      <c r="J110" s="278"/>
      <c r="K110" s="278"/>
      <c r="L110" s="278"/>
      <c r="M110" s="278"/>
      <c r="N110" s="278"/>
      <c r="O110" s="278"/>
      <c r="P110" s="278"/>
      <c r="Q110" s="278"/>
      <c r="R110" s="278"/>
      <c r="S110" s="278"/>
      <c r="T110" s="278"/>
      <c r="U110" s="278"/>
      <c r="V110" s="278"/>
      <c r="W110" s="278"/>
      <c r="X110" s="278"/>
      <c r="Y110" s="278"/>
      <c r="Z110" s="278"/>
    </row>
    <row r="111" spans="1:26" x14ac:dyDescent="0.2">
      <c r="A111" s="277"/>
      <c r="B111" s="278"/>
      <c r="C111" s="278"/>
      <c r="D111" s="278"/>
      <c r="E111" s="278"/>
      <c r="F111" s="278"/>
      <c r="G111" s="278"/>
      <c r="H111" s="278"/>
      <c r="I111" s="278"/>
      <c r="J111" s="278"/>
      <c r="K111" s="278"/>
      <c r="L111" s="278"/>
      <c r="M111" s="278"/>
      <c r="N111" s="278"/>
      <c r="O111" s="278"/>
      <c r="P111" s="278"/>
      <c r="Q111" s="278"/>
      <c r="R111" s="278"/>
      <c r="S111" s="278"/>
      <c r="T111" s="278"/>
      <c r="U111" s="278"/>
      <c r="V111" s="278"/>
      <c r="W111" s="278"/>
      <c r="X111" s="278"/>
      <c r="Y111" s="278"/>
      <c r="Z111" s="278"/>
    </row>
    <row r="112" spans="1:26" x14ac:dyDescent="0.2">
      <c r="A112" s="277"/>
      <c r="B112" s="278"/>
      <c r="C112" s="278"/>
      <c r="D112" s="278"/>
      <c r="E112" s="278"/>
      <c r="F112" s="278"/>
      <c r="G112" s="278"/>
      <c r="H112" s="278"/>
      <c r="I112" s="278"/>
      <c r="J112" s="278"/>
      <c r="K112" s="278"/>
      <c r="L112" s="278"/>
      <c r="M112" s="278"/>
      <c r="N112" s="278"/>
      <c r="O112" s="278"/>
      <c r="P112" s="278"/>
      <c r="Q112" s="278"/>
      <c r="R112" s="278"/>
      <c r="S112" s="278"/>
      <c r="T112" s="278"/>
      <c r="U112" s="278"/>
      <c r="V112" s="278"/>
      <c r="W112" s="278"/>
      <c r="X112" s="278"/>
      <c r="Y112" s="278"/>
      <c r="Z112" s="278"/>
    </row>
    <row r="113" spans="1:26" x14ac:dyDescent="0.2">
      <c r="A113" s="277"/>
      <c r="B113" s="278"/>
      <c r="C113" s="278"/>
      <c r="D113" s="278"/>
      <c r="E113" s="278"/>
      <c r="F113" s="278"/>
      <c r="G113" s="278"/>
      <c r="H113" s="278"/>
      <c r="I113" s="278"/>
      <c r="J113" s="278"/>
      <c r="K113" s="278"/>
      <c r="L113" s="278"/>
      <c r="M113" s="278"/>
      <c r="N113" s="278"/>
      <c r="O113" s="278"/>
      <c r="P113" s="278"/>
      <c r="Q113" s="278"/>
      <c r="R113" s="278"/>
      <c r="S113" s="278"/>
      <c r="T113" s="278"/>
      <c r="U113" s="278"/>
      <c r="V113" s="278"/>
      <c r="W113" s="278"/>
      <c r="X113" s="278"/>
      <c r="Y113" s="278"/>
      <c r="Z113" s="278"/>
    </row>
    <row r="114" spans="1:26" x14ac:dyDescent="0.2">
      <c r="A114" s="277"/>
      <c r="B114" s="278"/>
      <c r="C114" s="278"/>
      <c r="D114" s="278"/>
      <c r="E114" s="278"/>
      <c r="F114" s="278"/>
      <c r="G114" s="278"/>
      <c r="H114" s="278"/>
      <c r="I114" s="278"/>
      <c r="J114" s="278"/>
      <c r="K114" s="278"/>
      <c r="L114" s="278"/>
      <c r="M114" s="278"/>
      <c r="N114" s="278"/>
      <c r="O114" s="278"/>
      <c r="P114" s="278"/>
      <c r="Q114" s="278"/>
      <c r="R114" s="278"/>
      <c r="S114" s="278"/>
      <c r="T114" s="278"/>
      <c r="U114" s="278"/>
      <c r="V114" s="278"/>
      <c r="W114" s="278"/>
      <c r="X114" s="278"/>
      <c r="Y114" s="278"/>
      <c r="Z114" s="278"/>
    </row>
    <row r="115" spans="1:26" x14ac:dyDescent="0.2">
      <c r="A115" s="277"/>
      <c r="B115" s="278"/>
      <c r="C115" s="278"/>
      <c r="D115" s="278"/>
      <c r="E115" s="278"/>
      <c r="F115" s="278"/>
      <c r="G115" s="278"/>
      <c r="H115" s="278"/>
      <c r="I115" s="278"/>
      <c r="J115" s="278"/>
      <c r="K115" s="278"/>
      <c r="L115" s="278"/>
      <c r="M115" s="278"/>
      <c r="N115" s="278"/>
      <c r="O115" s="278"/>
      <c r="P115" s="278"/>
      <c r="Q115" s="278"/>
      <c r="R115" s="278"/>
      <c r="S115" s="278"/>
      <c r="T115" s="278"/>
      <c r="U115" s="278"/>
      <c r="V115" s="278"/>
      <c r="W115" s="278"/>
      <c r="X115" s="278"/>
      <c r="Y115" s="278"/>
      <c r="Z115" s="278"/>
    </row>
    <row r="116" spans="1:26" x14ac:dyDescent="0.2">
      <c r="A116" s="277"/>
      <c r="B116" s="278"/>
      <c r="C116" s="278"/>
      <c r="D116" s="278"/>
      <c r="E116" s="278"/>
      <c r="F116" s="278"/>
      <c r="G116" s="278"/>
      <c r="H116" s="278"/>
      <c r="I116" s="278"/>
      <c r="J116" s="278"/>
      <c r="K116" s="278"/>
      <c r="L116" s="278"/>
      <c r="M116" s="278"/>
      <c r="N116" s="278"/>
      <c r="O116" s="278"/>
      <c r="P116" s="278"/>
      <c r="Q116" s="278"/>
      <c r="R116" s="278"/>
      <c r="S116" s="278"/>
      <c r="T116" s="278"/>
      <c r="U116" s="278"/>
      <c r="V116" s="278"/>
      <c r="W116" s="278"/>
      <c r="X116" s="278"/>
      <c r="Y116" s="278"/>
      <c r="Z116" s="278"/>
    </row>
    <row r="117" spans="1:26" x14ac:dyDescent="0.2">
      <c r="A117" s="277"/>
      <c r="B117" s="278"/>
      <c r="C117" s="278"/>
      <c r="D117" s="278"/>
      <c r="E117" s="278"/>
      <c r="F117" s="278"/>
      <c r="G117" s="278"/>
      <c r="H117" s="278"/>
      <c r="I117" s="278"/>
      <c r="J117" s="278"/>
      <c r="K117" s="278"/>
      <c r="L117" s="278"/>
      <c r="M117" s="278"/>
      <c r="N117" s="278"/>
      <c r="O117" s="278"/>
      <c r="P117" s="278"/>
      <c r="Q117" s="278"/>
      <c r="R117" s="278"/>
      <c r="S117" s="278"/>
      <c r="T117" s="278"/>
      <c r="U117" s="278"/>
      <c r="V117" s="278"/>
      <c r="W117" s="278"/>
      <c r="X117" s="278"/>
      <c r="Y117" s="278"/>
      <c r="Z117" s="278"/>
    </row>
    <row r="118" spans="1:26" x14ac:dyDescent="0.2">
      <c r="A118" s="277"/>
      <c r="B118" s="278"/>
      <c r="C118" s="278"/>
      <c r="D118" s="278"/>
      <c r="E118" s="278"/>
      <c r="F118" s="278"/>
      <c r="G118" s="278"/>
      <c r="H118" s="278"/>
      <c r="I118" s="278"/>
      <c r="J118" s="278"/>
      <c r="K118" s="278"/>
      <c r="L118" s="278"/>
      <c r="M118" s="278"/>
      <c r="N118" s="278"/>
      <c r="O118" s="278"/>
      <c r="P118" s="278"/>
      <c r="Q118" s="278"/>
      <c r="R118" s="278"/>
      <c r="S118" s="278"/>
      <c r="T118" s="278"/>
      <c r="U118" s="278"/>
      <c r="V118" s="278"/>
      <c r="W118" s="278"/>
      <c r="X118" s="278"/>
      <c r="Y118" s="278"/>
      <c r="Z118" s="278"/>
    </row>
    <row r="119" spans="1:26" x14ac:dyDescent="0.2">
      <c r="A119" s="277"/>
      <c r="B119" s="278"/>
      <c r="C119" s="278"/>
      <c r="D119" s="278"/>
      <c r="E119" s="278"/>
      <c r="F119" s="278"/>
      <c r="G119" s="278"/>
      <c r="H119" s="278"/>
      <c r="I119" s="278"/>
      <c r="J119" s="278"/>
      <c r="K119" s="278"/>
      <c r="L119" s="278"/>
      <c r="M119" s="278"/>
      <c r="N119" s="278"/>
      <c r="O119" s="278"/>
      <c r="P119" s="278"/>
      <c r="Q119" s="278"/>
      <c r="R119" s="278"/>
      <c r="S119" s="278"/>
      <c r="T119" s="278"/>
      <c r="U119" s="278"/>
      <c r="V119" s="278"/>
      <c r="W119" s="278"/>
      <c r="X119" s="278"/>
      <c r="Y119" s="278"/>
      <c r="Z119" s="278"/>
    </row>
    <row r="120" spans="1:26" x14ac:dyDescent="0.2">
      <c r="A120" s="277"/>
      <c r="B120" s="278"/>
      <c r="C120" s="278"/>
      <c r="D120" s="278"/>
      <c r="E120" s="278"/>
      <c r="F120" s="278"/>
      <c r="G120" s="278"/>
      <c r="H120" s="278"/>
      <c r="I120" s="278"/>
      <c r="J120" s="278"/>
      <c r="K120" s="278"/>
      <c r="L120" s="278"/>
      <c r="M120" s="278"/>
      <c r="N120" s="278"/>
      <c r="O120" s="278"/>
      <c r="P120" s="278"/>
      <c r="Q120" s="278"/>
      <c r="R120" s="278"/>
      <c r="S120" s="278"/>
      <c r="T120" s="278"/>
      <c r="U120" s="278"/>
      <c r="V120" s="278"/>
      <c r="W120" s="278"/>
      <c r="X120" s="278"/>
      <c r="Y120" s="278"/>
      <c r="Z120" s="278"/>
    </row>
    <row r="121" spans="1:26" x14ac:dyDescent="0.2">
      <c r="A121" s="277"/>
      <c r="B121" s="278"/>
      <c r="C121" s="278"/>
      <c r="D121" s="278"/>
      <c r="E121" s="278"/>
      <c r="F121" s="278"/>
      <c r="G121" s="278"/>
      <c r="H121" s="278"/>
      <c r="I121" s="278"/>
      <c r="J121" s="278"/>
      <c r="K121" s="278"/>
      <c r="L121" s="278"/>
      <c r="M121" s="278"/>
      <c r="N121" s="278"/>
      <c r="O121" s="278"/>
      <c r="P121" s="278"/>
      <c r="Q121" s="278"/>
      <c r="R121" s="278"/>
      <c r="S121" s="278"/>
      <c r="T121" s="278"/>
      <c r="U121" s="278"/>
      <c r="V121" s="278"/>
      <c r="W121" s="278"/>
      <c r="X121" s="278"/>
      <c r="Y121" s="278"/>
      <c r="Z121" s="278"/>
    </row>
    <row r="122" spans="1:26" x14ac:dyDescent="0.2">
      <c r="A122" s="277"/>
      <c r="B122" s="278"/>
      <c r="C122" s="278"/>
      <c r="D122" s="278"/>
      <c r="E122" s="278"/>
      <c r="F122" s="278"/>
      <c r="G122" s="278"/>
      <c r="H122" s="278"/>
      <c r="I122" s="278"/>
      <c r="J122" s="278"/>
      <c r="K122" s="278"/>
      <c r="L122" s="278"/>
      <c r="M122" s="278"/>
      <c r="N122" s="278"/>
      <c r="O122" s="278"/>
      <c r="P122" s="278"/>
      <c r="Q122" s="278"/>
      <c r="R122" s="278"/>
      <c r="S122" s="278"/>
      <c r="T122" s="278"/>
      <c r="U122" s="278"/>
      <c r="V122" s="278"/>
      <c r="W122" s="278"/>
      <c r="X122" s="278"/>
      <c r="Y122" s="278"/>
      <c r="Z122" s="278"/>
    </row>
    <row r="123" spans="1:26" x14ac:dyDescent="0.2">
      <c r="A123" s="277"/>
      <c r="B123" s="278"/>
      <c r="C123" s="278"/>
      <c r="D123" s="278"/>
      <c r="E123" s="278"/>
      <c r="F123" s="278"/>
      <c r="G123" s="278"/>
      <c r="H123" s="278"/>
      <c r="I123" s="278"/>
      <c r="J123" s="278"/>
      <c r="K123" s="278"/>
      <c r="L123" s="278"/>
      <c r="M123" s="278"/>
      <c r="N123" s="278"/>
      <c r="O123" s="278"/>
      <c r="P123" s="278"/>
      <c r="Q123" s="278"/>
      <c r="R123" s="278"/>
      <c r="S123" s="278"/>
      <c r="T123" s="278"/>
      <c r="U123" s="278"/>
      <c r="V123" s="278"/>
      <c r="W123" s="278"/>
      <c r="X123" s="278"/>
      <c r="Y123" s="278"/>
      <c r="Z123" s="278"/>
    </row>
    <row r="124" spans="1:26" x14ac:dyDescent="0.2">
      <c r="A124" s="277"/>
      <c r="B124" s="278"/>
      <c r="C124" s="278"/>
      <c r="D124" s="278"/>
      <c r="E124" s="278"/>
      <c r="F124" s="278"/>
      <c r="G124" s="278"/>
      <c r="H124" s="278"/>
      <c r="I124" s="278"/>
      <c r="J124" s="278"/>
      <c r="K124" s="278"/>
      <c r="L124" s="278"/>
      <c r="M124" s="278"/>
      <c r="N124" s="278"/>
      <c r="O124" s="278"/>
      <c r="P124" s="278"/>
      <c r="Q124" s="278"/>
      <c r="R124" s="278"/>
      <c r="S124" s="278"/>
      <c r="T124" s="278"/>
      <c r="U124" s="278"/>
      <c r="V124" s="278"/>
      <c r="W124" s="278"/>
      <c r="X124" s="278"/>
      <c r="Y124" s="278"/>
      <c r="Z124" s="278"/>
    </row>
    <row r="125" spans="1:26" x14ac:dyDescent="0.2">
      <c r="A125" s="277"/>
      <c r="B125" s="278"/>
      <c r="C125" s="278"/>
      <c r="D125" s="278"/>
      <c r="E125" s="278"/>
      <c r="F125" s="278"/>
      <c r="G125" s="278"/>
      <c r="H125" s="278"/>
      <c r="I125" s="278"/>
      <c r="J125" s="278"/>
      <c r="K125" s="278"/>
      <c r="L125" s="278"/>
      <c r="M125" s="278"/>
      <c r="N125" s="278"/>
      <c r="O125" s="278"/>
      <c r="P125" s="278"/>
      <c r="Q125" s="278"/>
      <c r="R125" s="278"/>
      <c r="S125" s="278"/>
      <c r="T125" s="278"/>
      <c r="U125" s="278"/>
      <c r="V125" s="278"/>
      <c r="W125" s="278"/>
      <c r="X125" s="278"/>
      <c r="Y125" s="278"/>
      <c r="Z125" s="278"/>
    </row>
    <row r="126" spans="1:26" x14ac:dyDescent="0.2">
      <c r="A126" s="277"/>
      <c r="B126" s="278"/>
      <c r="C126" s="278"/>
      <c r="D126" s="278"/>
      <c r="E126" s="278"/>
      <c r="F126" s="278"/>
      <c r="G126" s="278"/>
      <c r="H126" s="278"/>
      <c r="I126" s="278"/>
      <c r="J126" s="278"/>
      <c r="K126" s="278"/>
      <c r="L126" s="278"/>
      <c r="M126" s="278"/>
      <c r="N126" s="278"/>
      <c r="O126" s="278"/>
      <c r="P126" s="278"/>
      <c r="Q126" s="278"/>
      <c r="R126" s="278"/>
      <c r="S126" s="278"/>
      <c r="T126" s="278"/>
      <c r="U126" s="278"/>
      <c r="V126" s="278"/>
      <c r="W126" s="278"/>
      <c r="X126" s="278"/>
      <c r="Y126" s="278"/>
      <c r="Z126" s="278"/>
    </row>
    <row r="127" spans="1:26" x14ac:dyDescent="0.2">
      <c r="A127" s="277"/>
      <c r="B127" s="278"/>
      <c r="C127" s="278"/>
      <c r="D127" s="278"/>
      <c r="E127" s="278"/>
      <c r="F127" s="278"/>
      <c r="G127" s="278"/>
      <c r="H127" s="278"/>
      <c r="I127" s="278"/>
      <c r="J127" s="278"/>
      <c r="K127" s="278"/>
      <c r="L127" s="278"/>
      <c r="M127" s="278"/>
      <c r="N127" s="278"/>
      <c r="O127" s="278"/>
      <c r="P127" s="278"/>
      <c r="Q127" s="278"/>
      <c r="R127" s="278"/>
      <c r="S127" s="278"/>
      <c r="T127" s="278"/>
      <c r="U127" s="278"/>
      <c r="V127" s="278"/>
      <c r="W127" s="278"/>
      <c r="X127" s="278"/>
      <c r="Y127" s="278"/>
      <c r="Z127" s="278"/>
    </row>
    <row r="128" spans="1:26" x14ac:dyDescent="0.2">
      <c r="A128" s="277"/>
      <c r="B128" s="278"/>
      <c r="C128" s="278"/>
      <c r="D128" s="278"/>
      <c r="E128" s="278"/>
      <c r="F128" s="278"/>
      <c r="G128" s="278"/>
      <c r="H128" s="278"/>
      <c r="I128" s="278"/>
      <c r="J128" s="278"/>
      <c r="K128" s="278"/>
      <c r="L128" s="278"/>
      <c r="M128" s="278"/>
      <c r="N128" s="278"/>
      <c r="O128" s="278"/>
      <c r="P128" s="278"/>
      <c r="Q128" s="278"/>
      <c r="R128" s="278"/>
      <c r="S128" s="278"/>
      <c r="T128" s="278"/>
      <c r="U128" s="278"/>
      <c r="V128" s="278"/>
      <c r="W128" s="278"/>
      <c r="X128" s="278"/>
      <c r="Y128" s="278"/>
      <c r="Z128" s="278"/>
    </row>
    <row r="129" spans="1:26" x14ac:dyDescent="0.2">
      <c r="A129" s="277"/>
      <c r="B129" s="278"/>
      <c r="C129" s="278"/>
      <c r="D129" s="278"/>
      <c r="E129" s="278"/>
      <c r="F129" s="278"/>
      <c r="G129" s="278"/>
      <c r="H129" s="278"/>
      <c r="I129" s="278"/>
      <c r="J129" s="278"/>
      <c r="K129" s="278"/>
      <c r="L129" s="278"/>
      <c r="M129" s="278"/>
      <c r="N129" s="278"/>
      <c r="O129" s="278"/>
      <c r="P129" s="278"/>
      <c r="Q129" s="278"/>
      <c r="R129" s="278"/>
      <c r="S129" s="278"/>
      <c r="T129" s="278"/>
      <c r="U129" s="278"/>
      <c r="V129" s="278"/>
      <c r="W129" s="278"/>
      <c r="X129" s="278"/>
      <c r="Y129" s="278"/>
      <c r="Z129" s="278"/>
    </row>
    <row r="130" spans="1:26" x14ac:dyDescent="0.2">
      <c r="A130" s="277"/>
      <c r="B130" s="278"/>
      <c r="C130" s="278"/>
      <c r="D130" s="278"/>
      <c r="E130" s="278"/>
      <c r="F130" s="278"/>
      <c r="G130" s="278"/>
      <c r="H130" s="278"/>
      <c r="I130" s="278"/>
      <c r="J130" s="278"/>
      <c r="K130" s="278"/>
      <c r="L130" s="278"/>
      <c r="M130" s="278"/>
      <c r="N130" s="278"/>
      <c r="O130" s="278"/>
      <c r="P130" s="278"/>
      <c r="Q130" s="278"/>
      <c r="R130" s="278"/>
      <c r="S130" s="278"/>
      <c r="T130" s="278"/>
      <c r="U130" s="278"/>
      <c r="V130" s="278"/>
      <c r="W130" s="278"/>
      <c r="X130" s="278"/>
      <c r="Y130" s="278"/>
      <c r="Z130" s="278"/>
    </row>
    <row r="131" spans="1:26" x14ac:dyDescent="0.2">
      <c r="A131" s="277"/>
      <c r="B131" s="278"/>
      <c r="C131" s="278"/>
      <c r="D131" s="278"/>
      <c r="E131" s="278"/>
      <c r="F131" s="278"/>
      <c r="G131" s="278"/>
      <c r="H131" s="278"/>
      <c r="I131" s="278"/>
      <c r="J131" s="278"/>
      <c r="K131" s="278"/>
      <c r="L131" s="278"/>
      <c r="M131" s="278"/>
      <c r="N131" s="278"/>
      <c r="O131" s="278"/>
      <c r="P131" s="278"/>
      <c r="Q131" s="278"/>
      <c r="R131" s="278"/>
      <c r="S131" s="278"/>
      <c r="T131" s="278"/>
      <c r="U131" s="278"/>
      <c r="V131" s="278"/>
      <c r="W131" s="278"/>
      <c r="X131" s="278"/>
      <c r="Y131" s="278"/>
      <c r="Z131" s="278"/>
    </row>
    <row r="132" spans="1:26" x14ac:dyDescent="0.2">
      <c r="A132" s="277"/>
      <c r="B132" s="278"/>
      <c r="C132" s="278"/>
      <c r="D132" s="278"/>
      <c r="E132" s="278"/>
      <c r="F132" s="278"/>
      <c r="G132" s="278"/>
      <c r="H132" s="278"/>
      <c r="I132" s="278"/>
      <c r="J132" s="278"/>
      <c r="K132" s="278"/>
      <c r="L132" s="278"/>
      <c r="M132" s="278"/>
      <c r="N132" s="278"/>
      <c r="O132" s="278"/>
      <c r="P132" s="278"/>
      <c r="Q132" s="278"/>
      <c r="R132" s="278"/>
      <c r="S132" s="278"/>
      <c r="T132" s="278"/>
      <c r="U132" s="278"/>
      <c r="V132" s="278"/>
      <c r="W132" s="278"/>
      <c r="X132" s="278"/>
      <c r="Y132" s="278"/>
      <c r="Z132" s="278"/>
    </row>
    <row r="133" spans="1:26" x14ac:dyDescent="0.2">
      <c r="A133" s="277"/>
      <c r="B133" s="278"/>
      <c r="C133" s="278"/>
      <c r="D133" s="278"/>
      <c r="E133" s="278"/>
      <c r="F133" s="278"/>
      <c r="G133" s="278"/>
      <c r="H133" s="278"/>
      <c r="I133" s="278"/>
      <c r="J133" s="278"/>
      <c r="K133" s="278"/>
      <c r="L133" s="278"/>
      <c r="M133" s="278"/>
      <c r="N133" s="278"/>
      <c r="O133" s="278"/>
      <c r="P133" s="278"/>
      <c r="Q133" s="278"/>
      <c r="R133" s="278"/>
      <c r="S133" s="278"/>
      <c r="T133" s="278"/>
      <c r="U133" s="278"/>
      <c r="V133" s="278"/>
      <c r="W133" s="278"/>
      <c r="X133" s="278"/>
      <c r="Y133" s="278"/>
      <c r="Z133" s="278"/>
    </row>
    <row r="134" spans="1:26" x14ac:dyDescent="0.2">
      <c r="A134" s="277"/>
      <c r="B134" s="278"/>
      <c r="C134" s="278"/>
      <c r="D134" s="278"/>
      <c r="E134" s="278"/>
      <c r="F134" s="278"/>
      <c r="G134" s="278"/>
      <c r="H134" s="278"/>
      <c r="I134" s="278"/>
      <c r="J134" s="278"/>
      <c r="K134" s="278"/>
      <c r="L134" s="278"/>
      <c r="M134" s="278"/>
      <c r="N134" s="278"/>
      <c r="O134" s="278"/>
      <c r="P134" s="278"/>
      <c r="Q134" s="278"/>
      <c r="R134" s="278"/>
      <c r="S134" s="278"/>
      <c r="T134" s="278"/>
      <c r="U134" s="278"/>
      <c r="V134" s="278"/>
      <c r="W134" s="278"/>
      <c r="X134" s="278"/>
      <c r="Y134" s="278"/>
      <c r="Z134" s="278"/>
    </row>
    <row r="135" spans="1:26" x14ac:dyDescent="0.2">
      <c r="A135" s="277"/>
      <c r="B135" s="278"/>
      <c r="C135" s="278"/>
      <c r="D135" s="278"/>
      <c r="E135" s="278"/>
      <c r="F135" s="278"/>
      <c r="G135" s="278"/>
      <c r="H135" s="278"/>
      <c r="I135" s="278"/>
      <c r="J135" s="278"/>
      <c r="K135" s="278"/>
      <c r="L135" s="278"/>
      <c r="M135" s="278"/>
      <c r="N135" s="278"/>
      <c r="O135" s="278"/>
      <c r="P135" s="278"/>
      <c r="Q135" s="278"/>
      <c r="R135" s="278"/>
      <c r="S135" s="278"/>
      <c r="T135" s="278"/>
      <c r="U135" s="278"/>
      <c r="V135" s="278"/>
      <c r="W135" s="278"/>
      <c r="X135" s="278"/>
      <c r="Y135" s="278"/>
      <c r="Z135" s="278"/>
    </row>
    <row r="136" spans="1:26" x14ac:dyDescent="0.2">
      <c r="A136" s="277"/>
      <c r="B136" s="278"/>
      <c r="C136" s="278"/>
      <c r="D136" s="278"/>
      <c r="E136" s="278"/>
      <c r="F136" s="278"/>
      <c r="G136" s="278"/>
      <c r="H136" s="278"/>
      <c r="I136" s="278"/>
      <c r="J136" s="278"/>
      <c r="K136" s="278"/>
      <c r="L136" s="278"/>
      <c r="M136" s="278"/>
      <c r="N136" s="278"/>
      <c r="O136" s="278"/>
      <c r="P136" s="278"/>
      <c r="Q136" s="278"/>
      <c r="R136" s="278"/>
      <c r="S136" s="278"/>
      <c r="T136" s="278"/>
      <c r="U136" s="278"/>
      <c r="V136" s="278"/>
      <c r="W136" s="278"/>
      <c r="X136" s="278"/>
      <c r="Y136" s="278"/>
      <c r="Z136" s="278"/>
    </row>
    <row r="137" spans="1:26" x14ac:dyDescent="0.2">
      <c r="A137" s="277"/>
      <c r="B137" s="278"/>
      <c r="C137" s="278"/>
      <c r="D137" s="278"/>
      <c r="E137" s="278"/>
      <c r="F137" s="278"/>
      <c r="G137" s="278"/>
      <c r="H137" s="278"/>
      <c r="I137" s="278"/>
      <c r="J137" s="278"/>
      <c r="K137" s="278"/>
      <c r="L137" s="278"/>
      <c r="M137" s="278"/>
      <c r="N137" s="278"/>
      <c r="O137" s="278"/>
      <c r="P137" s="278"/>
      <c r="Q137" s="278"/>
      <c r="R137" s="278"/>
      <c r="S137" s="278"/>
      <c r="T137" s="278"/>
      <c r="U137" s="278"/>
      <c r="V137" s="278"/>
      <c r="W137" s="278"/>
      <c r="X137" s="278"/>
      <c r="Y137" s="278"/>
      <c r="Z137" s="278"/>
    </row>
    <row r="138" spans="1:26" x14ac:dyDescent="0.2">
      <c r="A138" s="277"/>
      <c r="B138" s="278"/>
      <c r="C138" s="278"/>
      <c r="D138" s="278"/>
      <c r="E138" s="278"/>
      <c r="F138" s="278"/>
      <c r="G138" s="278"/>
      <c r="H138" s="278"/>
      <c r="I138" s="278"/>
      <c r="J138" s="278"/>
      <c r="K138" s="278"/>
      <c r="L138" s="278"/>
      <c r="M138" s="278"/>
      <c r="N138" s="278"/>
      <c r="O138" s="278"/>
      <c r="P138" s="278"/>
      <c r="Q138" s="278"/>
      <c r="R138" s="278"/>
      <c r="S138" s="278"/>
      <c r="T138" s="278"/>
      <c r="U138" s="278"/>
      <c r="V138" s="278"/>
      <c r="W138" s="278"/>
      <c r="X138" s="278"/>
      <c r="Y138" s="278"/>
      <c r="Z138" s="278"/>
    </row>
    <row r="139" spans="1:26" x14ac:dyDescent="0.2">
      <c r="A139" s="277"/>
      <c r="B139" s="278"/>
      <c r="C139" s="278"/>
      <c r="D139" s="278"/>
      <c r="E139" s="278"/>
      <c r="F139" s="278"/>
      <c r="G139" s="278"/>
      <c r="H139" s="278"/>
      <c r="I139" s="278"/>
      <c r="J139" s="278"/>
      <c r="K139" s="278"/>
      <c r="L139" s="278"/>
      <c r="M139" s="278"/>
      <c r="N139" s="278"/>
      <c r="O139" s="278"/>
      <c r="P139" s="278"/>
      <c r="Q139" s="278"/>
      <c r="R139" s="278"/>
      <c r="S139" s="278"/>
      <c r="T139" s="278"/>
      <c r="U139" s="278"/>
      <c r="V139" s="278"/>
      <c r="W139" s="278"/>
      <c r="X139" s="278"/>
      <c r="Y139" s="278"/>
      <c r="Z139" s="278"/>
    </row>
    <row r="140" spans="1:26" x14ac:dyDescent="0.2">
      <c r="A140" s="277"/>
      <c r="B140" s="278"/>
      <c r="C140" s="278"/>
      <c r="D140" s="278"/>
      <c r="E140" s="278"/>
      <c r="F140" s="278"/>
      <c r="G140" s="278"/>
      <c r="H140" s="278"/>
      <c r="I140" s="278"/>
      <c r="J140" s="278"/>
      <c r="K140" s="278"/>
      <c r="L140" s="278"/>
      <c r="M140" s="278"/>
      <c r="N140" s="278"/>
      <c r="O140" s="278"/>
      <c r="P140" s="278"/>
      <c r="Q140" s="278"/>
      <c r="R140" s="278"/>
      <c r="S140" s="278"/>
      <c r="T140" s="278"/>
      <c r="U140" s="278"/>
      <c r="V140" s="278"/>
      <c r="W140" s="278"/>
      <c r="X140" s="278"/>
      <c r="Y140" s="278"/>
      <c r="Z140" s="278"/>
    </row>
    <row r="141" spans="1:26" x14ac:dyDescent="0.2">
      <c r="A141" s="277"/>
      <c r="B141" s="278"/>
      <c r="C141" s="278"/>
      <c r="D141" s="278"/>
      <c r="E141" s="278"/>
      <c r="F141" s="278"/>
      <c r="G141" s="278"/>
      <c r="H141" s="278"/>
      <c r="I141" s="278"/>
      <c r="J141" s="278"/>
      <c r="K141" s="278"/>
      <c r="L141" s="278"/>
      <c r="M141" s="278"/>
      <c r="N141" s="278"/>
      <c r="O141" s="278"/>
      <c r="P141" s="278"/>
      <c r="Q141" s="278"/>
      <c r="R141" s="278"/>
      <c r="S141" s="278"/>
      <c r="T141" s="278"/>
      <c r="U141" s="278"/>
      <c r="V141" s="278"/>
      <c r="W141" s="278"/>
      <c r="X141" s="278"/>
      <c r="Y141" s="278"/>
      <c r="Z141" s="278"/>
    </row>
    <row r="142" spans="1:26" x14ac:dyDescent="0.2">
      <c r="A142" s="277"/>
      <c r="B142" s="278"/>
      <c r="C142" s="278"/>
      <c r="D142" s="278"/>
      <c r="E142" s="278"/>
      <c r="F142" s="278"/>
      <c r="G142" s="278"/>
      <c r="H142" s="278"/>
      <c r="I142" s="278"/>
      <c r="J142" s="278"/>
      <c r="K142" s="278"/>
      <c r="L142" s="278"/>
      <c r="M142" s="278"/>
      <c r="N142" s="278"/>
      <c r="O142" s="278"/>
      <c r="P142" s="278"/>
      <c r="Q142" s="278"/>
      <c r="R142" s="278"/>
      <c r="S142" s="278"/>
      <c r="T142" s="278"/>
      <c r="U142" s="278"/>
      <c r="V142" s="278"/>
      <c r="W142" s="278"/>
      <c r="X142" s="278"/>
      <c r="Y142" s="278"/>
      <c r="Z142" s="278"/>
    </row>
    <row r="143" spans="1:26" x14ac:dyDescent="0.2">
      <c r="A143" s="277"/>
      <c r="B143" s="278"/>
      <c r="C143" s="278"/>
      <c r="D143" s="278"/>
      <c r="E143" s="278"/>
      <c r="F143" s="278"/>
      <c r="G143" s="278"/>
      <c r="H143" s="278"/>
      <c r="I143" s="278"/>
      <c r="J143" s="278"/>
      <c r="K143" s="278"/>
      <c r="L143" s="278"/>
      <c r="M143" s="278"/>
      <c r="N143" s="278"/>
      <c r="O143" s="278"/>
      <c r="P143" s="278"/>
      <c r="Q143" s="278"/>
      <c r="R143" s="278"/>
      <c r="S143" s="278"/>
      <c r="T143" s="278"/>
      <c r="U143" s="278"/>
      <c r="V143" s="278"/>
      <c r="W143" s="278"/>
      <c r="X143" s="278"/>
      <c r="Y143" s="278"/>
      <c r="Z143" s="278"/>
    </row>
    <row r="144" spans="1:26" x14ac:dyDescent="0.2">
      <c r="A144" s="277"/>
      <c r="B144" s="278"/>
      <c r="C144" s="278"/>
      <c r="D144" s="278"/>
      <c r="E144" s="278"/>
      <c r="F144" s="278"/>
      <c r="G144" s="278"/>
      <c r="H144" s="278"/>
      <c r="I144" s="278"/>
      <c r="J144" s="278"/>
      <c r="K144" s="278"/>
      <c r="L144" s="278"/>
      <c r="M144" s="278"/>
      <c r="N144" s="278"/>
      <c r="O144" s="278"/>
      <c r="P144" s="278"/>
      <c r="Q144" s="278"/>
      <c r="R144" s="278"/>
      <c r="S144" s="278"/>
      <c r="T144" s="278"/>
      <c r="U144" s="278"/>
      <c r="V144" s="278"/>
      <c r="W144" s="278"/>
      <c r="X144" s="278"/>
      <c r="Y144" s="278"/>
      <c r="Z144" s="278"/>
    </row>
    <row r="145" spans="1:26" x14ac:dyDescent="0.2">
      <c r="A145" s="277"/>
      <c r="B145" s="278"/>
      <c r="C145" s="278"/>
      <c r="D145" s="278"/>
      <c r="E145" s="278"/>
      <c r="F145" s="278"/>
      <c r="G145" s="278"/>
      <c r="H145" s="278"/>
      <c r="I145" s="278"/>
      <c r="J145" s="278"/>
      <c r="K145" s="278"/>
      <c r="L145" s="278"/>
      <c r="M145" s="278"/>
      <c r="N145" s="278"/>
      <c r="O145" s="278"/>
      <c r="P145" s="278"/>
      <c r="Q145" s="278"/>
      <c r="R145" s="278"/>
      <c r="S145" s="278"/>
      <c r="T145" s="278"/>
      <c r="U145" s="278"/>
      <c r="V145" s="278"/>
      <c r="W145" s="278"/>
      <c r="X145" s="278"/>
      <c r="Y145" s="278"/>
      <c r="Z145" s="278"/>
    </row>
    <row r="146" spans="1:26" x14ac:dyDescent="0.2">
      <c r="A146" s="277"/>
      <c r="B146" s="278"/>
      <c r="C146" s="278"/>
      <c r="D146" s="278"/>
      <c r="E146" s="278"/>
      <c r="F146" s="278"/>
      <c r="G146" s="278"/>
      <c r="H146" s="278"/>
      <c r="I146" s="278"/>
      <c r="J146" s="278"/>
      <c r="K146" s="278"/>
      <c r="L146" s="278"/>
      <c r="M146" s="278"/>
      <c r="N146" s="278"/>
      <c r="O146" s="278"/>
      <c r="P146" s="278"/>
      <c r="Q146" s="278"/>
      <c r="R146" s="278"/>
      <c r="S146" s="278"/>
      <c r="T146" s="278"/>
      <c r="U146" s="278"/>
      <c r="V146" s="278"/>
      <c r="W146" s="278"/>
      <c r="X146" s="278"/>
      <c r="Y146" s="278"/>
      <c r="Z146" s="278"/>
    </row>
    <row r="147" spans="1:26" x14ac:dyDescent="0.2">
      <c r="A147" s="277"/>
      <c r="B147" s="278"/>
      <c r="C147" s="278"/>
      <c r="D147" s="278"/>
      <c r="E147" s="278"/>
      <c r="F147" s="278"/>
      <c r="G147" s="278"/>
      <c r="H147" s="278"/>
      <c r="I147" s="278"/>
      <c r="J147" s="278"/>
      <c r="K147" s="278"/>
      <c r="L147" s="278"/>
      <c r="M147" s="278"/>
      <c r="N147" s="278"/>
      <c r="O147" s="278"/>
      <c r="P147" s="278"/>
      <c r="Q147" s="278"/>
      <c r="R147" s="278"/>
      <c r="S147" s="278"/>
      <c r="T147" s="278"/>
      <c r="U147" s="278"/>
      <c r="V147" s="278"/>
      <c r="W147" s="278"/>
      <c r="X147" s="278"/>
      <c r="Y147" s="278"/>
      <c r="Z147" s="278"/>
    </row>
    <row r="148" spans="1:26" x14ac:dyDescent="0.2">
      <c r="A148" s="277"/>
      <c r="B148" s="278"/>
      <c r="C148" s="278"/>
      <c r="D148" s="278"/>
      <c r="E148" s="278"/>
      <c r="F148" s="278"/>
      <c r="G148" s="278"/>
      <c r="H148" s="278"/>
      <c r="I148" s="278"/>
      <c r="J148" s="278"/>
      <c r="K148" s="278"/>
      <c r="L148" s="278"/>
      <c r="M148" s="278"/>
      <c r="N148" s="278"/>
      <c r="O148" s="278"/>
      <c r="P148" s="278"/>
      <c r="Q148" s="278"/>
      <c r="R148" s="278"/>
      <c r="S148" s="278"/>
      <c r="T148" s="278"/>
      <c r="U148" s="278"/>
      <c r="V148" s="278"/>
      <c r="W148" s="278"/>
      <c r="X148" s="278"/>
      <c r="Y148" s="278"/>
      <c r="Z148" s="278"/>
    </row>
    <row r="149" spans="1:26" x14ac:dyDescent="0.2">
      <c r="A149" s="277"/>
      <c r="B149" s="278"/>
      <c r="C149" s="278"/>
      <c r="D149" s="278"/>
      <c r="E149" s="278"/>
      <c r="F149" s="278"/>
      <c r="G149" s="278"/>
      <c r="H149" s="278"/>
      <c r="I149" s="278"/>
      <c r="J149" s="278"/>
      <c r="K149" s="278"/>
      <c r="L149" s="278"/>
      <c r="M149" s="278"/>
      <c r="N149" s="278"/>
      <c r="O149" s="278"/>
      <c r="P149" s="278"/>
      <c r="Q149" s="278"/>
      <c r="R149" s="278"/>
      <c r="S149" s="278"/>
      <c r="T149" s="278"/>
      <c r="U149" s="278"/>
      <c r="V149" s="278"/>
      <c r="W149" s="278"/>
      <c r="X149" s="278"/>
      <c r="Y149" s="278"/>
      <c r="Z149" s="278"/>
    </row>
    <row r="150" spans="1:26" x14ac:dyDescent="0.2">
      <c r="A150" s="277"/>
      <c r="B150" s="278"/>
      <c r="C150" s="278"/>
      <c r="D150" s="278"/>
      <c r="E150" s="278"/>
      <c r="F150" s="278"/>
      <c r="G150" s="278"/>
      <c r="H150" s="278"/>
      <c r="I150" s="278"/>
      <c r="J150" s="278"/>
      <c r="K150" s="278"/>
      <c r="L150" s="278"/>
      <c r="M150" s="278"/>
      <c r="N150" s="278"/>
      <c r="O150" s="278"/>
      <c r="P150" s="278"/>
      <c r="Q150" s="278"/>
      <c r="R150" s="278"/>
      <c r="S150" s="278"/>
      <c r="T150" s="278"/>
      <c r="U150" s="278"/>
      <c r="V150" s="278"/>
      <c r="W150" s="278"/>
      <c r="X150" s="278"/>
      <c r="Y150" s="278"/>
      <c r="Z150" s="278"/>
    </row>
    <row r="151" spans="1:26" x14ac:dyDescent="0.2">
      <c r="A151" s="277"/>
      <c r="B151" s="278"/>
      <c r="C151" s="278"/>
      <c r="D151" s="278"/>
      <c r="E151" s="278"/>
      <c r="F151" s="278"/>
      <c r="G151" s="278"/>
      <c r="H151" s="278"/>
      <c r="I151" s="278"/>
      <c r="J151" s="278"/>
      <c r="K151" s="278"/>
      <c r="L151" s="278"/>
      <c r="M151" s="278"/>
      <c r="N151" s="278"/>
      <c r="O151" s="278"/>
      <c r="P151" s="278"/>
      <c r="Q151" s="278"/>
      <c r="R151" s="278"/>
      <c r="S151" s="278"/>
      <c r="T151" s="278"/>
      <c r="U151" s="278"/>
      <c r="V151" s="278"/>
      <c r="W151" s="278"/>
      <c r="X151" s="278"/>
      <c r="Y151" s="278"/>
      <c r="Z151" s="278"/>
    </row>
    <row r="152" spans="1:26" x14ac:dyDescent="0.2">
      <c r="A152" s="277"/>
      <c r="B152" s="278"/>
      <c r="C152" s="278"/>
      <c r="D152" s="278"/>
      <c r="E152" s="278"/>
      <c r="F152" s="278"/>
      <c r="G152" s="278"/>
      <c r="H152" s="278"/>
      <c r="I152" s="278"/>
      <c r="J152" s="278"/>
      <c r="K152" s="278"/>
      <c r="L152" s="278"/>
      <c r="M152" s="278"/>
      <c r="N152" s="278"/>
      <c r="O152" s="278"/>
      <c r="P152" s="278"/>
      <c r="Q152" s="278"/>
      <c r="R152" s="278"/>
      <c r="S152" s="278"/>
      <c r="T152" s="278"/>
      <c r="U152" s="278"/>
      <c r="V152" s="278"/>
      <c r="W152" s="278"/>
      <c r="X152" s="278"/>
      <c r="Y152" s="278"/>
      <c r="Z152" s="278"/>
    </row>
    <row r="153" spans="1:26" x14ac:dyDescent="0.2">
      <c r="A153" s="277"/>
      <c r="B153" s="278"/>
      <c r="C153" s="278"/>
      <c r="D153" s="278"/>
      <c r="E153" s="278"/>
      <c r="F153" s="278"/>
      <c r="G153" s="278"/>
      <c r="H153" s="278"/>
      <c r="I153" s="278"/>
      <c r="J153" s="278"/>
      <c r="K153" s="278"/>
      <c r="L153" s="278"/>
      <c r="M153" s="278"/>
      <c r="N153" s="278"/>
      <c r="O153" s="278"/>
      <c r="P153" s="278"/>
      <c r="Q153" s="278"/>
      <c r="R153" s="278"/>
      <c r="S153" s="278"/>
      <c r="T153" s="278"/>
      <c r="U153" s="278"/>
      <c r="V153" s="278"/>
      <c r="W153" s="278"/>
      <c r="X153" s="278"/>
      <c r="Y153" s="278"/>
      <c r="Z153" s="278"/>
    </row>
    <row r="154" spans="1:26" x14ac:dyDescent="0.2">
      <c r="A154" s="277"/>
      <c r="B154" s="278"/>
      <c r="C154" s="278"/>
      <c r="D154" s="278"/>
      <c r="E154" s="278"/>
      <c r="F154" s="278"/>
      <c r="G154" s="278"/>
      <c r="H154" s="278"/>
      <c r="I154" s="278"/>
      <c r="J154" s="278"/>
      <c r="K154" s="278"/>
      <c r="L154" s="278"/>
      <c r="M154" s="278"/>
      <c r="N154" s="278"/>
      <c r="O154" s="278"/>
      <c r="P154" s="278"/>
      <c r="Q154" s="278"/>
      <c r="R154" s="278"/>
      <c r="S154" s="278"/>
      <c r="T154" s="278"/>
      <c r="U154" s="278"/>
      <c r="V154" s="278"/>
      <c r="W154" s="278"/>
      <c r="X154" s="278"/>
      <c r="Y154" s="278"/>
      <c r="Z154" s="278"/>
    </row>
    <row r="155" spans="1:26" x14ac:dyDescent="0.2">
      <c r="A155" s="277"/>
      <c r="B155" s="278"/>
      <c r="C155" s="278"/>
      <c r="D155" s="278"/>
      <c r="E155" s="278"/>
      <c r="F155" s="278"/>
      <c r="G155" s="278"/>
      <c r="H155" s="278"/>
      <c r="I155" s="278"/>
      <c r="J155" s="278"/>
      <c r="K155" s="278"/>
      <c r="L155" s="278"/>
      <c r="M155" s="278"/>
      <c r="N155" s="278"/>
      <c r="O155" s="278"/>
      <c r="P155" s="278"/>
      <c r="Q155" s="278"/>
      <c r="R155" s="278"/>
      <c r="S155" s="278"/>
      <c r="T155" s="278"/>
      <c r="U155" s="278"/>
      <c r="V155" s="278"/>
      <c r="W155" s="278"/>
      <c r="X155" s="278"/>
      <c r="Y155" s="278"/>
      <c r="Z155" s="278"/>
    </row>
    <row r="156" spans="1:26" x14ac:dyDescent="0.2">
      <c r="A156" s="277"/>
      <c r="B156" s="278"/>
      <c r="C156" s="278"/>
      <c r="D156" s="278"/>
      <c r="E156" s="278"/>
      <c r="F156" s="278"/>
      <c r="G156" s="278"/>
      <c r="H156" s="278"/>
      <c r="I156" s="278"/>
      <c r="J156" s="278"/>
      <c r="K156" s="278"/>
      <c r="L156" s="278"/>
      <c r="M156" s="278"/>
      <c r="N156" s="278"/>
      <c r="O156" s="278"/>
      <c r="P156" s="278"/>
      <c r="Q156" s="278"/>
      <c r="R156" s="278"/>
      <c r="S156" s="278"/>
      <c r="T156" s="278"/>
      <c r="U156" s="278"/>
      <c r="V156" s="278"/>
      <c r="W156" s="278"/>
      <c r="X156" s="278"/>
      <c r="Y156" s="278"/>
      <c r="Z156" s="278"/>
    </row>
    <row r="157" spans="1:26" x14ac:dyDescent="0.2">
      <c r="A157" s="277"/>
      <c r="B157" s="278"/>
      <c r="C157" s="278"/>
      <c r="D157" s="278"/>
      <c r="E157" s="278"/>
      <c r="F157" s="278"/>
      <c r="G157" s="278"/>
      <c r="H157" s="278"/>
      <c r="I157" s="278"/>
      <c r="J157" s="278"/>
      <c r="K157" s="278"/>
      <c r="L157" s="278"/>
      <c r="M157" s="278"/>
      <c r="N157" s="278"/>
      <c r="O157" s="278"/>
      <c r="P157" s="278"/>
      <c r="Q157" s="278"/>
      <c r="R157" s="278"/>
      <c r="S157" s="278"/>
      <c r="T157" s="278"/>
      <c r="U157" s="278"/>
      <c r="V157" s="278"/>
      <c r="W157" s="278"/>
      <c r="X157" s="278"/>
      <c r="Y157" s="278"/>
      <c r="Z157" s="278"/>
    </row>
    <row r="158" spans="1:26" x14ac:dyDescent="0.2">
      <c r="A158" s="277"/>
      <c r="B158" s="278"/>
      <c r="C158" s="278"/>
      <c r="D158" s="278"/>
      <c r="E158" s="278"/>
      <c r="F158" s="278"/>
      <c r="G158" s="278"/>
      <c r="H158" s="278"/>
      <c r="I158" s="278"/>
      <c r="J158" s="278"/>
      <c r="K158" s="278"/>
      <c r="L158" s="278"/>
      <c r="M158" s="278"/>
      <c r="N158" s="278"/>
      <c r="O158" s="278"/>
      <c r="P158" s="278"/>
      <c r="Q158" s="278"/>
      <c r="R158" s="278"/>
      <c r="S158" s="278"/>
      <c r="T158" s="278"/>
      <c r="U158" s="278"/>
      <c r="V158" s="278"/>
      <c r="W158" s="278"/>
      <c r="X158" s="278"/>
      <c r="Y158" s="278"/>
      <c r="Z158" s="278"/>
    </row>
    <row r="159" spans="1:26" x14ac:dyDescent="0.2">
      <c r="A159" s="277"/>
      <c r="B159" s="278"/>
      <c r="C159" s="278"/>
      <c r="D159" s="278"/>
      <c r="E159" s="278"/>
      <c r="F159" s="278"/>
      <c r="G159" s="278"/>
      <c r="H159" s="278"/>
      <c r="I159" s="278"/>
      <c r="J159" s="278"/>
      <c r="K159" s="278"/>
      <c r="L159" s="278"/>
      <c r="M159" s="278"/>
      <c r="N159" s="278"/>
      <c r="O159" s="278"/>
      <c r="P159" s="278"/>
      <c r="Q159" s="278"/>
      <c r="R159" s="278"/>
      <c r="S159" s="278"/>
      <c r="T159" s="278"/>
      <c r="U159" s="278"/>
      <c r="V159" s="278"/>
      <c r="W159" s="278"/>
      <c r="X159" s="278"/>
      <c r="Y159" s="278"/>
      <c r="Z159" s="278"/>
    </row>
    <row r="160" spans="1:26" x14ac:dyDescent="0.2">
      <c r="A160" s="277"/>
      <c r="B160" s="278"/>
      <c r="C160" s="278"/>
      <c r="D160" s="278"/>
      <c r="E160" s="278"/>
      <c r="F160" s="278"/>
      <c r="G160" s="278"/>
      <c r="H160" s="278"/>
      <c r="I160" s="278"/>
      <c r="J160" s="278"/>
      <c r="K160" s="278"/>
      <c r="L160" s="278"/>
      <c r="M160" s="278"/>
      <c r="N160" s="278"/>
      <c r="O160" s="278"/>
      <c r="P160" s="278"/>
      <c r="Q160" s="278"/>
      <c r="R160" s="278"/>
      <c r="S160" s="278"/>
      <c r="T160" s="278"/>
      <c r="U160" s="278"/>
      <c r="V160" s="278"/>
      <c r="W160" s="278"/>
      <c r="X160" s="278"/>
      <c r="Y160" s="278"/>
      <c r="Z160" s="278"/>
    </row>
    <row r="161" spans="1:26" x14ac:dyDescent="0.2">
      <c r="A161" s="277"/>
      <c r="B161" s="278"/>
      <c r="C161" s="278"/>
      <c r="D161" s="278"/>
      <c r="E161" s="278"/>
      <c r="F161" s="278"/>
      <c r="G161" s="278"/>
      <c r="H161" s="278"/>
      <c r="I161" s="278"/>
      <c r="J161" s="278"/>
      <c r="K161" s="278"/>
      <c r="L161" s="278"/>
      <c r="M161" s="278"/>
      <c r="N161" s="278"/>
      <c r="O161" s="278"/>
      <c r="P161" s="278"/>
      <c r="Q161" s="278"/>
      <c r="R161" s="278"/>
      <c r="S161" s="278"/>
      <c r="T161" s="278"/>
      <c r="U161" s="278"/>
      <c r="V161" s="278"/>
      <c r="W161" s="278"/>
      <c r="X161" s="278"/>
      <c r="Y161" s="278"/>
      <c r="Z161" s="278"/>
    </row>
    <row r="162" spans="1:26" x14ac:dyDescent="0.2">
      <c r="A162" s="277"/>
      <c r="B162" s="278"/>
      <c r="C162" s="278"/>
      <c r="D162" s="278"/>
      <c r="E162" s="278"/>
      <c r="F162" s="278"/>
      <c r="G162" s="278"/>
      <c r="H162" s="278"/>
      <c r="I162" s="278"/>
      <c r="J162" s="278"/>
      <c r="K162" s="278"/>
      <c r="L162" s="278"/>
      <c r="M162" s="278"/>
      <c r="N162" s="278"/>
      <c r="O162" s="278"/>
      <c r="P162" s="278"/>
      <c r="Q162" s="278"/>
      <c r="R162" s="278"/>
      <c r="S162" s="278"/>
      <c r="T162" s="278"/>
      <c r="U162" s="278"/>
      <c r="V162" s="278"/>
      <c r="W162" s="278"/>
      <c r="X162" s="278"/>
      <c r="Y162" s="278"/>
      <c r="Z162" s="278"/>
    </row>
    <row r="163" spans="1:26" x14ac:dyDescent="0.2">
      <c r="A163" s="277"/>
      <c r="B163" s="278"/>
      <c r="C163" s="278"/>
      <c r="D163" s="278"/>
      <c r="E163" s="278"/>
      <c r="F163" s="278"/>
      <c r="G163" s="278"/>
      <c r="H163" s="278"/>
      <c r="I163" s="278"/>
      <c r="J163" s="278"/>
      <c r="K163" s="278"/>
      <c r="L163" s="278"/>
      <c r="M163" s="278"/>
      <c r="N163" s="278"/>
      <c r="O163" s="278"/>
      <c r="P163" s="278"/>
      <c r="Q163" s="278"/>
      <c r="R163" s="278"/>
      <c r="S163" s="278"/>
      <c r="T163" s="278"/>
      <c r="U163" s="278"/>
      <c r="V163" s="278"/>
      <c r="W163" s="278"/>
      <c r="X163" s="278"/>
      <c r="Y163" s="278"/>
      <c r="Z163" s="278"/>
    </row>
    <row r="164" spans="1:26" x14ac:dyDescent="0.2">
      <c r="A164" s="277"/>
      <c r="B164" s="278"/>
      <c r="C164" s="278"/>
      <c r="D164" s="278"/>
      <c r="E164" s="278"/>
      <c r="F164" s="278"/>
      <c r="G164" s="278"/>
      <c r="H164" s="278"/>
      <c r="I164" s="278"/>
      <c r="J164" s="278"/>
      <c r="K164" s="278"/>
      <c r="L164" s="278"/>
      <c r="M164" s="278"/>
      <c r="N164" s="278"/>
      <c r="O164" s="278"/>
      <c r="P164" s="278"/>
      <c r="Q164" s="278"/>
      <c r="R164" s="278"/>
      <c r="S164" s="278"/>
      <c r="T164" s="278"/>
      <c r="U164" s="278"/>
      <c r="V164" s="278"/>
      <c r="W164" s="278"/>
      <c r="X164" s="278"/>
      <c r="Y164" s="278"/>
      <c r="Z164" s="278"/>
    </row>
    <row r="165" spans="1:26" x14ac:dyDescent="0.2">
      <c r="A165" s="277"/>
      <c r="B165" s="278"/>
      <c r="C165" s="278"/>
      <c r="D165" s="278"/>
      <c r="E165" s="278"/>
      <c r="F165" s="278"/>
      <c r="G165" s="278"/>
      <c r="H165" s="278"/>
      <c r="I165" s="278"/>
      <c r="J165" s="278"/>
      <c r="K165" s="278"/>
      <c r="L165" s="278"/>
      <c r="M165" s="278"/>
      <c r="N165" s="278"/>
      <c r="O165" s="278"/>
      <c r="P165" s="278"/>
      <c r="Q165" s="278"/>
      <c r="R165" s="278"/>
      <c r="S165" s="278"/>
      <c r="T165" s="278"/>
      <c r="U165" s="278"/>
      <c r="V165" s="278"/>
      <c r="W165" s="278"/>
      <c r="X165" s="278"/>
      <c r="Y165" s="278"/>
      <c r="Z165" s="278"/>
    </row>
    <row r="166" spans="1:26" x14ac:dyDescent="0.2">
      <c r="A166" s="277"/>
      <c r="B166" s="278"/>
      <c r="C166" s="278"/>
      <c r="D166" s="278"/>
      <c r="E166" s="278"/>
      <c r="F166" s="278"/>
      <c r="G166" s="278"/>
      <c r="H166" s="278"/>
      <c r="I166" s="278"/>
      <c r="J166" s="278"/>
      <c r="K166" s="278"/>
      <c r="L166" s="278"/>
      <c r="M166" s="278"/>
      <c r="N166" s="278"/>
      <c r="O166" s="278"/>
      <c r="P166" s="278"/>
      <c r="Q166" s="278"/>
      <c r="R166" s="278"/>
      <c r="S166" s="278"/>
      <c r="T166" s="278"/>
      <c r="U166" s="278"/>
      <c r="V166" s="278"/>
      <c r="W166" s="278"/>
      <c r="X166" s="278"/>
      <c r="Y166" s="278"/>
      <c r="Z166" s="278"/>
    </row>
    <row r="167" spans="1:26" x14ac:dyDescent="0.2">
      <c r="A167" s="277"/>
      <c r="B167" s="278"/>
      <c r="C167" s="278"/>
      <c r="D167" s="278"/>
      <c r="E167" s="278"/>
      <c r="F167" s="278"/>
      <c r="G167" s="278"/>
      <c r="H167" s="278"/>
      <c r="I167" s="278"/>
      <c r="J167" s="278"/>
      <c r="K167" s="278"/>
      <c r="L167" s="278"/>
      <c r="M167" s="278"/>
      <c r="N167" s="278"/>
      <c r="O167" s="278"/>
      <c r="P167" s="278"/>
      <c r="Q167" s="278"/>
      <c r="R167" s="278"/>
      <c r="S167" s="278"/>
      <c r="T167" s="278"/>
      <c r="U167" s="278"/>
      <c r="V167" s="278"/>
      <c r="W167" s="278"/>
      <c r="X167" s="278"/>
      <c r="Y167" s="278"/>
      <c r="Z167" s="278"/>
    </row>
    <row r="168" spans="1:26" x14ac:dyDescent="0.2">
      <c r="A168" s="277"/>
      <c r="B168" s="278"/>
      <c r="C168" s="278"/>
      <c r="D168" s="278"/>
      <c r="E168" s="278"/>
      <c r="F168" s="278"/>
      <c r="G168" s="278"/>
      <c r="H168" s="278"/>
      <c r="I168" s="278"/>
      <c r="J168" s="278"/>
      <c r="K168" s="278"/>
      <c r="L168" s="278"/>
      <c r="M168" s="278"/>
      <c r="N168" s="278"/>
      <c r="O168" s="278"/>
      <c r="P168" s="278"/>
      <c r="Q168" s="278"/>
      <c r="R168" s="278"/>
      <c r="S168" s="278"/>
      <c r="T168" s="278"/>
      <c r="U168" s="278"/>
      <c r="V168" s="278"/>
      <c r="W168" s="278"/>
      <c r="X168" s="278"/>
      <c r="Y168" s="278"/>
      <c r="Z168" s="278"/>
    </row>
    <row r="169" spans="1:26" x14ac:dyDescent="0.2">
      <c r="A169" s="277"/>
      <c r="B169" s="278"/>
      <c r="C169" s="278"/>
      <c r="D169" s="278"/>
      <c r="E169" s="278"/>
      <c r="F169" s="278"/>
      <c r="G169" s="278"/>
      <c r="H169" s="278"/>
      <c r="I169" s="278"/>
      <c r="J169" s="278"/>
      <c r="K169" s="278"/>
      <c r="L169" s="278"/>
      <c r="M169" s="278"/>
      <c r="N169" s="278"/>
      <c r="O169" s="278"/>
      <c r="P169" s="278"/>
      <c r="Q169" s="278"/>
      <c r="R169" s="278"/>
      <c r="S169" s="278"/>
      <c r="T169" s="278"/>
      <c r="U169" s="278"/>
      <c r="V169" s="278"/>
      <c r="W169" s="278"/>
      <c r="X169" s="278"/>
      <c r="Y169" s="278"/>
      <c r="Z169" s="278"/>
    </row>
    <row r="170" spans="1:26" x14ac:dyDescent="0.2">
      <c r="A170" s="277"/>
      <c r="B170" s="278"/>
      <c r="C170" s="278"/>
      <c r="D170" s="278"/>
      <c r="E170" s="278"/>
      <c r="F170" s="278"/>
      <c r="G170" s="278"/>
      <c r="H170" s="278"/>
      <c r="I170" s="278"/>
      <c r="J170" s="278"/>
      <c r="K170" s="278"/>
      <c r="L170" s="278"/>
      <c r="M170" s="278"/>
      <c r="N170" s="278"/>
      <c r="O170" s="278"/>
      <c r="P170" s="278"/>
      <c r="Q170" s="278"/>
      <c r="R170" s="278"/>
      <c r="S170" s="278"/>
      <c r="T170" s="278"/>
      <c r="U170" s="278"/>
      <c r="V170" s="278"/>
      <c r="W170" s="278"/>
      <c r="X170" s="278"/>
      <c r="Y170" s="278"/>
      <c r="Z170" s="278"/>
    </row>
    <row r="171" spans="1:26" x14ac:dyDescent="0.2">
      <c r="A171" s="277"/>
      <c r="B171" s="278"/>
      <c r="C171" s="278"/>
      <c r="D171" s="278"/>
      <c r="E171" s="278"/>
      <c r="F171" s="278"/>
      <c r="G171" s="278"/>
      <c r="H171" s="278"/>
      <c r="I171" s="278"/>
      <c r="J171" s="278"/>
      <c r="K171" s="278"/>
      <c r="L171" s="278"/>
      <c r="M171" s="278"/>
      <c r="N171" s="278"/>
      <c r="O171" s="278"/>
      <c r="P171" s="278"/>
      <c r="Q171" s="278"/>
      <c r="R171" s="278"/>
      <c r="S171" s="278"/>
      <c r="T171" s="278"/>
      <c r="U171" s="278"/>
      <c r="V171" s="278"/>
      <c r="W171" s="278"/>
      <c r="X171" s="278"/>
      <c r="Y171" s="278"/>
      <c r="Z171" s="278"/>
    </row>
    <row r="172" spans="1:26" x14ac:dyDescent="0.2">
      <c r="A172" s="277"/>
      <c r="B172" s="278"/>
      <c r="C172" s="278"/>
      <c r="D172" s="278"/>
      <c r="E172" s="278"/>
      <c r="F172" s="278"/>
      <c r="G172" s="278"/>
      <c r="H172" s="278"/>
      <c r="I172" s="278"/>
      <c r="J172" s="278"/>
      <c r="K172" s="278"/>
      <c r="L172" s="278"/>
      <c r="M172" s="278"/>
      <c r="N172" s="278"/>
      <c r="O172" s="278"/>
      <c r="P172" s="278"/>
      <c r="Q172" s="278"/>
      <c r="R172" s="278"/>
      <c r="S172" s="278"/>
      <c r="T172" s="278"/>
      <c r="U172" s="278"/>
      <c r="V172" s="278"/>
      <c r="W172" s="278"/>
      <c r="X172" s="278"/>
      <c r="Y172" s="278"/>
      <c r="Z172" s="278"/>
    </row>
    <row r="173" spans="1:26" x14ac:dyDescent="0.2">
      <c r="A173" s="277"/>
      <c r="B173" s="278"/>
      <c r="C173" s="278"/>
      <c r="D173" s="278"/>
      <c r="E173" s="278"/>
      <c r="F173" s="278"/>
      <c r="G173" s="278"/>
      <c r="H173" s="278"/>
      <c r="I173" s="278"/>
      <c r="J173" s="278"/>
      <c r="K173" s="278"/>
      <c r="L173" s="278"/>
      <c r="M173" s="278"/>
      <c r="N173" s="278"/>
      <c r="O173" s="278"/>
      <c r="P173" s="278"/>
      <c r="Q173" s="278"/>
      <c r="R173" s="278"/>
      <c r="S173" s="278"/>
      <c r="T173" s="278"/>
      <c r="U173" s="278"/>
      <c r="V173" s="278"/>
      <c r="W173" s="278"/>
      <c r="X173" s="278"/>
      <c r="Y173" s="278"/>
      <c r="Z173" s="278"/>
    </row>
    <row r="174" spans="1:26" x14ac:dyDescent="0.2">
      <c r="A174" s="277"/>
      <c r="B174" s="278"/>
      <c r="C174" s="278"/>
      <c r="D174" s="278"/>
      <c r="E174" s="278"/>
      <c r="F174" s="278"/>
      <c r="G174" s="278"/>
      <c r="H174" s="278"/>
      <c r="I174" s="278"/>
      <c r="J174" s="278"/>
      <c r="K174" s="278"/>
      <c r="L174" s="278"/>
      <c r="M174" s="278"/>
      <c r="N174" s="278"/>
      <c r="O174" s="278"/>
      <c r="P174" s="278"/>
      <c r="Q174" s="278"/>
      <c r="R174" s="278"/>
      <c r="S174" s="278"/>
      <c r="T174" s="278"/>
      <c r="U174" s="278"/>
      <c r="V174" s="278"/>
      <c r="W174" s="278"/>
      <c r="X174" s="278"/>
      <c r="Y174" s="278"/>
      <c r="Z174" s="278"/>
    </row>
    <row r="175" spans="1:26" x14ac:dyDescent="0.2">
      <c r="A175" s="277"/>
      <c r="B175" s="278"/>
      <c r="C175" s="278"/>
      <c r="D175" s="278"/>
      <c r="E175" s="278"/>
      <c r="F175" s="278"/>
      <c r="G175" s="278"/>
      <c r="H175" s="278"/>
      <c r="I175" s="278"/>
      <c r="J175" s="278"/>
      <c r="K175" s="278"/>
      <c r="L175" s="278"/>
      <c r="M175" s="278"/>
      <c r="N175" s="278"/>
      <c r="O175" s="278"/>
      <c r="P175" s="278"/>
      <c r="Q175" s="278"/>
      <c r="R175" s="278"/>
      <c r="S175" s="278"/>
      <c r="T175" s="278"/>
      <c r="U175" s="278"/>
      <c r="V175" s="278"/>
      <c r="W175" s="278"/>
      <c r="X175" s="278"/>
      <c r="Y175" s="278"/>
      <c r="Z175" s="278"/>
    </row>
    <row r="176" spans="1:26" x14ac:dyDescent="0.2">
      <c r="A176" s="277"/>
      <c r="B176" s="278"/>
      <c r="C176" s="278"/>
      <c r="D176" s="278"/>
      <c r="E176" s="278"/>
      <c r="F176" s="278"/>
      <c r="G176" s="278"/>
      <c r="H176" s="278"/>
      <c r="I176" s="278"/>
      <c r="J176" s="278"/>
      <c r="K176" s="278"/>
      <c r="L176" s="278"/>
      <c r="M176" s="278"/>
      <c r="N176" s="278"/>
      <c r="O176" s="278"/>
      <c r="P176" s="278"/>
      <c r="Q176" s="278"/>
      <c r="R176" s="278"/>
      <c r="S176" s="278"/>
      <c r="T176" s="278"/>
      <c r="U176" s="278"/>
      <c r="V176" s="278"/>
      <c r="W176" s="278"/>
      <c r="X176" s="278"/>
      <c r="Y176" s="278"/>
      <c r="Z176" s="278"/>
    </row>
    <row r="177" spans="1:26" x14ac:dyDescent="0.2">
      <c r="A177" s="277"/>
      <c r="B177" s="278"/>
      <c r="C177" s="278"/>
      <c r="D177" s="278"/>
      <c r="E177" s="278"/>
      <c r="F177" s="278"/>
      <c r="G177" s="278"/>
      <c r="H177" s="278"/>
      <c r="I177" s="278"/>
      <c r="J177" s="278"/>
      <c r="K177" s="278"/>
      <c r="L177" s="278"/>
      <c r="M177" s="278"/>
      <c r="N177" s="278"/>
      <c r="O177" s="278"/>
      <c r="P177" s="278"/>
      <c r="Q177" s="278"/>
      <c r="R177" s="278"/>
      <c r="S177" s="278"/>
      <c r="T177" s="278"/>
      <c r="U177" s="278"/>
      <c r="V177" s="278"/>
      <c r="W177" s="278"/>
      <c r="X177" s="278"/>
      <c r="Y177" s="278"/>
      <c r="Z177" s="278"/>
    </row>
    <row r="178" spans="1:26" x14ac:dyDescent="0.2">
      <c r="A178" s="277"/>
      <c r="B178" s="278"/>
      <c r="C178" s="278"/>
      <c r="D178" s="278"/>
      <c r="E178" s="278"/>
      <c r="F178" s="278"/>
      <c r="G178" s="278"/>
      <c r="H178" s="278"/>
      <c r="I178" s="278"/>
      <c r="J178" s="278"/>
      <c r="K178" s="278"/>
      <c r="L178" s="278"/>
      <c r="M178" s="278"/>
      <c r="N178" s="278"/>
      <c r="O178" s="278"/>
      <c r="P178" s="278"/>
      <c r="Q178" s="278"/>
      <c r="R178" s="278"/>
      <c r="S178" s="278"/>
      <c r="T178" s="278"/>
      <c r="U178" s="278"/>
      <c r="V178" s="278"/>
      <c r="W178" s="278"/>
      <c r="X178" s="278"/>
      <c r="Y178" s="278"/>
      <c r="Z178" s="278"/>
    </row>
    <row r="179" spans="1:26" x14ac:dyDescent="0.2">
      <c r="A179" s="277"/>
      <c r="B179" s="278"/>
      <c r="C179" s="278"/>
      <c r="D179" s="278"/>
      <c r="E179" s="278"/>
      <c r="F179" s="278"/>
      <c r="G179" s="278"/>
      <c r="H179" s="278"/>
      <c r="I179" s="278"/>
      <c r="J179" s="278"/>
      <c r="K179" s="278"/>
      <c r="L179" s="278"/>
      <c r="M179" s="278"/>
      <c r="N179" s="278"/>
      <c r="O179" s="278"/>
      <c r="P179" s="278"/>
      <c r="Q179" s="278"/>
      <c r="R179" s="278"/>
      <c r="S179" s="278"/>
      <c r="T179" s="278"/>
      <c r="U179" s="278"/>
      <c r="V179" s="278"/>
      <c r="W179" s="278"/>
      <c r="X179" s="278"/>
      <c r="Y179" s="278"/>
      <c r="Z179" s="278"/>
    </row>
    <row r="180" spans="1:26" x14ac:dyDescent="0.2">
      <c r="A180" s="277"/>
      <c r="B180" s="278"/>
      <c r="C180" s="278"/>
      <c r="D180" s="278"/>
      <c r="E180" s="278"/>
      <c r="F180" s="278"/>
      <c r="G180" s="278"/>
      <c r="H180" s="278"/>
      <c r="I180" s="278"/>
      <c r="J180" s="278"/>
      <c r="K180" s="278"/>
      <c r="L180" s="278"/>
      <c r="M180" s="278"/>
      <c r="N180" s="278"/>
      <c r="O180" s="278"/>
      <c r="P180" s="278"/>
      <c r="Q180" s="278"/>
      <c r="R180" s="278"/>
      <c r="S180" s="278"/>
      <c r="T180" s="278"/>
      <c r="U180" s="278"/>
      <c r="V180" s="278"/>
      <c r="W180" s="278"/>
      <c r="X180" s="278"/>
      <c r="Y180" s="278"/>
      <c r="Z180" s="278"/>
    </row>
    <row r="181" spans="1:26" x14ac:dyDescent="0.2">
      <c r="A181" s="277"/>
      <c r="B181" s="278"/>
      <c r="C181" s="278"/>
      <c r="D181" s="278"/>
      <c r="E181" s="278"/>
      <c r="F181" s="278"/>
      <c r="G181" s="278"/>
      <c r="H181" s="278"/>
      <c r="I181" s="278"/>
      <c r="J181" s="278"/>
      <c r="K181" s="278"/>
      <c r="L181" s="278"/>
      <c r="M181" s="278"/>
      <c r="N181" s="278"/>
      <c r="O181" s="278"/>
      <c r="P181" s="278"/>
      <c r="Q181" s="278"/>
      <c r="R181" s="278"/>
      <c r="S181" s="278"/>
      <c r="T181" s="278"/>
      <c r="U181" s="278"/>
      <c r="V181" s="278"/>
      <c r="W181" s="278"/>
      <c r="X181" s="278"/>
      <c r="Y181" s="278"/>
      <c r="Z181" s="278"/>
    </row>
    <row r="182" spans="1:26" x14ac:dyDescent="0.2">
      <c r="A182" s="277"/>
      <c r="B182" s="278"/>
      <c r="C182" s="278"/>
      <c r="D182" s="278"/>
      <c r="E182" s="278"/>
      <c r="F182" s="278"/>
      <c r="G182" s="278"/>
      <c r="H182" s="278"/>
      <c r="I182" s="278"/>
      <c r="J182" s="278"/>
      <c r="K182" s="278"/>
      <c r="L182" s="278"/>
      <c r="M182" s="278"/>
      <c r="N182" s="278"/>
      <c r="O182" s="278"/>
      <c r="P182" s="278"/>
      <c r="Q182" s="278"/>
      <c r="R182" s="278"/>
      <c r="S182" s="278"/>
      <c r="T182" s="278"/>
      <c r="U182" s="278"/>
      <c r="V182" s="278"/>
      <c r="W182" s="278"/>
      <c r="X182" s="278"/>
      <c r="Y182" s="278"/>
      <c r="Z182" s="278"/>
    </row>
    <row r="183" spans="1:26" x14ac:dyDescent="0.2">
      <c r="A183" s="277"/>
      <c r="B183" s="278"/>
      <c r="C183" s="278"/>
      <c r="D183" s="278"/>
      <c r="E183" s="278"/>
      <c r="F183" s="278"/>
      <c r="G183" s="278"/>
      <c r="H183" s="278"/>
      <c r="I183" s="278"/>
      <c r="J183" s="278"/>
      <c r="K183" s="278"/>
      <c r="L183" s="278"/>
      <c r="M183" s="278"/>
      <c r="N183" s="278"/>
      <c r="O183" s="278"/>
      <c r="P183" s="278"/>
      <c r="Q183" s="278"/>
      <c r="R183" s="278"/>
      <c r="S183" s="278"/>
      <c r="T183" s="278"/>
      <c r="U183" s="278"/>
      <c r="V183" s="278"/>
      <c r="W183" s="278"/>
      <c r="X183" s="278"/>
      <c r="Y183" s="278"/>
      <c r="Z183" s="278"/>
    </row>
    <row r="184" spans="1:26" x14ac:dyDescent="0.2">
      <c r="A184" s="277"/>
      <c r="B184" s="278"/>
      <c r="C184" s="278"/>
      <c r="D184" s="278"/>
      <c r="E184" s="278"/>
      <c r="F184" s="278"/>
      <c r="G184" s="278"/>
      <c r="H184" s="278"/>
      <c r="I184" s="278"/>
      <c r="J184" s="278"/>
      <c r="K184" s="278"/>
      <c r="L184" s="278"/>
      <c r="M184" s="278"/>
      <c r="N184" s="278"/>
      <c r="O184" s="278"/>
      <c r="P184" s="278"/>
      <c r="Q184" s="278"/>
      <c r="R184" s="278"/>
      <c r="S184" s="278"/>
      <c r="T184" s="278"/>
      <c r="U184" s="278"/>
      <c r="V184" s="278"/>
      <c r="W184" s="278"/>
      <c r="X184" s="278"/>
      <c r="Y184" s="278"/>
      <c r="Z184" s="278"/>
    </row>
    <row r="185" spans="1:26" x14ac:dyDescent="0.2">
      <c r="A185" s="277"/>
      <c r="B185" s="278"/>
      <c r="C185" s="278"/>
      <c r="D185" s="278"/>
      <c r="E185" s="278"/>
      <c r="F185" s="278"/>
      <c r="G185" s="278"/>
      <c r="H185" s="278"/>
      <c r="I185" s="278"/>
      <c r="J185" s="278"/>
      <c r="K185" s="278"/>
      <c r="L185" s="278"/>
      <c r="M185" s="278"/>
      <c r="N185" s="278"/>
      <c r="O185" s="278"/>
      <c r="P185" s="278"/>
      <c r="Q185" s="278"/>
      <c r="R185" s="278"/>
      <c r="S185" s="278"/>
      <c r="T185" s="278"/>
      <c r="U185" s="278"/>
      <c r="V185" s="278"/>
      <c r="W185" s="278"/>
      <c r="X185" s="278"/>
      <c r="Y185" s="278"/>
      <c r="Z185" s="278"/>
    </row>
    <row r="186" spans="1:26" x14ac:dyDescent="0.2">
      <c r="A186" s="277"/>
      <c r="B186" s="278"/>
      <c r="C186" s="278"/>
      <c r="D186" s="278"/>
      <c r="E186" s="278"/>
      <c r="F186" s="278"/>
      <c r="G186" s="278"/>
      <c r="H186" s="278"/>
      <c r="I186" s="278"/>
      <c r="J186" s="278"/>
      <c r="K186" s="278"/>
      <c r="L186" s="278"/>
      <c r="M186" s="278"/>
      <c r="N186" s="278"/>
      <c r="O186" s="278"/>
      <c r="P186" s="278"/>
      <c r="Q186" s="278"/>
      <c r="R186" s="278"/>
      <c r="S186" s="278"/>
      <c r="T186" s="278"/>
      <c r="U186" s="278"/>
      <c r="V186" s="278"/>
      <c r="W186" s="278"/>
      <c r="X186" s="278"/>
      <c r="Y186" s="278"/>
      <c r="Z186" s="278"/>
    </row>
    <row r="187" spans="1:26" x14ac:dyDescent="0.2">
      <c r="A187" s="277"/>
      <c r="B187" s="278"/>
      <c r="C187" s="278"/>
      <c r="D187" s="278"/>
      <c r="E187" s="278"/>
      <c r="F187" s="278"/>
      <c r="G187" s="278"/>
      <c r="H187" s="278"/>
      <c r="I187" s="278"/>
      <c r="J187" s="278"/>
      <c r="K187" s="278"/>
      <c r="L187" s="278"/>
      <c r="M187" s="278"/>
      <c r="N187" s="278"/>
      <c r="O187" s="278"/>
      <c r="P187" s="278"/>
      <c r="Q187" s="278"/>
      <c r="R187" s="278"/>
      <c r="S187" s="278"/>
      <c r="T187" s="278"/>
      <c r="U187" s="278"/>
      <c r="V187" s="278"/>
      <c r="W187" s="278"/>
      <c r="X187" s="278"/>
      <c r="Y187" s="278"/>
      <c r="Z187" s="278"/>
    </row>
    <row r="188" spans="1:26" x14ac:dyDescent="0.2">
      <c r="A188" s="277"/>
      <c r="B188" s="278"/>
      <c r="C188" s="278"/>
      <c r="D188" s="278"/>
      <c r="E188" s="278"/>
      <c r="F188" s="278"/>
      <c r="G188" s="278"/>
      <c r="H188" s="278"/>
      <c r="I188" s="278"/>
      <c r="J188" s="278"/>
      <c r="K188" s="278"/>
      <c r="L188" s="278"/>
      <c r="M188" s="278"/>
      <c r="N188" s="278"/>
      <c r="O188" s="278"/>
      <c r="P188" s="278"/>
      <c r="Q188" s="278"/>
      <c r="R188" s="278"/>
      <c r="S188" s="278"/>
      <c r="T188" s="278"/>
      <c r="U188" s="278"/>
      <c r="V188" s="278"/>
      <c r="W188" s="278"/>
      <c r="X188" s="278"/>
      <c r="Y188" s="278"/>
      <c r="Z188" s="278"/>
    </row>
    <row r="189" spans="1:26" x14ac:dyDescent="0.2">
      <c r="A189" s="277"/>
      <c r="B189" s="278"/>
      <c r="C189" s="278"/>
      <c r="D189" s="278"/>
      <c r="E189" s="278"/>
      <c r="F189" s="278"/>
      <c r="G189" s="278"/>
      <c r="H189" s="278"/>
      <c r="I189" s="278"/>
      <c r="J189" s="278"/>
      <c r="K189" s="278"/>
      <c r="L189" s="278"/>
      <c r="M189" s="278"/>
      <c r="N189" s="278"/>
      <c r="O189" s="278"/>
      <c r="P189" s="278"/>
      <c r="Q189" s="278"/>
      <c r="R189" s="278"/>
      <c r="S189" s="278"/>
      <c r="T189" s="278"/>
      <c r="U189" s="278"/>
      <c r="V189" s="278"/>
      <c r="W189" s="278"/>
      <c r="X189" s="278"/>
      <c r="Y189" s="278"/>
      <c r="Z189" s="278"/>
    </row>
    <row r="190" spans="1:26" x14ac:dyDescent="0.2">
      <c r="A190" s="277"/>
      <c r="B190" s="278"/>
      <c r="C190" s="278"/>
      <c r="D190" s="278"/>
      <c r="E190" s="278"/>
      <c r="F190" s="278"/>
      <c r="G190" s="278"/>
      <c r="H190" s="278"/>
      <c r="I190" s="278"/>
      <c r="J190" s="278"/>
      <c r="K190" s="278"/>
      <c r="L190" s="278"/>
      <c r="M190" s="278"/>
      <c r="N190" s="278"/>
      <c r="O190" s="278"/>
      <c r="P190" s="278"/>
      <c r="Q190" s="278"/>
      <c r="R190" s="278"/>
      <c r="S190" s="278"/>
      <c r="T190" s="278"/>
      <c r="U190" s="278"/>
      <c r="V190" s="278"/>
      <c r="W190" s="278"/>
      <c r="X190" s="278"/>
      <c r="Y190" s="278"/>
      <c r="Z190" s="278"/>
    </row>
    <row r="191" spans="1:26" x14ac:dyDescent="0.2">
      <c r="A191" s="277"/>
      <c r="B191" s="278"/>
      <c r="C191" s="278"/>
      <c r="D191" s="278"/>
      <c r="E191" s="278"/>
      <c r="F191" s="278"/>
      <c r="G191" s="278"/>
      <c r="H191" s="278"/>
      <c r="I191" s="278"/>
      <c r="J191" s="278"/>
      <c r="K191" s="278"/>
      <c r="L191" s="278"/>
      <c r="M191" s="278"/>
      <c r="N191" s="278"/>
      <c r="O191" s="278"/>
      <c r="P191" s="278"/>
      <c r="Q191" s="278"/>
      <c r="R191" s="278"/>
      <c r="S191" s="278"/>
      <c r="T191" s="278"/>
      <c r="U191" s="278"/>
      <c r="V191" s="278"/>
      <c r="W191" s="278"/>
      <c r="X191" s="278"/>
      <c r="Y191" s="278"/>
      <c r="Z191" s="278"/>
    </row>
    <row r="192" spans="1:26" x14ac:dyDescent="0.2">
      <c r="A192" s="277"/>
      <c r="B192" s="278"/>
      <c r="C192" s="278"/>
      <c r="D192" s="278"/>
      <c r="E192" s="278"/>
      <c r="F192" s="278"/>
      <c r="G192" s="278"/>
      <c r="H192" s="278"/>
      <c r="I192" s="278"/>
      <c r="J192" s="278"/>
      <c r="K192" s="278"/>
      <c r="L192" s="278"/>
      <c r="M192" s="278"/>
      <c r="N192" s="278"/>
      <c r="O192" s="278"/>
      <c r="P192" s="278"/>
      <c r="Q192" s="278"/>
      <c r="R192" s="278"/>
      <c r="S192" s="278"/>
      <c r="T192" s="278"/>
      <c r="U192" s="278"/>
      <c r="V192" s="278"/>
      <c r="W192" s="278"/>
      <c r="X192" s="278"/>
      <c r="Y192" s="278"/>
      <c r="Z192" s="278"/>
    </row>
    <row r="193" spans="1:26" x14ac:dyDescent="0.2">
      <c r="A193" s="277"/>
      <c r="B193" s="278"/>
      <c r="C193" s="278"/>
      <c r="D193" s="278"/>
      <c r="E193" s="278"/>
      <c r="F193" s="278"/>
      <c r="G193" s="278"/>
      <c r="H193" s="278"/>
      <c r="I193" s="278"/>
      <c r="J193" s="278"/>
      <c r="K193" s="278"/>
      <c r="L193" s="278"/>
      <c r="M193" s="278"/>
      <c r="N193" s="278"/>
      <c r="O193" s="278"/>
      <c r="P193" s="278"/>
      <c r="Q193" s="278"/>
      <c r="R193" s="278"/>
      <c r="S193" s="278"/>
      <c r="T193" s="278"/>
      <c r="U193" s="278"/>
      <c r="V193" s="278"/>
      <c r="W193" s="278"/>
      <c r="X193" s="278"/>
      <c r="Y193" s="278"/>
      <c r="Z193" s="278"/>
    </row>
    <row r="194" spans="1:26" x14ac:dyDescent="0.2">
      <c r="A194" s="277"/>
      <c r="B194" s="278"/>
      <c r="C194" s="278"/>
      <c r="D194" s="278"/>
      <c r="E194" s="278"/>
      <c r="F194" s="278"/>
      <c r="G194" s="278"/>
      <c r="H194" s="278"/>
      <c r="I194" s="278"/>
      <c r="J194" s="278"/>
      <c r="K194" s="278"/>
      <c r="L194" s="278"/>
      <c r="M194" s="278"/>
      <c r="N194" s="278"/>
      <c r="O194" s="278"/>
      <c r="P194" s="278"/>
      <c r="Q194" s="278"/>
      <c r="R194" s="278"/>
      <c r="S194" s="278"/>
      <c r="T194" s="278"/>
      <c r="U194" s="278"/>
      <c r="V194" s="278"/>
      <c r="W194" s="278"/>
      <c r="X194" s="278"/>
      <c r="Y194" s="278"/>
      <c r="Z194" s="278"/>
    </row>
    <row r="195" spans="1:26" x14ac:dyDescent="0.2">
      <c r="A195" s="277"/>
      <c r="B195" s="278"/>
      <c r="C195" s="278"/>
      <c r="D195" s="278"/>
      <c r="E195" s="278"/>
      <c r="F195" s="278"/>
      <c r="G195" s="278"/>
      <c r="H195" s="278"/>
      <c r="I195" s="278"/>
      <c r="J195" s="278"/>
      <c r="K195" s="278"/>
      <c r="L195" s="278"/>
      <c r="M195" s="278"/>
      <c r="N195" s="278"/>
      <c r="O195" s="278"/>
      <c r="P195" s="278"/>
      <c r="Q195" s="278"/>
      <c r="R195" s="278"/>
      <c r="S195" s="278"/>
      <c r="T195" s="278"/>
      <c r="U195" s="278"/>
      <c r="V195" s="278"/>
      <c r="W195" s="278"/>
      <c r="X195" s="278"/>
      <c r="Y195" s="278"/>
      <c r="Z195" s="278"/>
    </row>
    <row r="196" spans="1:26" x14ac:dyDescent="0.2">
      <c r="A196" s="277"/>
      <c r="B196" s="278"/>
      <c r="C196" s="278"/>
      <c r="D196" s="278"/>
      <c r="E196" s="278"/>
      <c r="F196" s="278"/>
      <c r="G196" s="278"/>
      <c r="H196" s="278"/>
      <c r="I196" s="278"/>
      <c r="J196" s="278"/>
      <c r="K196" s="278"/>
      <c r="L196" s="278"/>
      <c r="M196" s="278"/>
      <c r="N196" s="278"/>
      <c r="O196" s="278"/>
      <c r="P196" s="278"/>
      <c r="Q196" s="278"/>
      <c r="R196" s="278"/>
      <c r="S196" s="278"/>
      <c r="T196" s="278"/>
      <c r="U196" s="278"/>
      <c r="V196" s="278"/>
      <c r="W196" s="278"/>
      <c r="X196" s="278"/>
      <c r="Y196" s="278"/>
      <c r="Z196" s="278"/>
    </row>
    <row r="197" spans="1:26" x14ac:dyDescent="0.2">
      <c r="A197" s="277"/>
      <c r="B197" s="278"/>
      <c r="C197" s="278"/>
      <c r="D197" s="278"/>
      <c r="E197" s="278"/>
      <c r="F197" s="278"/>
      <c r="G197" s="278"/>
      <c r="H197" s="278"/>
      <c r="I197" s="278"/>
      <c r="J197" s="278"/>
      <c r="K197" s="278"/>
      <c r="L197" s="278"/>
      <c r="M197" s="278"/>
      <c r="N197" s="278"/>
      <c r="O197" s="278"/>
      <c r="P197" s="278"/>
      <c r="Q197" s="278"/>
      <c r="R197" s="278"/>
      <c r="S197" s="278"/>
      <c r="T197" s="278"/>
      <c r="U197" s="278"/>
      <c r="V197" s="278"/>
      <c r="W197" s="278"/>
      <c r="X197" s="278"/>
      <c r="Y197" s="278"/>
      <c r="Z197" s="278"/>
    </row>
    <row r="198" spans="1:26" x14ac:dyDescent="0.2">
      <c r="A198" s="277"/>
      <c r="B198" s="278"/>
      <c r="C198" s="278"/>
      <c r="D198" s="278"/>
      <c r="E198" s="278"/>
      <c r="F198" s="278"/>
      <c r="G198" s="278"/>
      <c r="H198" s="278"/>
      <c r="I198" s="278"/>
      <c r="J198" s="278"/>
      <c r="K198" s="278"/>
      <c r="L198" s="278"/>
      <c r="M198" s="278"/>
      <c r="N198" s="278"/>
      <c r="O198" s="278"/>
      <c r="P198" s="278"/>
      <c r="Q198" s="278"/>
      <c r="R198" s="278"/>
      <c r="S198" s="278"/>
      <c r="T198" s="278"/>
      <c r="U198" s="278"/>
      <c r="V198" s="278"/>
      <c r="W198" s="278"/>
      <c r="X198" s="278"/>
      <c r="Y198" s="278"/>
      <c r="Z198" s="278"/>
    </row>
    <row r="199" spans="1:26" x14ac:dyDescent="0.2">
      <c r="A199" s="277"/>
      <c r="B199" s="278"/>
      <c r="C199" s="278"/>
      <c r="D199" s="278"/>
      <c r="E199" s="278"/>
      <c r="F199" s="278"/>
      <c r="G199" s="278"/>
      <c r="H199" s="278"/>
      <c r="I199" s="278"/>
      <c r="J199" s="278"/>
      <c r="K199" s="278"/>
      <c r="L199" s="278"/>
      <c r="M199" s="278"/>
      <c r="N199" s="278"/>
      <c r="O199" s="278"/>
      <c r="P199" s="278"/>
      <c r="Q199" s="278"/>
      <c r="R199" s="278"/>
      <c r="S199" s="278"/>
      <c r="T199" s="278"/>
      <c r="U199" s="278"/>
      <c r="V199" s="278"/>
      <c r="W199" s="278"/>
      <c r="X199" s="278"/>
      <c r="Y199" s="278"/>
      <c r="Z199" s="278"/>
    </row>
    <row r="200" spans="1:26" x14ac:dyDescent="0.2">
      <c r="A200" s="277"/>
      <c r="B200" s="278"/>
      <c r="C200" s="278"/>
      <c r="D200" s="278"/>
      <c r="E200" s="278"/>
      <c r="F200" s="278"/>
      <c r="G200" s="278"/>
      <c r="H200" s="278"/>
      <c r="I200" s="278"/>
      <c r="J200" s="278"/>
      <c r="K200" s="278"/>
      <c r="L200" s="278"/>
      <c r="M200" s="278"/>
      <c r="N200" s="278"/>
      <c r="O200" s="278"/>
      <c r="P200" s="278"/>
      <c r="Q200" s="278"/>
      <c r="R200" s="278"/>
      <c r="S200" s="278"/>
      <c r="T200" s="278"/>
      <c r="U200" s="278"/>
      <c r="V200" s="278"/>
      <c r="W200" s="278"/>
      <c r="X200" s="278"/>
      <c r="Y200" s="278"/>
      <c r="Z200" s="278"/>
    </row>
    <row r="201" spans="1:26" x14ac:dyDescent="0.2">
      <c r="A201" s="277"/>
      <c r="B201" s="278"/>
      <c r="C201" s="278"/>
      <c r="D201" s="278"/>
      <c r="E201" s="278"/>
      <c r="F201" s="278"/>
      <c r="G201" s="278"/>
      <c r="H201" s="278"/>
      <c r="I201" s="278"/>
      <c r="J201" s="278"/>
      <c r="K201" s="278"/>
      <c r="L201" s="278"/>
      <c r="M201" s="278"/>
      <c r="N201" s="278"/>
      <c r="O201" s="278"/>
      <c r="P201" s="278"/>
      <c r="Q201" s="278"/>
      <c r="R201" s="278"/>
      <c r="S201" s="278"/>
      <c r="T201" s="278"/>
      <c r="U201" s="278"/>
      <c r="V201" s="278"/>
      <c r="W201" s="278"/>
      <c r="X201" s="278"/>
      <c r="Y201" s="278"/>
      <c r="Z201" s="278"/>
    </row>
    <row r="202" spans="1:26" x14ac:dyDescent="0.2">
      <c r="A202" s="277"/>
      <c r="B202" s="278"/>
      <c r="C202" s="278"/>
      <c r="D202" s="278"/>
      <c r="E202" s="278"/>
      <c r="F202" s="278"/>
      <c r="G202" s="278"/>
      <c r="H202" s="278"/>
      <c r="I202" s="278"/>
      <c r="J202" s="278"/>
      <c r="K202" s="278"/>
      <c r="L202" s="278"/>
      <c r="M202" s="278"/>
      <c r="N202" s="278"/>
      <c r="O202" s="278"/>
      <c r="P202" s="278"/>
      <c r="Q202" s="278"/>
      <c r="R202" s="278"/>
      <c r="S202" s="278"/>
      <c r="T202" s="278"/>
      <c r="U202" s="278"/>
      <c r="V202" s="278"/>
      <c r="W202" s="278"/>
      <c r="X202" s="278"/>
      <c r="Y202" s="278"/>
      <c r="Z202" s="278"/>
    </row>
    <row r="203" spans="1:26" x14ac:dyDescent="0.2">
      <c r="A203" s="277"/>
      <c r="B203" s="278"/>
      <c r="C203" s="278"/>
      <c r="D203" s="278"/>
      <c r="E203" s="278"/>
      <c r="F203" s="278"/>
      <c r="G203" s="278"/>
      <c r="H203" s="278"/>
      <c r="I203" s="278"/>
      <c r="J203" s="278"/>
      <c r="K203" s="278"/>
      <c r="L203" s="278"/>
      <c r="M203" s="278"/>
      <c r="N203" s="278"/>
      <c r="O203" s="278"/>
      <c r="P203" s="278"/>
      <c r="Q203" s="278"/>
      <c r="R203" s="278"/>
      <c r="S203" s="278"/>
      <c r="T203" s="278"/>
      <c r="U203" s="278"/>
      <c r="V203" s="278"/>
      <c r="W203" s="278"/>
      <c r="X203" s="278"/>
      <c r="Y203" s="278"/>
      <c r="Z203" s="278"/>
    </row>
    <row r="204" spans="1:26" x14ac:dyDescent="0.2">
      <c r="A204" s="277"/>
      <c r="B204" s="278"/>
      <c r="C204" s="278"/>
      <c r="D204" s="278"/>
      <c r="E204" s="278"/>
      <c r="F204" s="278"/>
      <c r="G204" s="278"/>
      <c r="H204" s="278"/>
      <c r="I204" s="278"/>
      <c r="J204" s="278"/>
      <c r="K204" s="278"/>
      <c r="L204" s="278"/>
      <c r="M204" s="278"/>
      <c r="N204" s="278"/>
      <c r="O204" s="278"/>
      <c r="P204" s="278"/>
      <c r="Q204" s="278"/>
      <c r="R204" s="278"/>
      <c r="S204" s="278"/>
      <c r="T204" s="278"/>
      <c r="U204" s="278"/>
      <c r="V204" s="278"/>
      <c r="W204" s="278"/>
      <c r="X204" s="278"/>
      <c r="Y204" s="278"/>
      <c r="Z204" s="278"/>
    </row>
    <row r="205" spans="1:26" x14ac:dyDescent="0.2">
      <c r="A205" s="277"/>
      <c r="B205" s="278"/>
      <c r="C205" s="278"/>
      <c r="D205" s="278"/>
      <c r="E205" s="278"/>
      <c r="F205" s="278"/>
      <c r="G205" s="278"/>
      <c r="H205" s="278"/>
      <c r="I205" s="278"/>
      <c r="J205" s="278"/>
      <c r="K205" s="278"/>
      <c r="L205" s="278"/>
      <c r="M205" s="278"/>
      <c r="N205" s="278"/>
      <c r="O205" s="278"/>
      <c r="P205" s="278"/>
      <c r="Q205" s="278"/>
      <c r="R205" s="278"/>
      <c r="S205" s="278"/>
      <c r="T205" s="278"/>
      <c r="U205" s="278"/>
      <c r="V205" s="278"/>
      <c r="W205" s="278"/>
      <c r="X205" s="278"/>
      <c r="Y205" s="278"/>
      <c r="Z205" s="278"/>
    </row>
    <row r="206" spans="1:26" x14ac:dyDescent="0.2">
      <c r="A206" s="277"/>
      <c r="B206" s="278"/>
      <c r="C206" s="278"/>
      <c r="D206" s="278"/>
      <c r="E206" s="278"/>
      <c r="F206" s="278"/>
      <c r="G206" s="278"/>
      <c r="H206" s="278"/>
      <c r="I206" s="278"/>
      <c r="J206" s="278"/>
      <c r="K206" s="278"/>
      <c r="L206" s="278"/>
      <c r="M206" s="278"/>
      <c r="N206" s="278"/>
      <c r="O206" s="278"/>
      <c r="P206" s="278"/>
      <c r="Q206" s="278"/>
      <c r="R206" s="278"/>
      <c r="S206" s="278"/>
      <c r="T206" s="278"/>
      <c r="U206" s="278"/>
      <c r="V206" s="278"/>
      <c r="W206" s="278"/>
      <c r="X206" s="278"/>
      <c r="Y206" s="278"/>
      <c r="Z206" s="278"/>
    </row>
    <row r="207" spans="1:26" x14ac:dyDescent="0.2">
      <c r="A207" s="277"/>
      <c r="B207" s="278"/>
      <c r="C207" s="278"/>
      <c r="D207" s="278"/>
      <c r="E207" s="278"/>
      <c r="F207" s="278"/>
      <c r="G207" s="278"/>
      <c r="H207" s="278"/>
      <c r="I207" s="278"/>
      <c r="J207" s="278"/>
      <c r="K207" s="278"/>
      <c r="L207" s="278"/>
      <c r="M207" s="278"/>
      <c r="N207" s="278"/>
      <c r="O207" s="278"/>
      <c r="P207" s="278"/>
      <c r="Q207" s="278"/>
      <c r="R207" s="278"/>
      <c r="S207" s="278"/>
      <c r="T207" s="278"/>
      <c r="U207" s="278"/>
      <c r="V207" s="278"/>
      <c r="W207" s="278"/>
      <c r="X207" s="278"/>
      <c r="Y207" s="278"/>
      <c r="Z207" s="278"/>
    </row>
    <row r="208" spans="1:26" x14ac:dyDescent="0.2">
      <c r="A208" s="277"/>
      <c r="B208" s="278"/>
      <c r="C208" s="278"/>
      <c r="D208" s="278"/>
      <c r="E208" s="278"/>
      <c r="F208" s="278"/>
      <c r="G208" s="278"/>
      <c r="H208" s="278"/>
      <c r="I208" s="278"/>
      <c r="J208" s="278"/>
      <c r="K208" s="278"/>
      <c r="L208" s="278"/>
      <c r="M208" s="278"/>
      <c r="N208" s="278"/>
      <c r="O208" s="278"/>
      <c r="P208" s="278"/>
      <c r="Q208" s="278"/>
      <c r="R208" s="278"/>
      <c r="S208" s="278"/>
      <c r="T208" s="278"/>
      <c r="U208" s="278"/>
      <c r="V208" s="278"/>
      <c r="W208" s="278"/>
      <c r="X208" s="278"/>
      <c r="Y208" s="278"/>
      <c r="Z208" s="278"/>
    </row>
    <row r="209" spans="1:26" x14ac:dyDescent="0.2">
      <c r="A209" s="277"/>
      <c r="B209" s="278"/>
      <c r="C209" s="278"/>
      <c r="D209" s="278"/>
      <c r="E209" s="278"/>
      <c r="F209" s="278"/>
      <c r="G209" s="278"/>
      <c r="H209" s="278"/>
      <c r="I209" s="278"/>
      <c r="J209" s="278"/>
      <c r="K209" s="278"/>
      <c r="L209" s="278"/>
      <c r="M209" s="278"/>
      <c r="N209" s="278"/>
      <c r="O209" s="278"/>
      <c r="P209" s="278"/>
      <c r="Q209" s="278"/>
      <c r="R209" s="278"/>
      <c r="S209" s="278"/>
      <c r="T209" s="278"/>
      <c r="U209" s="278"/>
      <c r="V209" s="278"/>
      <c r="W209" s="278"/>
      <c r="X209" s="278"/>
      <c r="Y209" s="278"/>
      <c r="Z209" s="278"/>
    </row>
    <row r="210" spans="1:26" x14ac:dyDescent="0.2">
      <c r="A210" s="277"/>
      <c r="B210" s="278"/>
      <c r="C210" s="278"/>
      <c r="D210" s="278"/>
      <c r="E210" s="278"/>
      <c r="F210" s="278"/>
      <c r="G210" s="278"/>
      <c r="H210" s="278"/>
      <c r="I210" s="278"/>
      <c r="J210" s="278"/>
      <c r="K210" s="278"/>
      <c r="L210" s="278"/>
      <c r="M210" s="278"/>
      <c r="N210" s="278"/>
      <c r="O210" s="278"/>
      <c r="P210" s="278"/>
      <c r="Q210" s="278"/>
      <c r="R210" s="278"/>
      <c r="S210" s="278"/>
      <c r="T210" s="278"/>
      <c r="U210" s="278"/>
      <c r="V210" s="278"/>
      <c r="W210" s="278"/>
      <c r="X210" s="278"/>
      <c r="Y210" s="278"/>
      <c r="Z210" s="278"/>
    </row>
    <row r="211" spans="1:26" x14ac:dyDescent="0.2">
      <c r="A211" s="277"/>
      <c r="B211" s="278"/>
      <c r="C211" s="278"/>
      <c r="D211" s="278"/>
      <c r="E211" s="278"/>
      <c r="F211" s="278"/>
      <c r="G211" s="278"/>
      <c r="H211" s="278"/>
      <c r="I211" s="278"/>
      <c r="J211" s="278"/>
      <c r="K211" s="278"/>
      <c r="L211" s="278"/>
      <c r="M211" s="278"/>
      <c r="N211" s="278"/>
      <c r="O211" s="278"/>
      <c r="P211" s="278"/>
      <c r="Q211" s="278"/>
      <c r="R211" s="278"/>
      <c r="S211" s="278"/>
      <c r="T211" s="278"/>
      <c r="U211" s="278"/>
      <c r="V211" s="278"/>
      <c r="W211" s="278"/>
      <c r="X211" s="278"/>
      <c r="Y211" s="278"/>
      <c r="Z211" s="278"/>
    </row>
    <row r="212" spans="1:26" x14ac:dyDescent="0.2">
      <c r="A212" s="277"/>
      <c r="B212" s="278"/>
      <c r="C212" s="278"/>
      <c r="D212" s="278"/>
      <c r="E212" s="278"/>
      <c r="F212" s="278"/>
      <c r="G212" s="278"/>
      <c r="H212" s="278"/>
      <c r="I212" s="278"/>
      <c r="J212" s="278"/>
      <c r="K212" s="278"/>
      <c r="L212" s="278"/>
      <c r="M212" s="278"/>
      <c r="N212" s="278"/>
      <c r="O212" s="278"/>
      <c r="P212" s="278"/>
      <c r="Q212" s="278"/>
      <c r="R212" s="278"/>
      <c r="S212" s="278"/>
      <c r="T212" s="278"/>
      <c r="U212" s="278"/>
      <c r="V212" s="278"/>
      <c r="W212" s="278"/>
      <c r="X212" s="278"/>
      <c r="Y212" s="278"/>
      <c r="Z212" s="278"/>
    </row>
    <row r="213" spans="1:26" x14ac:dyDescent="0.2">
      <c r="A213" s="277"/>
      <c r="B213" s="278"/>
      <c r="C213" s="278"/>
      <c r="D213" s="278"/>
      <c r="E213" s="278"/>
      <c r="F213" s="278"/>
      <c r="G213" s="278"/>
      <c r="H213" s="278"/>
      <c r="I213" s="278"/>
      <c r="J213" s="278"/>
      <c r="K213" s="278"/>
      <c r="L213" s="278"/>
      <c r="M213" s="278"/>
      <c r="N213" s="278"/>
      <c r="O213" s="278"/>
      <c r="P213" s="278"/>
      <c r="Q213" s="278"/>
      <c r="R213" s="278"/>
      <c r="S213" s="278"/>
      <c r="T213" s="278"/>
      <c r="U213" s="278"/>
      <c r="V213" s="278"/>
      <c r="W213" s="278"/>
      <c r="X213" s="278"/>
      <c r="Y213" s="278"/>
      <c r="Z213" s="278"/>
    </row>
    <row r="214" spans="1:26" x14ac:dyDescent="0.2">
      <c r="A214" s="277"/>
      <c r="B214" s="278"/>
      <c r="C214" s="278"/>
      <c r="D214" s="278"/>
      <c r="E214" s="278"/>
      <c r="F214" s="278"/>
      <c r="G214" s="278"/>
      <c r="H214" s="278"/>
      <c r="I214" s="278"/>
      <c r="J214" s="278"/>
      <c r="K214" s="278"/>
      <c r="L214" s="278"/>
      <c r="M214" s="278"/>
      <c r="N214" s="278"/>
      <c r="O214" s="278"/>
      <c r="P214" s="278"/>
      <c r="Q214" s="278"/>
      <c r="R214" s="278"/>
      <c r="S214" s="278"/>
      <c r="T214" s="278"/>
      <c r="U214" s="278"/>
      <c r="V214" s="278"/>
      <c r="W214" s="278"/>
      <c r="X214" s="278"/>
      <c r="Y214" s="278"/>
      <c r="Z214" s="278"/>
    </row>
    <row r="215" spans="1:26" x14ac:dyDescent="0.2">
      <c r="A215" s="277"/>
      <c r="B215" s="278"/>
      <c r="C215" s="278"/>
      <c r="D215" s="278"/>
      <c r="E215" s="278"/>
      <c r="F215" s="278"/>
      <c r="G215" s="278"/>
      <c r="H215" s="278"/>
      <c r="I215" s="278"/>
      <c r="J215" s="278"/>
      <c r="K215" s="278"/>
      <c r="L215" s="278"/>
      <c r="M215" s="278"/>
      <c r="N215" s="278"/>
      <c r="O215" s="278"/>
      <c r="P215" s="278"/>
      <c r="Q215" s="278"/>
      <c r="R215" s="278"/>
      <c r="S215" s="278"/>
      <c r="T215" s="278"/>
      <c r="U215" s="278"/>
      <c r="V215" s="278"/>
      <c r="W215" s="278"/>
      <c r="X215" s="278"/>
      <c r="Y215" s="278"/>
      <c r="Z215" s="278"/>
    </row>
    <row r="216" spans="1:26" x14ac:dyDescent="0.2">
      <c r="A216" s="277"/>
      <c r="B216" s="278"/>
      <c r="C216" s="278"/>
      <c r="D216" s="278"/>
      <c r="E216" s="278"/>
      <c r="F216" s="278"/>
      <c r="G216" s="278"/>
      <c r="H216" s="278"/>
      <c r="I216" s="278"/>
      <c r="J216" s="278"/>
      <c r="K216" s="278"/>
      <c r="L216" s="278"/>
      <c r="M216" s="278"/>
      <c r="N216" s="278"/>
      <c r="O216" s="278"/>
      <c r="P216" s="278"/>
      <c r="Q216" s="278"/>
      <c r="R216" s="278"/>
      <c r="S216" s="278"/>
      <c r="T216" s="278"/>
      <c r="U216" s="278"/>
      <c r="V216" s="278"/>
      <c r="W216" s="278"/>
      <c r="X216" s="278"/>
      <c r="Y216" s="278"/>
      <c r="Z216" s="278"/>
    </row>
    <row r="217" spans="1:26" x14ac:dyDescent="0.2">
      <c r="A217" s="277"/>
      <c r="B217" s="278"/>
      <c r="C217" s="278"/>
      <c r="D217" s="278"/>
      <c r="E217" s="278"/>
      <c r="F217" s="278"/>
      <c r="G217" s="278"/>
      <c r="H217" s="278"/>
      <c r="I217" s="278"/>
      <c r="J217" s="278"/>
      <c r="K217" s="278"/>
      <c r="L217" s="278"/>
      <c r="M217" s="278"/>
      <c r="N217" s="278"/>
      <c r="O217" s="278"/>
      <c r="P217" s="278"/>
      <c r="Q217" s="278"/>
      <c r="R217" s="278"/>
      <c r="S217" s="278"/>
      <c r="T217" s="278"/>
      <c r="U217" s="278"/>
      <c r="V217" s="278"/>
      <c r="W217" s="278"/>
      <c r="X217" s="278"/>
      <c r="Y217" s="278"/>
      <c r="Z217" s="278"/>
    </row>
    <row r="218" spans="1:26" x14ac:dyDescent="0.2">
      <c r="A218" s="277"/>
      <c r="B218" s="278"/>
      <c r="C218" s="278"/>
      <c r="D218" s="278"/>
      <c r="E218" s="278"/>
      <c r="F218" s="278"/>
      <c r="G218" s="278"/>
      <c r="H218" s="278"/>
      <c r="I218" s="278"/>
      <c r="J218" s="278"/>
      <c r="K218" s="278"/>
      <c r="L218" s="278"/>
      <c r="M218" s="278"/>
      <c r="N218" s="278"/>
      <c r="O218" s="278"/>
      <c r="P218" s="278"/>
      <c r="Q218" s="278"/>
      <c r="R218" s="278"/>
      <c r="S218" s="278"/>
      <c r="T218" s="278"/>
      <c r="U218" s="278"/>
      <c r="V218" s="278"/>
      <c r="W218" s="278"/>
      <c r="X218" s="278"/>
      <c r="Y218" s="278"/>
      <c r="Z218" s="278"/>
    </row>
    <row r="219" spans="1:26" x14ac:dyDescent="0.2">
      <c r="A219" s="277"/>
      <c r="B219" s="278"/>
      <c r="C219" s="278"/>
      <c r="D219" s="278"/>
      <c r="E219" s="278"/>
      <c r="F219" s="278"/>
      <c r="G219" s="278"/>
      <c r="H219" s="278"/>
      <c r="I219" s="278"/>
      <c r="J219" s="278"/>
      <c r="K219" s="278"/>
      <c r="L219" s="278"/>
      <c r="M219" s="278"/>
      <c r="N219" s="278"/>
      <c r="O219" s="278"/>
      <c r="P219" s="278"/>
      <c r="Q219" s="278"/>
      <c r="R219" s="278"/>
      <c r="S219" s="278"/>
      <c r="T219" s="278"/>
      <c r="U219" s="278"/>
      <c r="V219" s="278"/>
      <c r="W219" s="278"/>
      <c r="X219" s="278"/>
      <c r="Y219" s="278"/>
      <c r="Z219" s="278"/>
    </row>
    <row r="220" spans="1:26" x14ac:dyDescent="0.2">
      <c r="A220" s="277"/>
      <c r="B220" s="278"/>
      <c r="C220" s="278"/>
      <c r="D220" s="278"/>
      <c r="E220" s="278"/>
      <c r="F220" s="278"/>
      <c r="G220" s="278"/>
      <c r="H220" s="278"/>
      <c r="I220" s="278"/>
      <c r="J220" s="278"/>
      <c r="K220" s="278"/>
      <c r="L220" s="278"/>
      <c r="M220" s="278"/>
      <c r="N220" s="278"/>
      <c r="O220" s="278"/>
      <c r="P220" s="278"/>
      <c r="Q220" s="278"/>
      <c r="R220" s="278"/>
      <c r="S220" s="278"/>
      <c r="T220" s="278"/>
      <c r="U220" s="278"/>
      <c r="V220" s="278"/>
      <c r="W220" s="278"/>
      <c r="X220" s="278"/>
      <c r="Y220" s="278"/>
      <c r="Z220" s="278"/>
    </row>
    <row r="221" spans="1:26" x14ac:dyDescent="0.2">
      <c r="A221" s="277"/>
      <c r="B221" s="278"/>
      <c r="C221" s="278"/>
      <c r="D221" s="278"/>
      <c r="E221" s="278"/>
      <c r="F221" s="278"/>
      <c r="G221" s="278"/>
      <c r="H221" s="278"/>
      <c r="I221" s="278"/>
      <c r="J221" s="278"/>
      <c r="K221" s="278"/>
      <c r="L221" s="278"/>
      <c r="M221" s="278"/>
      <c r="N221" s="278"/>
      <c r="O221" s="278"/>
      <c r="P221" s="278"/>
      <c r="Q221" s="278"/>
      <c r="R221" s="278"/>
      <c r="S221" s="278"/>
      <c r="T221" s="278"/>
      <c r="U221" s="278"/>
      <c r="V221" s="278"/>
      <c r="W221" s="278"/>
      <c r="X221" s="278"/>
      <c r="Y221" s="278"/>
      <c r="Z221" s="278"/>
    </row>
    <row r="222" spans="1:26" x14ac:dyDescent="0.2">
      <c r="A222" s="277"/>
      <c r="B222" s="278"/>
      <c r="C222" s="278"/>
      <c r="D222" s="278"/>
      <c r="E222" s="278"/>
      <c r="F222" s="278"/>
      <c r="G222" s="278"/>
      <c r="H222" s="278"/>
      <c r="I222" s="278"/>
      <c r="J222" s="278"/>
      <c r="K222" s="278"/>
      <c r="L222" s="278"/>
      <c r="M222" s="278"/>
      <c r="N222" s="278"/>
      <c r="O222" s="278"/>
      <c r="P222" s="278"/>
      <c r="Q222" s="278"/>
      <c r="R222" s="278"/>
      <c r="S222" s="278"/>
      <c r="T222" s="278"/>
      <c r="U222" s="278"/>
      <c r="V222" s="278"/>
      <c r="W222" s="278"/>
      <c r="X222" s="278"/>
      <c r="Y222" s="278"/>
      <c r="Z222" s="278"/>
    </row>
    <row r="223" spans="1:26" x14ac:dyDescent="0.2">
      <c r="A223" s="277"/>
      <c r="B223" s="278"/>
      <c r="C223" s="278"/>
      <c r="D223" s="278"/>
      <c r="E223" s="278"/>
      <c r="F223" s="278"/>
      <c r="G223" s="278"/>
      <c r="H223" s="278"/>
      <c r="I223" s="278"/>
      <c r="J223" s="278"/>
      <c r="K223" s="278"/>
      <c r="L223" s="278"/>
      <c r="M223" s="278"/>
      <c r="N223" s="278"/>
      <c r="O223" s="278"/>
      <c r="P223" s="278"/>
      <c r="Q223" s="278"/>
      <c r="R223" s="278"/>
      <c r="S223" s="278"/>
      <c r="T223" s="278"/>
      <c r="U223" s="278"/>
      <c r="V223" s="278"/>
      <c r="W223" s="278"/>
      <c r="X223" s="278"/>
      <c r="Y223" s="278"/>
      <c r="Z223" s="278"/>
    </row>
    <row r="224" spans="1:26" x14ac:dyDescent="0.2">
      <c r="A224" s="277"/>
      <c r="B224" s="278"/>
      <c r="C224" s="278"/>
      <c r="D224" s="278"/>
      <c r="E224" s="278"/>
      <c r="F224" s="278"/>
      <c r="G224" s="278"/>
      <c r="H224" s="278"/>
      <c r="I224" s="278"/>
      <c r="J224" s="278"/>
      <c r="K224" s="278"/>
      <c r="L224" s="278"/>
      <c r="M224" s="278"/>
      <c r="N224" s="278"/>
      <c r="O224" s="278"/>
      <c r="P224" s="278"/>
      <c r="Q224" s="278"/>
      <c r="R224" s="278"/>
      <c r="S224" s="278"/>
      <c r="T224" s="278"/>
      <c r="U224" s="278"/>
      <c r="V224" s="278"/>
      <c r="W224" s="278"/>
      <c r="X224" s="278"/>
      <c r="Y224" s="278"/>
      <c r="Z224" s="278"/>
    </row>
    <row r="225" spans="1:26" x14ac:dyDescent="0.2">
      <c r="A225" s="277"/>
      <c r="B225" s="278"/>
      <c r="C225" s="278"/>
      <c r="D225" s="278"/>
      <c r="E225" s="278"/>
      <c r="F225" s="278"/>
      <c r="G225" s="278"/>
      <c r="H225" s="278"/>
      <c r="I225" s="278"/>
      <c r="J225" s="278"/>
      <c r="K225" s="278"/>
      <c r="L225" s="278"/>
      <c r="M225" s="278"/>
      <c r="N225" s="278"/>
      <c r="O225" s="278"/>
      <c r="P225" s="278"/>
      <c r="Q225" s="278"/>
      <c r="R225" s="278"/>
      <c r="S225" s="278"/>
      <c r="T225" s="278"/>
      <c r="U225" s="278"/>
      <c r="V225" s="278"/>
      <c r="W225" s="278"/>
      <c r="X225" s="278"/>
      <c r="Y225" s="278"/>
      <c r="Z225" s="278"/>
    </row>
    <row r="226" spans="1:26" x14ac:dyDescent="0.2">
      <c r="A226" s="277"/>
      <c r="B226" s="278"/>
      <c r="C226" s="278"/>
      <c r="D226" s="278"/>
      <c r="E226" s="278"/>
      <c r="F226" s="278"/>
      <c r="G226" s="278"/>
      <c r="H226" s="278"/>
      <c r="I226" s="278"/>
      <c r="J226" s="278"/>
      <c r="K226" s="278"/>
      <c r="L226" s="278"/>
      <c r="M226" s="278"/>
      <c r="N226" s="278"/>
      <c r="O226" s="278"/>
      <c r="P226" s="278"/>
      <c r="Q226" s="278"/>
      <c r="R226" s="278"/>
      <c r="S226" s="278"/>
      <c r="T226" s="278"/>
      <c r="U226" s="278"/>
      <c r="V226" s="278"/>
      <c r="W226" s="278"/>
      <c r="X226" s="278"/>
      <c r="Y226" s="278"/>
      <c r="Z226" s="278"/>
    </row>
    <row r="227" spans="1:26" x14ac:dyDescent="0.2">
      <c r="A227" s="277"/>
      <c r="B227" s="278"/>
      <c r="C227" s="278"/>
      <c r="D227" s="278"/>
      <c r="E227" s="278"/>
      <c r="F227" s="278"/>
      <c r="G227" s="278"/>
      <c r="H227" s="278"/>
      <c r="I227" s="278"/>
      <c r="J227" s="278"/>
      <c r="K227" s="278"/>
      <c r="L227" s="278"/>
      <c r="M227" s="278"/>
      <c r="N227" s="278"/>
      <c r="O227" s="278"/>
      <c r="P227" s="278"/>
      <c r="Q227" s="278"/>
      <c r="R227" s="278"/>
      <c r="S227" s="278"/>
      <c r="T227" s="278"/>
      <c r="U227" s="278"/>
      <c r="V227" s="278"/>
      <c r="W227" s="278"/>
      <c r="X227" s="278"/>
      <c r="Y227" s="278"/>
      <c r="Z227" s="278"/>
    </row>
    <row r="228" spans="1:26" x14ac:dyDescent="0.2">
      <c r="A228" s="277"/>
      <c r="B228" s="278"/>
      <c r="C228" s="278"/>
      <c r="D228" s="278"/>
      <c r="E228" s="278"/>
      <c r="F228" s="278"/>
      <c r="G228" s="278"/>
      <c r="H228" s="278"/>
      <c r="I228" s="278"/>
      <c r="J228" s="278"/>
      <c r="K228" s="278"/>
      <c r="L228" s="278"/>
      <c r="M228" s="278"/>
      <c r="N228" s="278"/>
      <c r="O228" s="278"/>
      <c r="P228" s="278"/>
      <c r="Q228" s="278"/>
      <c r="R228" s="278"/>
      <c r="S228" s="278"/>
      <c r="T228" s="278"/>
      <c r="U228" s="278"/>
      <c r="V228" s="278"/>
      <c r="W228" s="278"/>
      <c r="X228" s="278"/>
      <c r="Y228" s="278"/>
      <c r="Z228" s="278"/>
    </row>
    <row r="229" spans="1:26" x14ac:dyDescent="0.2">
      <c r="A229" s="277"/>
      <c r="B229" s="278"/>
      <c r="C229" s="278"/>
      <c r="D229" s="278"/>
      <c r="E229" s="278"/>
      <c r="F229" s="278"/>
      <c r="G229" s="278"/>
      <c r="H229" s="278"/>
      <c r="I229" s="278"/>
      <c r="J229" s="278"/>
      <c r="K229" s="278"/>
      <c r="L229" s="278"/>
      <c r="M229" s="278"/>
      <c r="N229" s="278"/>
      <c r="O229" s="278"/>
      <c r="P229" s="278"/>
      <c r="Q229" s="278"/>
      <c r="R229" s="278"/>
      <c r="S229" s="278"/>
      <c r="T229" s="278"/>
      <c r="U229" s="278"/>
      <c r="V229" s="278"/>
      <c r="W229" s="278"/>
      <c r="X229" s="278"/>
      <c r="Y229" s="278"/>
      <c r="Z229" s="278"/>
    </row>
    <row r="230" spans="1:26" x14ac:dyDescent="0.2">
      <c r="A230" s="277"/>
      <c r="B230" s="278"/>
      <c r="C230" s="278"/>
      <c r="D230" s="278"/>
      <c r="E230" s="278"/>
      <c r="F230" s="278"/>
      <c r="G230" s="278"/>
      <c r="H230" s="278"/>
      <c r="I230" s="278"/>
      <c r="J230" s="278"/>
      <c r="K230" s="278"/>
      <c r="L230" s="278"/>
      <c r="M230" s="278"/>
      <c r="N230" s="278"/>
      <c r="O230" s="278"/>
      <c r="P230" s="278"/>
      <c r="Q230" s="278"/>
      <c r="R230" s="278"/>
      <c r="S230" s="278"/>
      <c r="T230" s="278"/>
      <c r="U230" s="278"/>
      <c r="V230" s="278"/>
      <c r="W230" s="278"/>
      <c r="X230" s="278"/>
      <c r="Y230" s="278"/>
      <c r="Z230" s="278"/>
    </row>
    <row r="231" spans="1:26" x14ac:dyDescent="0.2">
      <c r="A231" s="277"/>
      <c r="B231" s="278"/>
      <c r="C231" s="278"/>
      <c r="D231" s="278"/>
      <c r="E231" s="278"/>
      <c r="F231" s="278"/>
      <c r="G231" s="278"/>
      <c r="H231" s="278"/>
      <c r="I231" s="278"/>
      <c r="J231" s="278"/>
      <c r="K231" s="278"/>
      <c r="L231" s="278"/>
      <c r="M231" s="278"/>
      <c r="N231" s="278"/>
      <c r="O231" s="278"/>
      <c r="P231" s="278"/>
      <c r="Q231" s="278"/>
      <c r="R231" s="278"/>
      <c r="S231" s="278"/>
      <c r="T231" s="278"/>
      <c r="U231" s="278"/>
      <c r="V231" s="278"/>
      <c r="W231" s="278"/>
      <c r="X231" s="278"/>
      <c r="Y231" s="278"/>
      <c r="Z231" s="278"/>
    </row>
    <row r="232" spans="1:26" x14ac:dyDescent="0.2">
      <c r="A232" s="277"/>
      <c r="B232" s="278"/>
      <c r="C232" s="278"/>
      <c r="D232" s="278"/>
      <c r="E232" s="278"/>
      <c r="F232" s="278"/>
      <c r="G232" s="278"/>
      <c r="H232" s="278"/>
      <c r="I232" s="278"/>
      <c r="J232" s="278"/>
      <c r="K232" s="278"/>
      <c r="L232" s="278"/>
      <c r="M232" s="278"/>
      <c r="N232" s="278"/>
      <c r="O232" s="278"/>
      <c r="P232" s="278"/>
      <c r="Q232" s="278"/>
      <c r="R232" s="278"/>
      <c r="S232" s="278"/>
      <c r="T232" s="278"/>
      <c r="U232" s="278"/>
      <c r="V232" s="278"/>
      <c r="W232" s="278"/>
      <c r="X232" s="278"/>
      <c r="Y232" s="278"/>
      <c r="Z232" s="278"/>
    </row>
    <row r="233" spans="1:26" x14ac:dyDescent="0.2">
      <c r="A233" s="277"/>
      <c r="B233" s="278"/>
      <c r="C233" s="278"/>
      <c r="D233" s="278"/>
      <c r="E233" s="278"/>
      <c r="F233" s="278"/>
      <c r="G233" s="278"/>
      <c r="H233" s="278"/>
      <c r="I233" s="278"/>
      <c r="J233" s="278"/>
      <c r="K233" s="278"/>
      <c r="L233" s="278"/>
      <c r="M233" s="278"/>
      <c r="N233" s="278"/>
      <c r="O233" s="278"/>
      <c r="P233" s="278"/>
      <c r="Q233" s="278"/>
      <c r="R233" s="278"/>
      <c r="S233" s="278"/>
      <c r="T233" s="278"/>
      <c r="U233" s="278"/>
      <c r="V233" s="278"/>
      <c r="W233" s="278"/>
      <c r="X233" s="278"/>
      <c r="Y233" s="278"/>
      <c r="Z233" s="278"/>
    </row>
    <row r="234" spans="1:26" x14ac:dyDescent="0.2">
      <c r="A234" s="277"/>
      <c r="B234" s="278"/>
      <c r="C234" s="278"/>
      <c r="D234" s="278"/>
      <c r="E234" s="278"/>
      <c r="F234" s="278"/>
      <c r="G234" s="278"/>
      <c r="H234" s="278"/>
      <c r="I234" s="278"/>
      <c r="J234" s="278"/>
      <c r="K234" s="278"/>
      <c r="L234" s="278"/>
      <c r="M234" s="278"/>
      <c r="N234" s="278"/>
      <c r="O234" s="278"/>
      <c r="P234" s="278"/>
      <c r="Q234" s="278"/>
      <c r="R234" s="278"/>
      <c r="S234" s="278"/>
      <c r="T234" s="278"/>
      <c r="U234" s="278"/>
      <c r="V234" s="278"/>
      <c r="W234" s="278"/>
      <c r="X234" s="278"/>
      <c r="Y234" s="278"/>
      <c r="Z234" s="278"/>
    </row>
    <row r="235" spans="1:26" x14ac:dyDescent="0.2">
      <c r="A235" s="277"/>
      <c r="B235" s="278"/>
      <c r="C235" s="278"/>
      <c r="D235" s="278"/>
      <c r="E235" s="278"/>
      <c r="F235" s="278"/>
      <c r="G235" s="278"/>
      <c r="H235" s="278"/>
      <c r="I235" s="278"/>
      <c r="J235" s="278"/>
      <c r="K235" s="278"/>
      <c r="L235" s="278"/>
      <c r="M235" s="278"/>
      <c r="N235" s="278"/>
      <c r="O235" s="278"/>
      <c r="P235" s="278"/>
      <c r="Q235" s="278"/>
      <c r="R235" s="278"/>
      <c r="S235" s="278"/>
      <c r="T235" s="278"/>
      <c r="U235" s="278"/>
      <c r="V235" s="278"/>
      <c r="W235" s="278"/>
      <c r="X235" s="278"/>
      <c r="Y235" s="278"/>
      <c r="Z235" s="278"/>
    </row>
    <row r="236" spans="1:26" x14ac:dyDescent="0.2">
      <c r="A236" s="277"/>
      <c r="B236" s="278"/>
      <c r="C236" s="278"/>
      <c r="D236" s="278"/>
      <c r="E236" s="278"/>
      <c r="F236" s="278"/>
      <c r="G236" s="278"/>
      <c r="H236" s="278"/>
      <c r="I236" s="278"/>
      <c r="J236" s="278"/>
      <c r="K236" s="278"/>
      <c r="L236" s="278"/>
      <c r="M236" s="278"/>
      <c r="N236" s="278"/>
      <c r="O236" s="278"/>
      <c r="P236" s="278"/>
      <c r="Q236" s="278"/>
      <c r="R236" s="278"/>
      <c r="S236" s="278"/>
      <c r="T236" s="278"/>
      <c r="U236" s="278"/>
      <c r="V236" s="278"/>
      <c r="W236" s="278"/>
      <c r="X236" s="278"/>
      <c r="Y236" s="278"/>
      <c r="Z236" s="278"/>
    </row>
    <row r="237" spans="1:26" x14ac:dyDescent="0.2">
      <c r="A237" s="277"/>
      <c r="B237" s="278"/>
      <c r="C237" s="278"/>
      <c r="D237" s="278"/>
      <c r="E237" s="278"/>
      <c r="F237" s="278"/>
      <c r="G237" s="278"/>
      <c r="H237" s="278"/>
      <c r="I237" s="278"/>
      <c r="J237" s="278"/>
      <c r="K237" s="278"/>
      <c r="L237" s="278"/>
      <c r="M237" s="278"/>
      <c r="N237" s="278"/>
      <c r="O237" s="278"/>
      <c r="P237" s="278"/>
      <c r="Q237" s="278"/>
      <c r="R237" s="278"/>
      <c r="S237" s="278"/>
      <c r="T237" s="278"/>
      <c r="U237" s="278"/>
      <c r="V237" s="278"/>
      <c r="W237" s="278"/>
      <c r="X237" s="278"/>
      <c r="Y237" s="278"/>
      <c r="Z237" s="278"/>
    </row>
    <row r="238" spans="1:26" x14ac:dyDescent="0.2">
      <c r="A238" s="277"/>
      <c r="B238" s="278"/>
      <c r="C238" s="278"/>
      <c r="D238" s="278"/>
      <c r="E238" s="278"/>
      <c r="F238" s="278"/>
      <c r="G238" s="278"/>
      <c r="H238" s="278"/>
      <c r="I238" s="278"/>
      <c r="J238" s="278"/>
      <c r="K238" s="278"/>
      <c r="L238" s="278"/>
      <c r="M238" s="278"/>
      <c r="N238" s="278"/>
      <c r="O238" s="278"/>
      <c r="P238" s="278"/>
      <c r="Q238" s="278"/>
      <c r="R238" s="278"/>
      <c r="S238" s="278"/>
      <c r="T238" s="278"/>
      <c r="U238" s="278"/>
      <c r="V238" s="278"/>
      <c r="W238" s="278"/>
      <c r="X238" s="278"/>
      <c r="Y238" s="278"/>
      <c r="Z238" s="278"/>
    </row>
    <row r="239" spans="1:26" x14ac:dyDescent="0.2">
      <c r="A239" s="277"/>
      <c r="B239" s="278"/>
      <c r="C239" s="278"/>
      <c r="D239" s="278"/>
      <c r="E239" s="278"/>
      <c r="F239" s="278"/>
      <c r="G239" s="278"/>
      <c r="H239" s="278"/>
      <c r="I239" s="278"/>
      <c r="J239" s="278"/>
      <c r="K239" s="278"/>
      <c r="L239" s="278"/>
      <c r="M239" s="278"/>
      <c r="N239" s="278"/>
      <c r="O239" s="278"/>
      <c r="P239" s="278"/>
      <c r="Q239" s="278"/>
      <c r="R239" s="278"/>
      <c r="S239" s="278"/>
      <c r="T239" s="278"/>
      <c r="U239" s="278"/>
      <c r="V239" s="278"/>
      <c r="W239" s="278"/>
      <c r="X239" s="278"/>
      <c r="Y239" s="278"/>
      <c r="Z239" s="278"/>
    </row>
    <row r="240" spans="1:26" x14ac:dyDescent="0.2">
      <c r="A240" s="277"/>
      <c r="B240" s="278"/>
      <c r="C240" s="278"/>
      <c r="D240" s="278"/>
      <c r="E240" s="278"/>
      <c r="F240" s="278"/>
      <c r="G240" s="278"/>
      <c r="H240" s="278"/>
      <c r="I240" s="278"/>
      <c r="J240" s="278"/>
      <c r="K240" s="278"/>
      <c r="L240" s="278"/>
      <c r="M240" s="278"/>
      <c r="N240" s="278"/>
      <c r="O240" s="278"/>
      <c r="P240" s="278"/>
      <c r="Q240" s="278"/>
      <c r="R240" s="278"/>
      <c r="S240" s="278"/>
      <c r="T240" s="278"/>
      <c r="U240" s="278"/>
      <c r="V240" s="278"/>
      <c r="W240" s="278"/>
      <c r="X240" s="278"/>
      <c r="Y240" s="278"/>
      <c r="Z240" s="278"/>
    </row>
    <row r="241" spans="1:26" x14ac:dyDescent="0.2">
      <c r="A241" s="277"/>
      <c r="B241" s="278"/>
      <c r="C241" s="278"/>
      <c r="D241" s="278"/>
      <c r="E241" s="278"/>
      <c r="F241" s="278"/>
      <c r="G241" s="278"/>
      <c r="H241" s="278"/>
      <c r="I241" s="278"/>
      <c r="J241" s="278"/>
      <c r="K241" s="278"/>
      <c r="L241" s="278"/>
      <c r="M241" s="278"/>
      <c r="N241" s="278"/>
      <c r="O241" s="278"/>
      <c r="P241" s="278"/>
      <c r="Q241" s="278"/>
      <c r="R241" s="278"/>
      <c r="S241" s="278"/>
      <c r="T241" s="278"/>
      <c r="U241" s="278"/>
      <c r="V241" s="278"/>
      <c r="W241" s="278"/>
      <c r="X241" s="278"/>
      <c r="Y241" s="278"/>
      <c r="Z241" s="278"/>
    </row>
    <row r="242" spans="1:26" x14ac:dyDescent="0.2">
      <c r="A242" s="277"/>
      <c r="B242" s="278"/>
      <c r="C242" s="278"/>
      <c r="D242" s="278"/>
      <c r="E242" s="278"/>
      <c r="F242" s="278"/>
      <c r="G242" s="278"/>
      <c r="H242" s="278"/>
      <c r="I242" s="278"/>
      <c r="J242" s="278"/>
      <c r="K242" s="278"/>
      <c r="L242" s="278"/>
      <c r="M242" s="278"/>
      <c r="N242" s="278"/>
      <c r="O242" s="278"/>
      <c r="P242" s="278"/>
      <c r="Q242" s="278"/>
      <c r="R242" s="278"/>
      <c r="S242" s="278"/>
      <c r="T242" s="278"/>
      <c r="U242" s="278"/>
      <c r="V242" s="278"/>
      <c r="W242" s="278"/>
      <c r="X242" s="278"/>
      <c r="Y242" s="278"/>
      <c r="Z242" s="278"/>
    </row>
    <row r="243" spans="1:26" x14ac:dyDescent="0.2">
      <c r="A243" s="277"/>
      <c r="B243" s="278"/>
      <c r="C243" s="278"/>
      <c r="D243" s="278"/>
      <c r="E243" s="278"/>
      <c r="F243" s="278"/>
      <c r="G243" s="278"/>
      <c r="H243" s="278"/>
      <c r="I243" s="278"/>
      <c r="J243" s="278"/>
      <c r="K243" s="278"/>
      <c r="L243" s="278"/>
      <c r="M243" s="278"/>
      <c r="N243" s="278"/>
      <c r="O243" s="278"/>
      <c r="P243" s="278"/>
      <c r="Q243" s="278"/>
      <c r="R243" s="278"/>
      <c r="S243" s="278"/>
      <c r="T243" s="278"/>
      <c r="U243" s="278"/>
      <c r="V243" s="278"/>
      <c r="W243" s="278"/>
      <c r="X243" s="278"/>
      <c r="Y243" s="278"/>
      <c r="Z243" s="278"/>
    </row>
    <row r="244" spans="1:26" x14ac:dyDescent="0.2">
      <c r="A244" s="277"/>
      <c r="B244" s="278"/>
      <c r="C244" s="278"/>
      <c r="D244" s="278"/>
      <c r="E244" s="278"/>
      <c r="F244" s="278"/>
      <c r="G244" s="278"/>
      <c r="H244" s="278"/>
      <c r="I244" s="278"/>
      <c r="J244" s="278"/>
      <c r="K244" s="278"/>
      <c r="L244" s="278"/>
      <c r="M244" s="278"/>
      <c r="N244" s="278"/>
      <c r="O244" s="278"/>
      <c r="P244" s="278"/>
      <c r="Q244" s="278"/>
      <c r="R244" s="278"/>
      <c r="S244" s="278"/>
      <c r="T244" s="278"/>
      <c r="U244" s="278"/>
      <c r="V244" s="278"/>
      <c r="W244" s="278"/>
      <c r="X244" s="278"/>
      <c r="Y244" s="278"/>
      <c r="Z244" s="278"/>
    </row>
    <row r="245" spans="1:26" x14ac:dyDescent="0.2">
      <c r="A245" s="277"/>
      <c r="B245" s="278"/>
      <c r="C245" s="278"/>
      <c r="D245" s="278"/>
      <c r="E245" s="278"/>
      <c r="F245" s="278"/>
      <c r="G245" s="278"/>
      <c r="H245" s="278"/>
      <c r="I245" s="278"/>
      <c r="J245" s="278"/>
      <c r="K245" s="278"/>
      <c r="L245" s="278"/>
      <c r="M245" s="278"/>
      <c r="N245" s="278"/>
      <c r="O245" s="278"/>
      <c r="P245" s="278"/>
      <c r="Q245" s="278"/>
      <c r="R245" s="278"/>
      <c r="S245" s="278"/>
      <c r="T245" s="278"/>
      <c r="U245" s="278"/>
      <c r="V245" s="278"/>
      <c r="W245" s="278"/>
      <c r="X245" s="278"/>
      <c r="Y245" s="278"/>
      <c r="Z245" s="278"/>
    </row>
    <row r="246" spans="1:26" x14ac:dyDescent="0.2">
      <c r="A246" s="277"/>
      <c r="B246" s="278"/>
      <c r="C246" s="278"/>
      <c r="D246" s="278"/>
      <c r="E246" s="278"/>
      <c r="F246" s="278"/>
      <c r="G246" s="278"/>
      <c r="H246" s="278"/>
      <c r="I246" s="278"/>
      <c r="J246" s="278"/>
      <c r="K246" s="278"/>
      <c r="L246" s="278"/>
      <c r="M246" s="278"/>
      <c r="N246" s="278"/>
      <c r="O246" s="278"/>
      <c r="P246" s="278"/>
      <c r="Q246" s="278"/>
      <c r="R246" s="278"/>
      <c r="S246" s="278"/>
      <c r="T246" s="278"/>
      <c r="U246" s="278"/>
      <c r="V246" s="278"/>
      <c r="W246" s="278"/>
      <c r="X246" s="278"/>
      <c r="Y246" s="278"/>
      <c r="Z246" s="278"/>
    </row>
    <row r="247" spans="1:26" x14ac:dyDescent="0.2">
      <c r="A247" s="277"/>
      <c r="B247" s="278"/>
      <c r="C247" s="278"/>
      <c r="D247" s="278"/>
      <c r="E247" s="278"/>
      <c r="F247" s="278"/>
      <c r="G247" s="278"/>
      <c r="H247" s="278"/>
      <c r="I247" s="278"/>
      <c r="J247" s="278"/>
      <c r="K247" s="278"/>
      <c r="L247" s="278"/>
      <c r="M247" s="278"/>
      <c r="N247" s="278"/>
      <c r="O247" s="278"/>
      <c r="P247" s="278"/>
      <c r="Q247" s="278"/>
      <c r="R247" s="278"/>
      <c r="S247" s="278"/>
      <c r="T247" s="278"/>
      <c r="U247" s="278"/>
      <c r="V247" s="278"/>
      <c r="W247" s="278"/>
      <c r="X247" s="278"/>
      <c r="Y247" s="278"/>
      <c r="Z247" s="278"/>
    </row>
    <row r="248" spans="1:26" x14ac:dyDescent="0.2">
      <c r="A248" s="277"/>
      <c r="B248" s="278"/>
      <c r="C248" s="278"/>
      <c r="D248" s="278"/>
      <c r="E248" s="278"/>
      <c r="F248" s="278"/>
      <c r="G248" s="278"/>
      <c r="H248" s="278"/>
      <c r="I248" s="278"/>
      <c r="J248" s="278"/>
      <c r="K248" s="278"/>
      <c r="L248" s="278"/>
      <c r="M248" s="278"/>
      <c r="N248" s="278"/>
      <c r="O248" s="278"/>
      <c r="P248" s="278"/>
      <c r="Q248" s="278"/>
      <c r="R248" s="278"/>
      <c r="S248" s="278"/>
      <c r="T248" s="278"/>
      <c r="U248" s="278"/>
      <c r="V248" s="278"/>
      <c r="W248" s="278"/>
      <c r="X248" s="278"/>
      <c r="Y248" s="278"/>
      <c r="Z248" s="278"/>
    </row>
    <row r="249" spans="1:26" x14ac:dyDescent="0.2">
      <c r="A249" s="277"/>
      <c r="B249" s="278"/>
      <c r="C249" s="278"/>
      <c r="D249" s="278"/>
      <c r="E249" s="278"/>
      <c r="F249" s="278"/>
      <c r="G249" s="278"/>
      <c r="H249" s="278"/>
      <c r="I249" s="278"/>
      <c r="J249" s="278"/>
      <c r="K249" s="278"/>
      <c r="L249" s="278"/>
      <c r="M249" s="278"/>
      <c r="N249" s="278"/>
      <c r="O249" s="278"/>
      <c r="P249" s="278"/>
      <c r="Q249" s="278"/>
      <c r="R249" s="278"/>
      <c r="S249" s="278"/>
      <c r="T249" s="278"/>
      <c r="U249" s="278"/>
      <c r="V249" s="278"/>
      <c r="W249" s="278"/>
      <c r="X249" s="278"/>
      <c r="Y249" s="278"/>
      <c r="Z249" s="278"/>
    </row>
    <row r="250" spans="1:26" x14ac:dyDescent="0.2">
      <c r="A250" s="277"/>
      <c r="B250" s="278"/>
      <c r="C250" s="278"/>
      <c r="D250" s="278"/>
      <c r="E250" s="278"/>
      <c r="F250" s="278"/>
      <c r="G250" s="278"/>
      <c r="H250" s="278"/>
      <c r="I250" s="278"/>
      <c r="J250" s="278"/>
      <c r="K250" s="278"/>
      <c r="L250" s="278"/>
      <c r="M250" s="278"/>
      <c r="N250" s="278"/>
      <c r="O250" s="278"/>
      <c r="P250" s="278"/>
      <c r="Q250" s="278"/>
      <c r="R250" s="278"/>
      <c r="S250" s="278"/>
      <c r="T250" s="278"/>
      <c r="U250" s="278"/>
      <c r="V250" s="278"/>
      <c r="W250" s="278"/>
      <c r="X250" s="278"/>
      <c r="Y250" s="278"/>
      <c r="Z250" s="278"/>
    </row>
    <row r="251" spans="1:26" x14ac:dyDescent="0.2">
      <c r="A251" s="277"/>
      <c r="B251" s="278"/>
      <c r="C251" s="278"/>
      <c r="D251" s="278"/>
      <c r="E251" s="278"/>
      <c r="F251" s="278"/>
      <c r="G251" s="278"/>
      <c r="H251" s="278"/>
      <c r="I251" s="278"/>
      <c r="J251" s="278"/>
      <c r="K251" s="278"/>
      <c r="L251" s="278"/>
      <c r="M251" s="278"/>
      <c r="N251" s="278"/>
      <c r="O251" s="278"/>
      <c r="P251" s="278"/>
      <c r="Q251" s="278"/>
      <c r="R251" s="278"/>
      <c r="S251" s="278"/>
      <c r="T251" s="278"/>
      <c r="U251" s="278"/>
      <c r="V251" s="278"/>
      <c r="W251" s="278"/>
      <c r="X251" s="278"/>
      <c r="Y251" s="278"/>
      <c r="Z251" s="278"/>
    </row>
    <row r="252" spans="1:26" x14ac:dyDescent="0.2">
      <c r="A252" s="277"/>
      <c r="B252" s="278"/>
      <c r="C252" s="278"/>
      <c r="D252" s="278"/>
      <c r="E252" s="278"/>
      <c r="F252" s="278"/>
      <c r="G252" s="278"/>
      <c r="H252" s="278"/>
      <c r="I252" s="278"/>
      <c r="J252" s="278"/>
      <c r="K252" s="278"/>
      <c r="L252" s="278"/>
      <c r="M252" s="278"/>
      <c r="N252" s="278"/>
      <c r="O252" s="278"/>
      <c r="P252" s="278"/>
      <c r="Q252" s="278"/>
      <c r="R252" s="278"/>
      <c r="S252" s="278"/>
      <c r="T252" s="278"/>
      <c r="U252" s="278"/>
      <c r="V252" s="278"/>
      <c r="W252" s="278"/>
      <c r="X252" s="278"/>
      <c r="Y252" s="278"/>
      <c r="Z252" s="278"/>
    </row>
    <row r="253" spans="1:26" x14ac:dyDescent="0.2">
      <c r="A253" s="277"/>
      <c r="B253" s="278"/>
      <c r="C253" s="278"/>
      <c r="D253" s="278"/>
      <c r="E253" s="278"/>
      <c r="F253" s="278"/>
      <c r="G253" s="278"/>
      <c r="H253" s="278"/>
      <c r="I253" s="278"/>
      <c r="J253" s="278"/>
      <c r="K253" s="278"/>
      <c r="L253" s="278"/>
      <c r="M253" s="278"/>
      <c r="N253" s="278"/>
      <c r="O253" s="278"/>
      <c r="P253" s="278"/>
      <c r="Q253" s="278"/>
      <c r="R253" s="278"/>
      <c r="S253" s="278"/>
      <c r="T253" s="278"/>
      <c r="U253" s="278"/>
      <c r="V253" s="278"/>
      <c r="W253" s="278"/>
      <c r="X253" s="278"/>
      <c r="Y253" s="278"/>
      <c r="Z253" s="278"/>
    </row>
    <row r="254" spans="1:26" x14ac:dyDescent="0.2">
      <c r="A254" s="277"/>
      <c r="B254" s="278"/>
      <c r="C254" s="278"/>
      <c r="D254" s="278"/>
      <c r="E254" s="278"/>
      <c r="F254" s="278"/>
      <c r="G254" s="278"/>
      <c r="H254" s="278"/>
      <c r="I254" s="278"/>
      <c r="J254" s="278"/>
      <c r="K254" s="278"/>
      <c r="L254" s="278"/>
      <c r="M254" s="278"/>
      <c r="N254" s="278"/>
      <c r="O254" s="278"/>
      <c r="P254" s="278"/>
      <c r="Q254" s="278"/>
      <c r="R254" s="278"/>
      <c r="S254" s="278"/>
      <c r="T254" s="278"/>
      <c r="U254" s="278"/>
      <c r="V254" s="278"/>
      <c r="W254" s="278"/>
      <c r="X254" s="278"/>
      <c r="Y254" s="278"/>
      <c r="Z254" s="278"/>
    </row>
    <row r="255" spans="1:26" x14ac:dyDescent="0.2">
      <c r="A255" s="277"/>
      <c r="B255" s="278"/>
      <c r="C255" s="278"/>
      <c r="D255" s="278"/>
      <c r="E255" s="278"/>
      <c r="F255" s="278"/>
      <c r="G255" s="278"/>
      <c r="H255" s="278"/>
      <c r="I255" s="278"/>
      <c r="J255" s="278"/>
      <c r="K255" s="278"/>
      <c r="L255" s="278"/>
      <c r="M255" s="278"/>
      <c r="N255" s="278"/>
      <c r="O255" s="278"/>
      <c r="P255" s="278"/>
      <c r="Q255" s="278"/>
      <c r="R255" s="278"/>
      <c r="S255" s="278"/>
      <c r="T255" s="278"/>
      <c r="U255" s="278"/>
      <c r="V255" s="278"/>
      <c r="W255" s="278"/>
      <c r="X255" s="278"/>
      <c r="Y255" s="278"/>
      <c r="Z255" s="278"/>
    </row>
    <row r="256" spans="1:26" x14ac:dyDescent="0.2">
      <c r="A256" s="277"/>
      <c r="B256" s="278"/>
      <c r="C256" s="278"/>
      <c r="D256" s="278"/>
      <c r="E256" s="278"/>
      <c r="F256" s="278"/>
      <c r="G256" s="278"/>
      <c r="H256" s="278"/>
      <c r="I256" s="278"/>
      <c r="J256" s="278"/>
      <c r="K256" s="278"/>
      <c r="L256" s="278"/>
      <c r="M256" s="278"/>
      <c r="N256" s="278"/>
      <c r="O256" s="278"/>
      <c r="P256" s="278"/>
      <c r="Q256" s="278"/>
      <c r="R256" s="278"/>
      <c r="S256" s="278"/>
      <c r="T256" s="278"/>
      <c r="U256" s="278"/>
      <c r="V256" s="278"/>
      <c r="W256" s="278"/>
      <c r="X256" s="278"/>
      <c r="Y256" s="278"/>
      <c r="Z256" s="278"/>
    </row>
    <row r="257" spans="1:26" x14ac:dyDescent="0.2">
      <c r="A257" s="277"/>
      <c r="B257" s="278"/>
      <c r="C257" s="278"/>
      <c r="D257" s="278"/>
      <c r="E257" s="278"/>
      <c r="F257" s="278"/>
      <c r="G257" s="278"/>
      <c r="H257" s="278"/>
      <c r="I257" s="278"/>
      <c r="J257" s="278"/>
      <c r="K257" s="278"/>
      <c r="L257" s="278"/>
      <c r="M257" s="278"/>
      <c r="N257" s="278"/>
      <c r="O257" s="278"/>
      <c r="P257" s="278"/>
      <c r="Q257" s="278"/>
      <c r="R257" s="278"/>
      <c r="S257" s="278"/>
      <c r="T257" s="278"/>
      <c r="U257" s="278"/>
      <c r="V257" s="278"/>
      <c r="W257" s="278"/>
      <c r="X257" s="278"/>
      <c r="Y257" s="278"/>
      <c r="Z257" s="278"/>
    </row>
    <row r="258" spans="1:26" x14ac:dyDescent="0.2">
      <c r="A258" s="277"/>
      <c r="B258" s="278"/>
      <c r="C258" s="278"/>
      <c r="D258" s="278"/>
      <c r="E258" s="278"/>
      <c r="F258" s="278"/>
      <c r="G258" s="278"/>
      <c r="H258" s="278"/>
      <c r="I258" s="278"/>
      <c r="J258" s="278"/>
      <c r="K258" s="278"/>
      <c r="L258" s="278"/>
      <c r="M258" s="278"/>
      <c r="N258" s="278"/>
      <c r="O258" s="278"/>
      <c r="P258" s="278"/>
      <c r="Q258" s="278"/>
      <c r="R258" s="278"/>
      <c r="S258" s="278"/>
      <c r="T258" s="278"/>
      <c r="U258" s="278"/>
      <c r="V258" s="278"/>
      <c r="W258" s="278"/>
      <c r="X258" s="278"/>
      <c r="Y258" s="278"/>
      <c r="Z258" s="278"/>
    </row>
    <row r="259" spans="1:26" x14ac:dyDescent="0.2">
      <c r="A259" s="277"/>
      <c r="B259" s="278"/>
      <c r="C259" s="278"/>
      <c r="D259" s="278"/>
      <c r="E259" s="278"/>
      <c r="F259" s="278"/>
      <c r="G259" s="278"/>
      <c r="H259" s="278"/>
      <c r="I259" s="278"/>
      <c r="J259" s="278"/>
      <c r="K259" s="278"/>
      <c r="L259" s="278"/>
      <c r="M259" s="278"/>
      <c r="N259" s="278"/>
      <c r="O259" s="278"/>
      <c r="P259" s="278"/>
      <c r="Q259" s="278"/>
      <c r="R259" s="278"/>
      <c r="S259" s="278"/>
      <c r="T259" s="278"/>
      <c r="U259" s="278"/>
      <c r="V259" s="278"/>
      <c r="W259" s="278"/>
      <c r="X259" s="278"/>
      <c r="Y259" s="278"/>
      <c r="Z259" s="278"/>
    </row>
    <row r="260" spans="1:26" x14ac:dyDescent="0.2">
      <c r="A260" s="277"/>
      <c r="B260" s="278"/>
      <c r="C260" s="278"/>
      <c r="D260" s="278"/>
      <c r="E260" s="278"/>
      <c r="F260" s="278"/>
      <c r="G260" s="278"/>
      <c r="H260" s="278"/>
      <c r="I260" s="278"/>
      <c r="J260" s="278"/>
      <c r="K260" s="278"/>
      <c r="L260" s="278"/>
      <c r="M260" s="278"/>
      <c r="N260" s="278"/>
      <c r="O260" s="278"/>
      <c r="P260" s="278"/>
      <c r="Q260" s="278"/>
      <c r="R260" s="278"/>
      <c r="S260" s="278"/>
      <c r="T260" s="278"/>
      <c r="U260" s="278"/>
      <c r="V260" s="278"/>
      <c r="W260" s="278"/>
      <c r="X260" s="278"/>
      <c r="Y260" s="278"/>
      <c r="Z260" s="278"/>
    </row>
    <row r="261" spans="1:26" x14ac:dyDescent="0.2">
      <c r="A261" s="277"/>
      <c r="B261" s="278"/>
      <c r="C261" s="278"/>
      <c r="D261" s="278"/>
      <c r="E261" s="278"/>
      <c r="F261" s="278"/>
      <c r="G261" s="278"/>
      <c r="H261" s="278"/>
      <c r="I261" s="278"/>
      <c r="J261" s="278"/>
      <c r="K261" s="278"/>
      <c r="L261" s="278"/>
      <c r="M261" s="278"/>
      <c r="N261" s="278"/>
      <c r="O261" s="278"/>
      <c r="P261" s="278"/>
      <c r="Q261" s="278"/>
      <c r="R261" s="278"/>
      <c r="S261" s="278"/>
      <c r="T261" s="278"/>
      <c r="U261" s="278"/>
      <c r="V261" s="278"/>
      <c r="W261" s="278"/>
      <c r="X261" s="278"/>
      <c r="Y261" s="278"/>
      <c r="Z261" s="278"/>
    </row>
    <row r="262" spans="1:26" x14ac:dyDescent="0.2">
      <c r="A262" s="277"/>
      <c r="B262" s="278"/>
      <c r="C262" s="278"/>
      <c r="D262" s="278"/>
      <c r="E262" s="278"/>
      <c r="F262" s="278"/>
      <c r="G262" s="278"/>
      <c r="H262" s="278"/>
      <c r="I262" s="278"/>
      <c r="J262" s="278"/>
      <c r="K262" s="278"/>
      <c r="L262" s="278"/>
      <c r="M262" s="278"/>
      <c r="N262" s="278"/>
      <c r="O262" s="278"/>
      <c r="P262" s="278"/>
      <c r="Q262" s="278"/>
      <c r="R262" s="278"/>
      <c r="S262" s="278"/>
      <c r="T262" s="278"/>
      <c r="U262" s="278"/>
      <c r="V262" s="278"/>
      <c r="W262" s="278"/>
      <c r="X262" s="278"/>
      <c r="Y262" s="278"/>
      <c r="Z262" s="278"/>
    </row>
    <row r="263" spans="1:26" x14ac:dyDescent="0.2">
      <c r="A263" s="277"/>
      <c r="B263" s="278"/>
      <c r="C263" s="278"/>
      <c r="D263" s="278"/>
      <c r="E263" s="278"/>
      <c r="F263" s="278"/>
      <c r="G263" s="278"/>
      <c r="H263" s="278"/>
      <c r="I263" s="278"/>
      <c r="J263" s="278"/>
      <c r="K263" s="278"/>
      <c r="L263" s="278"/>
      <c r="M263" s="278"/>
      <c r="N263" s="278"/>
      <c r="O263" s="278"/>
      <c r="P263" s="278"/>
      <c r="Q263" s="278"/>
      <c r="R263" s="278"/>
      <c r="S263" s="278"/>
      <c r="T263" s="278"/>
      <c r="U263" s="278"/>
      <c r="V263" s="278"/>
      <c r="W263" s="278"/>
      <c r="X263" s="278"/>
      <c r="Y263" s="278"/>
      <c r="Z263" s="278"/>
    </row>
    <row r="264" spans="1:26" x14ac:dyDescent="0.2">
      <c r="A264" s="277"/>
      <c r="B264" s="278"/>
      <c r="C264" s="278"/>
      <c r="D264" s="278"/>
      <c r="E264" s="278"/>
      <c r="F264" s="278"/>
      <c r="G264" s="278"/>
      <c r="H264" s="278"/>
      <c r="I264" s="278"/>
      <c r="J264" s="278"/>
      <c r="K264" s="278"/>
      <c r="L264" s="278"/>
      <c r="M264" s="278"/>
      <c r="N264" s="278"/>
      <c r="O264" s="278"/>
      <c r="P264" s="278"/>
      <c r="Q264" s="278"/>
      <c r="R264" s="278"/>
      <c r="S264" s="278"/>
      <c r="T264" s="278"/>
      <c r="U264" s="278"/>
      <c r="V264" s="278"/>
      <c r="W264" s="278"/>
      <c r="X264" s="278"/>
      <c r="Y264" s="278"/>
      <c r="Z264" s="278"/>
    </row>
    <row r="265" spans="1:26" x14ac:dyDescent="0.2">
      <c r="A265" s="277"/>
      <c r="B265" s="278"/>
      <c r="C265" s="278"/>
      <c r="D265" s="278"/>
      <c r="E265" s="278"/>
      <c r="F265" s="278"/>
      <c r="G265" s="278"/>
      <c r="H265" s="278"/>
      <c r="I265" s="278"/>
      <c r="J265" s="278"/>
      <c r="K265" s="278"/>
      <c r="L265" s="278"/>
      <c r="M265" s="278"/>
      <c r="N265" s="278"/>
      <c r="O265" s="278"/>
      <c r="P265" s="278"/>
      <c r="Q265" s="278"/>
      <c r="R265" s="278"/>
      <c r="S265" s="278"/>
      <c r="T265" s="278"/>
      <c r="U265" s="278"/>
      <c r="V265" s="278"/>
      <c r="W265" s="278"/>
      <c r="X265" s="278"/>
      <c r="Y265" s="278"/>
      <c r="Z265" s="278"/>
    </row>
    <row r="266" spans="1:26" x14ac:dyDescent="0.2">
      <c r="A266" s="277"/>
      <c r="B266" s="278"/>
      <c r="C266" s="278"/>
      <c r="D266" s="278"/>
      <c r="E266" s="278"/>
      <c r="F266" s="278"/>
      <c r="G266" s="278"/>
      <c r="H266" s="278"/>
      <c r="I266" s="278"/>
      <c r="J266" s="278"/>
      <c r="K266" s="278"/>
      <c r="L266" s="278"/>
      <c r="M266" s="278"/>
      <c r="N266" s="278"/>
      <c r="O266" s="278"/>
      <c r="P266" s="278"/>
      <c r="Q266" s="278"/>
      <c r="R266" s="278"/>
      <c r="S266" s="278"/>
      <c r="T266" s="278"/>
      <c r="U266" s="278"/>
      <c r="V266" s="278"/>
      <c r="W266" s="278"/>
      <c r="X266" s="278"/>
      <c r="Y266" s="278"/>
      <c r="Z266" s="278"/>
    </row>
    <row r="267" spans="1:26" x14ac:dyDescent="0.2">
      <c r="A267" s="277"/>
      <c r="B267" s="278"/>
      <c r="C267" s="278"/>
      <c r="D267" s="278"/>
      <c r="E267" s="278"/>
      <c r="F267" s="278"/>
      <c r="G267" s="278"/>
      <c r="H267" s="278"/>
      <c r="I267" s="278"/>
      <c r="J267" s="278"/>
      <c r="K267" s="278"/>
      <c r="L267" s="278"/>
      <c r="M267" s="278"/>
      <c r="N267" s="278"/>
      <c r="O267" s="278"/>
      <c r="P267" s="278"/>
      <c r="Q267" s="278"/>
      <c r="R267" s="278"/>
      <c r="S267" s="278"/>
      <c r="T267" s="278"/>
      <c r="U267" s="278"/>
      <c r="V267" s="278"/>
      <c r="W267" s="278"/>
      <c r="X267" s="278"/>
      <c r="Y267" s="278"/>
      <c r="Z267" s="278"/>
    </row>
    <row r="268" spans="1:26" x14ac:dyDescent="0.2">
      <c r="A268" s="277"/>
      <c r="B268" s="278"/>
      <c r="C268" s="278"/>
      <c r="D268" s="278"/>
      <c r="E268" s="278"/>
      <c r="F268" s="278"/>
      <c r="G268" s="278"/>
      <c r="H268" s="278"/>
      <c r="I268" s="278"/>
      <c r="J268" s="278"/>
      <c r="K268" s="278"/>
      <c r="L268" s="278"/>
      <c r="M268" s="278"/>
      <c r="N268" s="278"/>
      <c r="O268" s="278"/>
      <c r="P268" s="278"/>
      <c r="Q268" s="278"/>
      <c r="R268" s="278"/>
      <c r="S268" s="278"/>
      <c r="T268" s="278"/>
      <c r="U268" s="278"/>
      <c r="V268" s="278"/>
      <c r="W268" s="278"/>
      <c r="X268" s="278"/>
      <c r="Y268" s="278"/>
      <c r="Z268" s="278"/>
    </row>
    <row r="269" spans="1:26" x14ac:dyDescent="0.2">
      <c r="A269" s="277"/>
      <c r="B269" s="278"/>
      <c r="C269" s="278"/>
      <c r="D269" s="278"/>
      <c r="E269" s="278"/>
      <c r="F269" s="278"/>
      <c r="G269" s="278"/>
      <c r="H269" s="278"/>
      <c r="I269" s="278"/>
      <c r="J269" s="278"/>
      <c r="K269" s="278"/>
      <c r="L269" s="278"/>
      <c r="M269" s="278"/>
      <c r="N269" s="278"/>
      <c r="O269" s="278"/>
      <c r="P269" s="278"/>
      <c r="Q269" s="278"/>
      <c r="R269" s="278"/>
      <c r="S269" s="278"/>
      <c r="T269" s="278"/>
      <c r="U269" s="278"/>
      <c r="V269" s="278"/>
      <c r="W269" s="278"/>
      <c r="X269" s="278"/>
      <c r="Y269" s="278"/>
      <c r="Z269" s="278"/>
    </row>
    <row r="270" spans="1:26" x14ac:dyDescent="0.2">
      <c r="A270" s="277"/>
      <c r="B270" s="278"/>
      <c r="C270" s="278"/>
      <c r="D270" s="278"/>
      <c r="E270" s="278"/>
      <c r="F270" s="278"/>
      <c r="G270" s="278"/>
      <c r="H270" s="278"/>
      <c r="I270" s="278"/>
      <c r="J270" s="278"/>
      <c r="K270" s="278"/>
      <c r="L270" s="278"/>
      <c r="M270" s="278"/>
      <c r="N270" s="278"/>
      <c r="O270" s="278"/>
      <c r="P270" s="278"/>
      <c r="Q270" s="278"/>
      <c r="R270" s="278"/>
      <c r="S270" s="278"/>
      <c r="T270" s="278"/>
      <c r="U270" s="278"/>
      <c r="V270" s="278"/>
      <c r="W270" s="278"/>
      <c r="X270" s="278"/>
      <c r="Y270" s="278"/>
      <c r="Z270" s="278"/>
    </row>
    <row r="271" spans="1:26" x14ac:dyDescent="0.2">
      <c r="A271" s="277"/>
      <c r="B271" s="278"/>
      <c r="C271" s="278"/>
      <c r="D271" s="278"/>
      <c r="E271" s="278"/>
      <c r="F271" s="278"/>
      <c r="G271" s="278"/>
      <c r="H271" s="278"/>
      <c r="I271" s="278"/>
      <c r="J271" s="278"/>
      <c r="K271" s="278"/>
      <c r="L271" s="278"/>
      <c r="M271" s="278"/>
      <c r="N271" s="278"/>
      <c r="O271" s="278"/>
      <c r="P271" s="278"/>
      <c r="Q271" s="278"/>
      <c r="R271" s="278"/>
      <c r="S271" s="278"/>
      <c r="T271" s="278"/>
      <c r="U271" s="278"/>
      <c r="V271" s="278"/>
      <c r="W271" s="278"/>
      <c r="X271" s="278"/>
      <c r="Y271" s="278"/>
      <c r="Z271" s="278"/>
    </row>
    <row r="272" spans="1:26" x14ac:dyDescent="0.2">
      <c r="A272" s="277"/>
      <c r="B272" s="278"/>
      <c r="C272" s="278"/>
      <c r="D272" s="278"/>
      <c r="E272" s="278"/>
      <c r="F272" s="278"/>
      <c r="G272" s="278"/>
      <c r="H272" s="278"/>
      <c r="I272" s="278"/>
      <c r="J272" s="278"/>
      <c r="K272" s="278"/>
      <c r="L272" s="278"/>
      <c r="M272" s="278"/>
      <c r="N272" s="278"/>
      <c r="O272" s="278"/>
      <c r="P272" s="278"/>
      <c r="Q272" s="278"/>
      <c r="R272" s="278"/>
      <c r="S272" s="278"/>
      <c r="T272" s="278"/>
      <c r="U272" s="278"/>
      <c r="V272" s="278"/>
      <c r="W272" s="278"/>
      <c r="X272" s="278"/>
      <c r="Y272" s="278"/>
      <c r="Z272" s="278"/>
    </row>
    <row r="273" spans="1:26" x14ac:dyDescent="0.2">
      <c r="A273" s="277"/>
      <c r="B273" s="278"/>
      <c r="C273" s="278"/>
      <c r="D273" s="278"/>
      <c r="E273" s="278"/>
      <c r="F273" s="278"/>
      <c r="G273" s="278"/>
      <c r="H273" s="278"/>
      <c r="I273" s="278"/>
      <c r="J273" s="278"/>
      <c r="K273" s="278"/>
      <c r="L273" s="278"/>
      <c r="M273" s="278"/>
      <c r="N273" s="278"/>
      <c r="O273" s="278"/>
      <c r="P273" s="278"/>
      <c r="Q273" s="278"/>
      <c r="R273" s="278"/>
      <c r="S273" s="278"/>
      <c r="T273" s="278"/>
      <c r="U273" s="278"/>
      <c r="V273" s="278"/>
      <c r="W273" s="278"/>
      <c r="X273" s="278"/>
      <c r="Y273" s="278"/>
      <c r="Z273" s="278"/>
    </row>
    <row r="274" spans="1:26" x14ac:dyDescent="0.2">
      <c r="A274" s="277"/>
      <c r="B274" s="278"/>
      <c r="C274" s="278"/>
      <c r="D274" s="278"/>
      <c r="E274" s="278"/>
      <c r="F274" s="278"/>
      <c r="G274" s="278"/>
      <c r="H274" s="278"/>
      <c r="I274" s="278"/>
      <c r="J274" s="278"/>
      <c r="K274" s="278"/>
      <c r="L274" s="278"/>
      <c r="M274" s="278"/>
      <c r="N274" s="278"/>
      <c r="O274" s="278"/>
      <c r="P274" s="278"/>
      <c r="Q274" s="278"/>
      <c r="R274" s="278"/>
      <c r="S274" s="278"/>
      <c r="T274" s="278"/>
      <c r="U274" s="278"/>
      <c r="V274" s="278"/>
      <c r="W274" s="278"/>
      <c r="X274" s="278"/>
      <c r="Y274" s="278"/>
      <c r="Z274" s="278"/>
    </row>
    <row r="275" spans="1:26" x14ac:dyDescent="0.2">
      <c r="A275" s="277"/>
      <c r="B275" s="278"/>
      <c r="C275" s="278"/>
      <c r="D275" s="278"/>
      <c r="E275" s="278"/>
      <c r="F275" s="278"/>
      <c r="G275" s="278"/>
      <c r="H275" s="278"/>
      <c r="I275" s="278"/>
      <c r="J275" s="278"/>
      <c r="K275" s="278"/>
      <c r="L275" s="278"/>
      <c r="M275" s="278"/>
      <c r="N275" s="278"/>
      <c r="O275" s="278"/>
      <c r="P275" s="278"/>
      <c r="Q275" s="278"/>
      <c r="R275" s="278"/>
      <c r="S275" s="278"/>
      <c r="T275" s="278"/>
      <c r="U275" s="278"/>
      <c r="V275" s="278"/>
      <c r="W275" s="278"/>
      <c r="X275" s="278"/>
      <c r="Y275" s="278"/>
      <c r="Z275" s="278"/>
    </row>
    <row r="276" spans="1:26" x14ac:dyDescent="0.2">
      <c r="A276" s="277"/>
      <c r="B276" s="278"/>
      <c r="C276" s="278"/>
      <c r="D276" s="278"/>
      <c r="E276" s="278"/>
      <c r="F276" s="278"/>
      <c r="G276" s="278"/>
      <c r="H276" s="278"/>
      <c r="I276" s="278"/>
      <c r="J276" s="278"/>
      <c r="K276" s="278"/>
      <c r="L276" s="278"/>
      <c r="M276" s="278"/>
      <c r="N276" s="278"/>
      <c r="O276" s="278"/>
      <c r="P276" s="278"/>
      <c r="Q276" s="278"/>
      <c r="R276" s="278"/>
      <c r="S276" s="278"/>
      <c r="T276" s="278"/>
      <c r="U276" s="278"/>
      <c r="V276" s="278"/>
      <c r="W276" s="278"/>
      <c r="X276" s="278"/>
      <c r="Y276" s="278"/>
      <c r="Z276" s="278"/>
    </row>
    <row r="277" spans="1:26" x14ac:dyDescent="0.2">
      <c r="A277" s="277"/>
      <c r="B277" s="278"/>
      <c r="C277" s="278"/>
      <c r="D277" s="278"/>
      <c r="E277" s="278"/>
      <c r="F277" s="278"/>
      <c r="G277" s="278"/>
      <c r="H277" s="278"/>
      <c r="I277" s="278"/>
      <c r="J277" s="278"/>
      <c r="K277" s="278"/>
      <c r="L277" s="278"/>
      <c r="M277" s="278"/>
      <c r="N277" s="278"/>
      <c r="O277" s="278"/>
      <c r="P277" s="278"/>
      <c r="Q277" s="278"/>
      <c r="R277" s="278"/>
      <c r="S277" s="278"/>
      <c r="T277" s="278"/>
      <c r="U277" s="278"/>
      <c r="V277" s="278"/>
      <c r="W277" s="278"/>
      <c r="X277" s="278"/>
      <c r="Y277" s="278"/>
      <c r="Z277" s="278"/>
    </row>
    <row r="278" spans="1:26" x14ac:dyDescent="0.2">
      <c r="A278" s="277"/>
      <c r="B278" s="278"/>
      <c r="C278" s="278"/>
      <c r="D278" s="278"/>
      <c r="E278" s="278"/>
      <c r="F278" s="278"/>
      <c r="G278" s="278"/>
      <c r="H278" s="278"/>
      <c r="I278" s="278"/>
      <c r="J278" s="278"/>
      <c r="K278" s="278"/>
      <c r="L278" s="278"/>
      <c r="M278" s="278"/>
      <c r="N278" s="278"/>
      <c r="O278" s="278"/>
      <c r="P278" s="278"/>
      <c r="Q278" s="278"/>
      <c r="R278" s="278"/>
      <c r="S278" s="278"/>
      <c r="T278" s="278"/>
      <c r="U278" s="278"/>
      <c r="V278" s="278"/>
      <c r="W278" s="278"/>
      <c r="X278" s="278"/>
      <c r="Y278" s="278"/>
      <c r="Z278" s="278"/>
    </row>
    <row r="279" spans="1:26" x14ac:dyDescent="0.2">
      <c r="A279" s="277"/>
      <c r="B279" s="278"/>
      <c r="C279" s="278"/>
      <c r="D279" s="278"/>
      <c r="E279" s="278"/>
      <c r="F279" s="278"/>
      <c r="G279" s="278"/>
      <c r="H279" s="278"/>
      <c r="I279" s="278"/>
      <c r="J279" s="278"/>
      <c r="K279" s="278"/>
      <c r="L279" s="278"/>
      <c r="M279" s="278"/>
      <c r="N279" s="278"/>
      <c r="O279" s="278"/>
      <c r="P279" s="278"/>
      <c r="Q279" s="278"/>
      <c r="R279" s="278"/>
      <c r="S279" s="278"/>
      <c r="T279" s="278"/>
      <c r="U279" s="278"/>
      <c r="V279" s="278"/>
      <c r="W279" s="278"/>
      <c r="X279" s="278"/>
      <c r="Y279" s="278"/>
      <c r="Z279" s="278"/>
    </row>
    <row r="280" spans="1:26" x14ac:dyDescent="0.2">
      <c r="A280" s="277"/>
      <c r="B280" s="278"/>
      <c r="C280" s="278"/>
      <c r="D280" s="278"/>
      <c r="E280" s="278"/>
      <c r="F280" s="278"/>
      <c r="G280" s="278"/>
      <c r="H280" s="278"/>
      <c r="I280" s="278"/>
      <c r="J280" s="278"/>
      <c r="K280" s="278"/>
      <c r="L280" s="278"/>
      <c r="M280" s="278"/>
      <c r="N280" s="278"/>
      <c r="O280" s="278"/>
      <c r="P280" s="278"/>
      <c r="Q280" s="278"/>
      <c r="R280" s="278"/>
      <c r="S280" s="278"/>
      <c r="T280" s="278"/>
      <c r="U280" s="278"/>
      <c r="V280" s="278"/>
      <c r="W280" s="278"/>
      <c r="X280" s="278"/>
      <c r="Y280" s="278"/>
      <c r="Z280" s="278"/>
    </row>
    <row r="281" spans="1:26" x14ac:dyDescent="0.2">
      <c r="A281" s="277"/>
      <c r="B281" s="278"/>
      <c r="C281" s="278"/>
      <c r="D281" s="278"/>
      <c r="E281" s="278"/>
      <c r="F281" s="278"/>
      <c r="G281" s="278"/>
      <c r="H281" s="278"/>
      <c r="I281" s="278"/>
      <c r="J281" s="278"/>
      <c r="K281" s="278"/>
      <c r="L281" s="278"/>
      <c r="M281" s="278"/>
      <c r="N281" s="278"/>
      <c r="O281" s="278"/>
      <c r="P281" s="278"/>
      <c r="Q281" s="278"/>
      <c r="R281" s="278"/>
      <c r="S281" s="278"/>
      <c r="T281" s="278"/>
      <c r="U281" s="278"/>
      <c r="V281" s="278"/>
      <c r="W281" s="278"/>
      <c r="X281" s="278"/>
      <c r="Y281" s="278"/>
      <c r="Z281" s="278"/>
    </row>
    <row r="282" spans="1:26" x14ac:dyDescent="0.2">
      <c r="A282" s="277"/>
      <c r="B282" s="278"/>
      <c r="C282" s="278"/>
      <c r="D282" s="278"/>
      <c r="E282" s="278"/>
      <c r="F282" s="278"/>
      <c r="G282" s="278"/>
      <c r="H282" s="278"/>
      <c r="I282" s="278"/>
      <c r="J282" s="278"/>
      <c r="K282" s="278"/>
      <c r="L282" s="278"/>
      <c r="M282" s="278"/>
      <c r="N282" s="278"/>
      <c r="O282" s="278"/>
      <c r="P282" s="278"/>
      <c r="Q282" s="278"/>
      <c r="R282" s="278"/>
      <c r="S282" s="278"/>
      <c r="T282" s="278"/>
      <c r="U282" s="278"/>
      <c r="V282" s="278"/>
      <c r="W282" s="278"/>
      <c r="X282" s="278"/>
      <c r="Y282" s="278"/>
      <c r="Z282" s="278"/>
    </row>
    <row r="283" spans="1:26" x14ac:dyDescent="0.2">
      <c r="A283" s="277"/>
      <c r="B283" s="278"/>
      <c r="C283" s="278"/>
      <c r="D283" s="278"/>
      <c r="E283" s="278"/>
      <c r="F283" s="278"/>
      <c r="G283" s="278"/>
      <c r="H283" s="278"/>
      <c r="I283" s="278"/>
      <c r="J283" s="278"/>
      <c r="K283" s="278"/>
      <c r="L283" s="278"/>
      <c r="M283" s="278"/>
      <c r="N283" s="278"/>
      <c r="O283" s="278"/>
      <c r="P283" s="278"/>
      <c r="Q283" s="278"/>
      <c r="R283" s="278"/>
      <c r="S283" s="278"/>
      <c r="T283" s="278"/>
      <c r="U283" s="278"/>
      <c r="V283" s="278"/>
      <c r="W283" s="278"/>
      <c r="X283" s="278"/>
      <c r="Y283" s="278"/>
      <c r="Z283" s="278"/>
    </row>
    <row r="284" spans="1:26" x14ac:dyDescent="0.2">
      <c r="A284" s="277"/>
      <c r="B284" s="278"/>
      <c r="C284" s="278"/>
      <c r="D284" s="278"/>
      <c r="E284" s="278"/>
      <c r="F284" s="278"/>
      <c r="G284" s="278"/>
      <c r="H284" s="278"/>
      <c r="I284" s="278"/>
      <c r="J284" s="278"/>
      <c r="K284" s="278"/>
      <c r="L284" s="278"/>
      <c r="M284" s="278"/>
      <c r="N284" s="278"/>
      <c r="O284" s="278"/>
      <c r="P284" s="278"/>
      <c r="Q284" s="278"/>
      <c r="R284" s="278"/>
      <c r="S284" s="278"/>
      <c r="T284" s="278"/>
      <c r="U284" s="278"/>
      <c r="V284" s="278"/>
      <c r="W284" s="278"/>
      <c r="X284" s="278"/>
      <c r="Y284" s="278"/>
      <c r="Z284" s="278"/>
    </row>
    <row r="285" spans="1:26" x14ac:dyDescent="0.2">
      <c r="A285" s="277"/>
      <c r="B285" s="278"/>
      <c r="C285" s="278"/>
      <c r="D285" s="278"/>
      <c r="E285" s="278"/>
      <c r="F285" s="278"/>
      <c r="G285" s="278"/>
      <c r="H285" s="278"/>
      <c r="I285" s="278"/>
      <c r="J285" s="278"/>
      <c r="K285" s="278"/>
      <c r="L285" s="278"/>
      <c r="M285" s="278"/>
      <c r="N285" s="278"/>
      <c r="O285" s="278"/>
      <c r="P285" s="278"/>
      <c r="Q285" s="278"/>
      <c r="R285" s="278"/>
      <c r="S285" s="278"/>
      <c r="T285" s="278"/>
      <c r="U285" s="278"/>
      <c r="V285" s="278"/>
      <c r="W285" s="278"/>
      <c r="X285" s="278"/>
      <c r="Y285" s="278"/>
      <c r="Z285" s="278"/>
    </row>
    <row r="286" spans="1:26" x14ac:dyDescent="0.2">
      <c r="A286" s="277"/>
      <c r="B286" s="278"/>
      <c r="C286" s="278"/>
      <c r="D286" s="278"/>
      <c r="E286" s="278"/>
      <c r="F286" s="278"/>
      <c r="G286" s="278"/>
      <c r="H286" s="278"/>
      <c r="I286" s="278"/>
      <c r="J286" s="278"/>
      <c r="K286" s="278"/>
      <c r="L286" s="278"/>
      <c r="M286" s="278"/>
      <c r="N286" s="278"/>
      <c r="O286" s="278"/>
      <c r="P286" s="278"/>
      <c r="Q286" s="278"/>
      <c r="R286" s="278"/>
      <c r="S286" s="278"/>
      <c r="T286" s="278"/>
      <c r="U286" s="278"/>
      <c r="V286" s="278"/>
      <c r="W286" s="278"/>
      <c r="X286" s="278"/>
      <c r="Y286" s="278"/>
      <c r="Z286" s="278"/>
    </row>
    <row r="287" spans="1:26" x14ac:dyDescent="0.2">
      <c r="A287" s="277"/>
      <c r="B287" s="278"/>
      <c r="C287" s="278"/>
      <c r="D287" s="278"/>
      <c r="E287" s="278"/>
      <c r="F287" s="278"/>
      <c r="G287" s="278"/>
      <c r="H287" s="278"/>
      <c r="I287" s="278"/>
      <c r="J287" s="278"/>
      <c r="K287" s="278"/>
      <c r="L287" s="278"/>
      <c r="M287" s="278"/>
      <c r="N287" s="278"/>
      <c r="O287" s="278"/>
      <c r="P287" s="278"/>
      <c r="Q287" s="278"/>
      <c r="R287" s="278"/>
      <c r="S287" s="278"/>
      <c r="T287" s="278"/>
      <c r="U287" s="278"/>
      <c r="V287" s="278"/>
      <c r="W287" s="278"/>
      <c r="X287" s="278"/>
      <c r="Y287" s="278"/>
      <c r="Z287" s="278"/>
    </row>
    <row r="288" spans="1:26" x14ac:dyDescent="0.2">
      <c r="A288" s="277"/>
      <c r="B288" s="278"/>
      <c r="C288" s="278"/>
      <c r="D288" s="278"/>
      <c r="E288" s="278"/>
      <c r="F288" s="278"/>
      <c r="G288" s="278"/>
      <c r="H288" s="278"/>
      <c r="I288" s="278"/>
      <c r="J288" s="278"/>
      <c r="K288" s="278"/>
      <c r="L288" s="278"/>
      <c r="M288" s="278"/>
      <c r="N288" s="278"/>
      <c r="O288" s="278"/>
      <c r="P288" s="278"/>
      <c r="Q288" s="278"/>
      <c r="R288" s="278"/>
      <c r="S288" s="278"/>
      <c r="T288" s="278"/>
      <c r="U288" s="278"/>
      <c r="V288" s="278"/>
      <c r="W288" s="278"/>
      <c r="X288" s="278"/>
      <c r="Y288" s="278"/>
      <c r="Z288" s="278"/>
    </row>
    <row r="289" spans="1:26" x14ac:dyDescent="0.2">
      <c r="A289" s="277"/>
      <c r="B289" s="278"/>
      <c r="C289" s="278"/>
      <c r="D289" s="278"/>
      <c r="E289" s="278"/>
      <c r="F289" s="278"/>
      <c r="G289" s="278"/>
      <c r="H289" s="278"/>
      <c r="I289" s="278"/>
      <c r="J289" s="278"/>
      <c r="K289" s="278"/>
      <c r="L289" s="278"/>
      <c r="M289" s="278"/>
      <c r="N289" s="278"/>
      <c r="O289" s="278"/>
      <c r="P289" s="278"/>
      <c r="Q289" s="278"/>
      <c r="R289" s="278"/>
      <c r="S289" s="278"/>
      <c r="T289" s="278"/>
      <c r="U289" s="278"/>
      <c r="V289" s="278"/>
      <c r="W289" s="278"/>
      <c r="X289" s="278"/>
      <c r="Y289" s="278"/>
      <c r="Z289" s="278"/>
    </row>
    <row r="290" spans="1:26" x14ac:dyDescent="0.2">
      <c r="A290" s="277"/>
      <c r="B290" s="278"/>
      <c r="C290" s="278"/>
      <c r="D290" s="278"/>
      <c r="E290" s="278"/>
      <c r="F290" s="278"/>
      <c r="G290" s="278"/>
      <c r="H290" s="278"/>
      <c r="I290" s="278"/>
      <c r="J290" s="278"/>
      <c r="K290" s="278"/>
      <c r="L290" s="278"/>
      <c r="M290" s="278"/>
      <c r="N290" s="278"/>
      <c r="O290" s="278"/>
      <c r="P290" s="278"/>
      <c r="Q290" s="278"/>
      <c r="R290" s="278"/>
      <c r="S290" s="278"/>
      <c r="T290" s="278"/>
      <c r="U290" s="278"/>
      <c r="V290" s="278"/>
      <c r="W290" s="278"/>
      <c r="X290" s="278"/>
      <c r="Y290" s="278"/>
      <c r="Z290" s="278"/>
    </row>
    <row r="291" spans="1:26" x14ac:dyDescent="0.2">
      <c r="A291" s="277"/>
      <c r="B291" s="278"/>
      <c r="C291" s="278"/>
      <c r="D291" s="278"/>
      <c r="E291" s="278"/>
      <c r="F291" s="278"/>
      <c r="G291" s="278"/>
      <c r="H291" s="278"/>
      <c r="I291" s="278"/>
      <c r="J291" s="278"/>
      <c r="K291" s="278"/>
      <c r="L291" s="278"/>
      <c r="M291" s="278"/>
      <c r="N291" s="278"/>
      <c r="O291" s="278"/>
      <c r="P291" s="278"/>
      <c r="Q291" s="278"/>
      <c r="R291" s="278"/>
      <c r="S291" s="278"/>
      <c r="T291" s="278"/>
      <c r="U291" s="278"/>
      <c r="V291" s="278"/>
      <c r="W291" s="278"/>
      <c r="X291" s="278"/>
      <c r="Y291" s="278"/>
      <c r="Z291" s="278"/>
    </row>
    <row r="292" spans="1:26" x14ac:dyDescent="0.2">
      <c r="A292" s="277"/>
      <c r="B292" s="278"/>
      <c r="C292" s="278"/>
      <c r="D292" s="278"/>
      <c r="E292" s="278"/>
      <c r="F292" s="278"/>
      <c r="G292" s="278"/>
      <c r="H292" s="278"/>
      <c r="I292" s="278"/>
      <c r="J292" s="278"/>
      <c r="K292" s="278"/>
      <c r="L292" s="278"/>
      <c r="M292" s="278"/>
      <c r="N292" s="278"/>
      <c r="O292" s="278"/>
      <c r="P292" s="278"/>
      <c r="Q292" s="278"/>
      <c r="R292" s="278"/>
      <c r="S292" s="278"/>
      <c r="T292" s="278"/>
      <c r="U292" s="278"/>
      <c r="V292" s="278"/>
      <c r="W292" s="278"/>
      <c r="X292" s="278"/>
      <c r="Y292" s="278"/>
      <c r="Z292" s="278"/>
    </row>
    <row r="293" spans="1:26" x14ac:dyDescent="0.2">
      <c r="A293" s="277"/>
      <c r="B293" s="278"/>
      <c r="C293" s="278"/>
      <c r="D293" s="278"/>
      <c r="E293" s="278"/>
      <c r="F293" s="278"/>
      <c r="G293" s="278"/>
      <c r="H293" s="278"/>
      <c r="I293" s="278"/>
      <c r="J293" s="278"/>
      <c r="K293" s="278"/>
      <c r="L293" s="278"/>
      <c r="M293" s="278"/>
      <c r="N293" s="278"/>
      <c r="O293" s="278"/>
      <c r="P293" s="278"/>
      <c r="Q293" s="278"/>
      <c r="R293" s="278"/>
      <c r="S293" s="278"/>
      <c r="T293" s="278"/>
      <c r="U293" s="278"/>
      <c r="V293" s="278"/>
      <c r="W293" s="278"/>
      <c r="X293" s="278"/>
      <c r="Y293" s="278"/>
      <c r="Z293" s="278"/>
    </row>
    <row r="294" spans="1:26" x14ac:dyDescent="0.2">
      <c r="A294" s="277"/>
      <c r="B294" s="278"/>
      <c r="C294" s="278"/>
      <c r="D294" s="278"/>
      <c r="E294" s="278"/>
      <c r="F294" s="278"/>
      <c r="G294" s="278"/>
      <c r="H294" s="278"/>
      <c r="I294" s="278"/>
      <c r="J294" s="278"/>
      <c r="K294" s="278"/>
      <c r="L294" s="278"/>
      <c r="M294" s="278"/>
      <c r="N294" s="278"/>
      <c r="O294" s="278"/>
      <c r="P294" s="278"/>
      <c r="Q294" s="278"/>
      <c r="R294" s="278"/>
      <c r="S294" s="278"/>
      <c r="T294" s="278"/>
      <c r="U294" s="278"/>
      <c r="V294" s="278"/>
      <c r="W294" s="278"/>
      <c r="X294" s="278"/>
      <c r="Y294" s="278"/>
      <c r="Z294" s="278"/>
    </row>
    <row r="295" spans="1:26" x14ac:dyDescent="0.2">
      <c r="A295" s="277"/>
      <c r="B295" s="278"/>
      <c r="C295" s="278"/>
      <c r="D295" s="278"/>
      <c r="E295" s="278"/>
      <c r="F295" s="278"/>
      <c r="G295" s="278"/>
      <c r="H295" s="278"/>
      <c r="I295" s="278"/>
      <c r="J295" s="278"/>
      <c r="K295" s="278"/>
      <c r="L295" s="278"/>
      <c r="M295" s="278"/>
      <c r="N295" s="278"/>
      <c r="O295" s="278"/>
      <c r="P295" s="278"/>
      <c r="Q295" s="278"/>
      <c r="R295" s="278"/>
      <c r="S295" s="278"/>
      <c r="T295" s="278"/>
      <c r="U295" s="278"/>
      <c r="V295" s="278"/>
      <c r="W295" s="278"/>
      <c r="X295" s="278"/>
      <c r="Y295" s="278"/>
      <c r="Z295" s="278"/>
    </row>
    <row r="296" spans="1:26" x14ac:dyDescent="0.2">
      <c r="A296" s="277"/>
      <c r="B296" s="278"/>
      <c r="C296" s="278"/>
      <c r="D296" s="278"/>
      <c r="E296" s="278"/>
      <c r="F296" s="278"/>
      <c r="G296" s="278"/>
      <c r="H296" s="278"/>
      <c r="I296" s="278"/>
      <c r="J296" s="278"/>
      <c r="K296" s="278"/>
      <c r="L296" s="278"/>
      <c r="M296" s="278"/>
      <c r="N296" s="278"/>
      <c r="O296" s="278"/>
      <c r="P296" s="278"/>
      <c r="Q296" s="278"/>
      <c r="R296" s="278"/>
      <c r="S296" s="278"/>
      <c r="T296" s="278"/>
      <c r="U296" s="278"/>
      <c r="V296" s="278"/>
      <c r="W296" s="278"/>
      <c r="X296" s="278"/>
      <c r="Y296" s="278"/>
      <c r="Z296" s="278"/>
    </row>
    <row r="297" spans="1:26" x14ac:dyDescent="0.2">
      <c r="A297" s="277"/>
      <c r="B297" s="278"/>
      <c r="C297" s="278"/>
      <c r="D297" s="278"/>
      <c r="E297" s="278"/>
      <c r="F297" s="278"/>
      <c r="G297" s="278"/>
      <c r="H297" s="278"/>
      <c r="I297" s="278"/>
      <c r="J297" s="278"/>
      <c r="K297" s="278"/>
      <c r="L297" s="278"/>
      <c r="M297" s="278"/>
      <c r="N297" s="278"/>
      <c r="O297" s="278"/>
      <c r="P297" s="278"/>
      <c r="Q297" s="278"/>
      <c r="R297" s="278"/>
      <c r="S297" s="278"/>
      <c r="T297" s="278"/>
      <c r="U297" s="278"/>
      <c r="V297" s="278"/>
      <c r="W297" s="278"/>
      <c r="X297" s="278"/>
      <c r="Y297" s="278"/>
      <c r="Z297" s="278"/>
    </row>
    <row r="298" spans="1:26" x14ac:dyDescent="0.2">
      <c r="A298" s="277"/>
      <c r="B298" s="278"/>
      <c r="C298" s="278"/>
      <c r="D298" s="278"/>
      <c r="E298" s="278"/>
      <c r="F298" s="278"/>
      <c r="G298" s="278"/>
      <c r="H298" s="278"/>
      <c r="I298" s="278"/>
      <c r="J298" s="278"/>
      <c r="K298" s="278"/>
      <c r="L298" s="278"/>
      <c r="M298" s="278"/>
      <c r="N298" s="278"/>
      <c r="O298" s="278"/>
      <c r="P298" s="278"/>
      <c r="Q298" s="278"/>
      <c r="R298" s="278"/>
      <c r="S298" s="278"/>
      <c r="T298" s="278"/>
      <c r="U298" s="278"/>
      <c r="V298" s="278"/>
      <c r="W298" s="278"/>
      <c r="X298" s="278"/>
      <c r="Y298" s="278"/>
      <c r="Z298" s="278"/>
    </row>
    <row r="299" spans="1:26" x14ac:dyDescent="0.2">
      <c r="A299" s="277"/>
      <c r="B299" s="278"/>
      <c r="C299" s="278"/>
      <c r="D299" s="278"/>
      <c r="E299" s="278"/>
      <c r="F299" s="278"/>
      <c r="G299" s="278"/>
      <c r="H299" s="278"/>
      <c r="I299" s="278"/>
      <c r="J299" s="278"/>
      <c r="K299" s="278"/>
      <c r="L299" s="278"/>
      <c r="M299" s="278"/>
      <c r="N299" s="278"/>
      <c r="O299" s="278"/>
      <c r="P299" s="278"/>
      <c r="Q299" s="278"/>
      <c r="R299" s="278"/>
      <c r="S299" s="278"/>
      <c r="T299" s="278"/>
      <c r="U299" s="278"/>
      <c r="V299" s="278"/>
      <c r="W299" s="278"/>
      <c r="X299" s="278"/>
      <c r="Y299" s="278"/>
      <c r="Z299" s="278"/>
    </row>
    <row r="300" spans="1:26" x14ac:dyDescent="0.2">
      <c r="A300" s="277"/>
      <c r="B300" s="278"/>
      <c r="C300" s="278"/>
      <c r="D300" s="278"/>
      <c r="E300" s="278"/>
      <c r="F300" s="278"/>
      <c r="G300" s="278"/>
      <c r="H300" s="278"/>
      <c r="I300" s="278"/>
      <c r="J300" s="278"/>
      <c r="K300" s="278"/>
      <c r="L300" s="278"/>
      <c r="M300" s="278"/>
      <c r="N300" s="278"/>
      <c r="O300" s="278"/>
      <c r="P300" s="278"/>
      <c r="Q300" s="278"/>
      <c r="R300" s="278"/>
      <c r="S300" s="278"/>
      <c r="T300" s="278"/>
      <c r="U300" s="278"/>
      <c r="V300" s="278"/>
      <c r="W300" s="278"/>
      <c r="X300" s="278"/>
      <c r="Y300" s="278"/>
      <c r="Z300" s="278"/>
    </row>
    <row r="301" spans="1:26" x14ac:dyDescent="0.2">
      <c r="A301" s="277"/>
      <c r="B301" s="278"/>
      <c r="C301" s="278"/>
      <c r="D301" s="278"/>
      <c r="E301" s="278"/>
      <c r="F301" s="278"/>
      <c r="G301" s="278"/>
      <c r="H301" s="278"/>
      <c r="I301" s="278"/>
      <c r="J301" s="278"/>
      <c r="K301" s="278"/>
      <c r="L301" s="278"/>
      <c r="M301" s="278"/>
      <c r="N301" s="278"/>
      <c r="O301" s="278"/>
      <c r="P301" s="278"/>
      <c r="Q301" s="278"/>
      <c r="R301" s="278"/>
      <c r="S301" s="278"/>
      <c r="T301" s="278"/>
      <c r="U301" s="278"/>
      <c r="V301" s="278"/>
      <c r="W301" s="278"/>
      <c r="X301" s="278"/>
      <c r="Y301" s="278"/>
      <c r="Z301" s="278"/>
    </row>
    <row r="302" spans="1:26" x14ac:dyDescent="0.2">
      <c r="A302" s="277"/>
      <c r="B302" s="278"/>
      <c r="C302" s="278"/>
      <c r="D302" s="278"/>
      <c r="E302" s="278"/>
      <c r="F302" s="278"/>
      <c r="G302" s="278"/>
      <c r="H302" s="278"/>
      <c r="I302" s="278"/>
      <c r="J302" s="278"/>
      <c r="K302" s="278"/>
      <c r="L302" s="278"/>
      <c r="M302" s="278"/>
      <c r="N302" s="278"/>
      <c r="O302" s="278"/>
      <c r="P302" s="278"/>
      <c r="Q302" s="278"/>
      <c r="R302" s="278"/>
      <c r="S302" s="278"/>
      <c r="T302" s="278"/>
      <c r="U302" s="278"/>
      <c r="V302" s="278"/>
      <c r="W302" s="278"/>
      <c r="X302" s="278"/>
      <c r="Y302" s="278"/>
      <c r="Z302" s="278"/>
    </row>
    <row r="303" spans="1:26" x14ac:dyDescent="0.2">
      <c r="A303" s="277"/>
      <c r="B303" s="278"/>
      <c r="C303" s="278"/>
      <c r="D303" s="278"/>
      <c r="E303" s="278"/>
      <c r="F303" s="278"/>
      <c r="G303" s="278"/>
      <c r="H303" s="278"/>
      <c r="I303" s="278"/>
      <c r="J303" s="278"/>
      <c r="K303" s="278"/>
      <c r="L303" s="278"/>
      <c r="M303" s="278"/>
      <c r="N303" s="278"/>
      <c r="O303" s="278"/>
      <c r="P303" s="278"/>
      <c r="Q303" s="278"/>
      <c r="R303" s="278"/>
      <c r="S303" s="278"/>
      <c r="T303" s="278"/>
      <c r="U303" s="278"/>
      <c r="V303" s="278"/>
      <c r="W303" s="278"/>
      <c r="X303" s="278"/>
      <c r="Y303" s="278"/>
      <c r="Z303" s="278"/>
    </row>
    <row r="304" spans="1:26" x14ac:dyDescent="0.2">
      <c r="A304" s="277"/>
      <c r="B304" s="278"/>
      <c r="C304" s="278"/>
      <c r="D304" s="278"/>
      <c r="E304" s="278"/>
      <c r="F304" s="278"/>
      <c r="G304" s="278"/>
      <c r="H304" s="278"/>
      <c r="I304" s="278"/>
      <c r="J304" s="278"/>
      <c r="K304" s="278"/>
      <c r="L304" s="278"/>
      <c r="M304" s="278"/>
      <c r="N304" s="278"/>
      <c r="O304" s="278"/>
      <c r="P304" s="278"/>
      <c r="Q304" s="278"/>
      <c r="R304" s="278"/>
      <c r="S304" s="278"/>
      <c r="T304" s="278"/>
      <c r="U304" s="278"/>
      <c r="V304" s="278"/>
      <c r="W304" s="278"/>
      <c r="X304" s="278"/>
      <c r="Y304" s="278"/>
      <c r="Z304" s="278"/>
    </row>
    <row r="305" spans="1:26" x14ac:dyDescent="0.2">
      <c r="A305" s="277"/>
      <c r="B305" s="278"/>
      <c r="C305" s="278"/>
      <c r="D305" s="278"/>
      <c r="E305" s="278"/>
      <c r="F305" s="278"/>
      <c r="G305" s="278"/>
      <c r="H305" s="278"/>
      <c r="I305" s="278"/>
      <c r="J305" s="278"/>
      <c r="K305" s="278"/>
      <c r="L305" s="278"/>
      <c r="M305" s="278"/>
      <c r="N305" s="278"/>
      <c r="O305" s="278"/>
      <c r="P305" s="278"/>
      <c r="Q305" s="278"/>
      <c r="R305" s="278"/>
      <c r="S305" s="278"/>
      <c r="T305" s="278"/>
      <c r="U305" s="278"/>
      <c r="V305" s="278"/>
      <c r="W305" s="278"/>
      <c r="X305" s="278"/>
      <c r="Y305" s="278"/>
      <c r="Z305" s="278"/>
    </row>
    <row r="306" spans="1:26" x14ac:dyDescent="0.2">
      <c r="A306" s="277"/>
      <c r="B306" s="278"/>
      <c r="C306" s="278"/>
      <c r="D306" s="278"/>
      <c r="E306" s="278"/>
      <c r="F306" s="278"/>
      <c r="G306" s="278"/>
      <c r="H306" s="278"/>
      <c r="I306" s="278"/>
      <c r="J306" s="278"/>
      <c r="K306" s="278"/>
      <c r="L306" s="278"/>
      <c r="M306" s="278"/>
      <c r="N306" s="278"/>
      <c r="O306" s="278"/>
      <c r="P306" s="278"/>
      <c r="Q306" s="278"/>
      <c r="R306" s="278"/>
      <c r="S306" s="278"/>
      <c r="T306" s="278"/>
      <c r="U306" s="278"/>
      <c r="V306" s="278"/>
      <c r="W306" s="278"/>
      <c r="X306" s="278"/>
      <c r="Y306" s="278"/>
      <c r="Z306" s="278"/>
    </row>
    <row r="307" spans="1:26" x14ac:dyDescent="0.2">
      <c r="A307" s="277"/>
      <c r="B307" s="278"/>
      <c r="C307" s="278"/>
      <c r="D307" s="278"/>
      <c r="E307" s="278"/>
      <c r="F307" s="278"/>
      <c r="G307" s="278"/>
      <c r="H307" s="278"/>
      <c r="I307" s="278"/>
      <c r="J307" s="278"/>
      <c r="K307" s="278"/>
      <c r="L307" s="278"/>
      <c r="M307" s="278"/>
      <c r="N307" s="278"/>
      <c r="O307" s="278"/>
      <c r="P307" s="278"/>
      <c r="Q307" s="278"/>
      <c r="R307" s="278"/>
      <c r="S307" s="278"/>
      <c r="T307" s="278"/>
      <c r="U307" s="278"/>
      <c r="V307" s="278"/>
      <c r="W307" s="278"/>
      <c r="X307" s="278"/>
      <c r="Y307" s="278"/>
      <c r="Z307" s="278"/>
    </row>
    <row r="308" spans="1:26" x14ac:dyDescent="0.2">
      <c r="A308" s="277"/>
      <c r="B308" s="278"/>
      <c r="C308" s="278"/>
      <c r="D308" s="278"/>
      <c r="E308" s="278"/>
      <c r="F308" s="278"/>
      <c r="G308" s="278"/>
      <c r="H308" s="278"/>
      <c r="I308" s="278"/>
      <c r="J308" s="278"/>
      <c r="K308" s="278"/>
      <c r="L308" s="278"/>
      <c r="M308" s="278"/>
      <c r="N308" s="278"/>
      <c r="O308" s="278"/>
      <c r="P308" s="278"/>
      <c r="Q308" s="278"/>
      <c r="R308" s="278"/>
      <c r="S308" s="278"/>
      <c r="T308" s="278"/>
      <c r="U308" s="278"/>
      <c r="V308" s="278"/>
      <c r="W308" s="278"/>
      <c r="X308" s="278"/>
      <c r="Y308" s="278"/>
      <c r="Z308" s="278"/>
    </row>
    <row r="309" spans="1:26" x14ac:dyDescent="0.2">
      <c r="A309" s="277"/>
      <c r="B309" s="278"/>
      <c r="C309" s="278"/>
      <c r="D309" s="278"/>
      <c r="E309" s="278"/>
      <c r="F309" s="278"/>
      <c r="G309" s="278"/>
      <c r="H309" s="278"/>
      <c r="I309" s="278"/>
      <c r="J309" s="278"/>
      <c r="K309" s="278"/>
      <c r="L309" s="278"/>
      <c r="M309" s="278"/>
      <c r="N309" s="278"/>
      <c r="O309" s="278"/>
      <c r="P309" s="278"/>
      <c r="Q309" s="278"/>
      <c r="R309" s="278"/>
      <c r="S309" s="278"/>
      <c r="T309" s="278"/>
      <c r="U309" s="278"/>
      <c r="V309" s="278"/>
      <c r="W309" s="278"/>
      <c r="X309" s="278"/>
      <c r="Y309" s="278"/>
      <c r="Z309" s="278"/>
    </row>
    <row r="310" spans="1:26" x14ac:dyDescent="0.2">
      <c r="A310" s="277"/>
      <c r="B310" s="278"/>
      <c r="C310" s="278"/>
      <c r="D310" s="278"/>
      <c r="E310" s="278"/>
      <c r="F310" s="278"/>
      <c r="G310" s="278"/>
      <c r="H310" s="278"/>
      <c r="I310" s="278"/>
      <c r="J310" s="278"/>
      <c r="K310" s="278"/>
      <c r="L310" s="278"/>
      <c r="M310" s="278"/>
      <c r="N310" s="278"/>
      <c r="O310" s="278"/>
      <c r="P310" s="278"/>
      <c r="Q310" s="278"/>
      <c r="R310" s="278"/>
      <c r="S310" s="278"/>
      <c r="T310" s="278"/>
      <c r="U310" s="278"/>
      <c r="V310" s="278"/>
      <c r="W310" s="278"/>
      <c r="X310" s="278"/>
      <c r="Y310" s="278"/>
      <c r="Z310" s="278"/>
    </row>
    <row r="311" spans="1:26" x14ac:dyDescent="0.2">
      <c r="A311" s="277"/>
      <c r="B311" s="278"/>
      <c r="C311" s="278"/>
      <c r="D311" s="278"/>
      <c r="E311" s="278"/>
      <c r="F311" s="278"/>
      <c r="G311" s="278"/>
      <c r="H311" s="278"/>
      <c r="I311" s="278"/>
      <c r="J311" s="278"/>
      <c r="K311" s="278"/>
      <c r="L311" s="278"/>
      <c r="M311" s="278"/>
      <c r="N311" s="278"/>
      <c r="O311" s="278"/>
      <c r="P311" s="278"/>
      <c r="Q311" s="278"/>
      <c r="R311" s="278"/>
      <c r="S311" s="278"/>
      <c r="T311" s="278"/>
      <c r="U311" s="278"/>
      <c r="V311" s="278"/>
      <c r="W311" s="278"/>
      <c r="X311" s="278"/>
      <c r="Y311" s="278"/>
      <c r="Z311" s="278"/>
    </row>
    <row r="312" spans="1:26" x14ac:dyDescent="0.2">
      <c r="A312" s="277"/>
      <c r="B312" s="278"/>
      <c r="C312" s="278"/>
      <c r="D312" s="278"/>
      <c r="E312" s="278"/>
      <c r="F312" s="278"/>
      <c r="G312" s="278"/>
      <c r="H312" s="278"/>
      <c r="I312" s="278"/>
      <c r="J312" s="278"/>
      <c r="K312" s="278"/>
      <c r="L312" s="278"/>
      <c r="M312" s="278"/>
      <c r="N312" s="278"/>
      <c r="O312" s="278"/>
      <c r="P312" s="278"/>
      <c r="Q312" s="278"/>
      <c r="R312" s="278"/>
      <c r="S312" s="278"/>
      <c r="T312" s="278"/>
      <c r="U312" s="278"/>
      <c r="V312" s="278"/>
      <c r="W312" s="278"/>
      <c r="X312" s="278"/>
      <c r="Y312" s="278"/>
      <c r="Z312" s="278"/>
    </row>
    <row r="313" spans="1:26" x14ac:dyDescent="0.2">
      <c r="A313" s="277"/>
      <c r="B313" s="278"/>
      <c r="C313" s="278"/>
      <c r="D313" s="278"/>
      <c r="E313" s="278"/>
      <c r="F313" s="278"/>
      <c r="G313" s="278"/>
      <c r="H313" s="278"/>
      <c r="I313" s="278"/>
      <c r="J313" s="278"/>
      <c r="K313" s="278"/>
      <c r="L313" s="278"/>
      <c r="M313" s="278"/>
      <c r="N313" s="278"/>
      <c r="O313" s="278"/>
      <c r="P313" s="278"/>
      <c r="Q313" s="278"/>
      <c r="R313" s="278"/>
      <c r="S313" s="278"/>
      <c r="T313" s="278"/>
      <c r="U313" s="278"/>
      <c r="V313" s="278"/>
      <c r="W313" s="278"/>
      <c r="X313" s="278"/>
      <c r="Y313" s="278"/>
      <c r="Z313" s="278"/>
    </row>
    <row r="314" spans="1:26" x14ac:dyDescent="0.2">
      <c r="A314" s="277"/>
      <c r="B314" s="278"/>
      <c r="C314" s="278"/>
      <c r="D314" s="278"/>
      <c r="E314" s="278"/>
      <c r="F314" s="278"/>
      <c r="G314" s="278"/>
      <c r="H314" s="278"/>
      <c r="I314" s="278"/>
      <c r="J314" s="278"/>
      <c r="K314" s="278"/>
      <c r="L314" s="278"/>
      <c r="M314" s="278"/>
      <c r="N314" s="278"/>
      <c r="O314" s="278"/>
      <c r="P314" s="278"/>
      <c r="Q314" s="278"/>
      <c r="R314" s="278"/>
      <c r="S314" s="278"/>
      <c r="T314" s="278"/>
      <c r="U314" s="278"/>
      <c r="V314" s="278"/>
      <c r="W314" s="278"/>
      <c r="X314" s="278"/>
      <c r="Y314" s="278"/>
      <c r="Z314" s="278"/>
    </row>
    <row r="315" spans="1:26" x14ac:dyDescent="0.2">
      <c r="A315" s="277"/>
      <c r="B315" s="278"/>
      <c r="C315" s="278"/>
      <c r="D315" s="278"/>
      <c r="E315" s="278"/>
      <c r="F315" s="278"/>
      <c r="G315" s="278"/>
      <c r="H315" s="278"/>
      <c r="I315" s="278"/>
      <c r="J315" s="278"/>
      <c r="K315" s="278"/>
      <c r="L315" s="278"/>
      <c r="M315" s="278"/>
      <c r="N315" s="278"/>
      <c r="O315" s="278"/>
      <c r="P315" s="278"/>
      <c r="Q315" s="278"/>
      <c r="R315" s="278"/>
      <c r="S315" s="278"/>
      <c r="T315" s="278"/>
      <c r="U315" s="278"/>
      <c r="V315" s="278"/>
      <c r="W315" s="278"/>
      <c r="X315" s="278"/>
      <c r="Y315" s="278"/>
      <c r="Z315" s="278"/>
    </row>
    <row r="316" spans="1:26" x14ac:dyDescent="0.2">
      <c r="A316" s="277"/>
      <c r="B316" s="278"/>
      <c r="C316" s="278"/>
      <c r="D316" s="278"/>
      <c r="E316" s="278"/>
      <c r="F316" s="278"/>
      <c r="G316" s="278"/>
      <c r="H316" s="278"/>
      <c r="I316" s="278"/>
      <c r="J316" s="278"/>
      <c r="K316" s="278"/>
      <c r="L316" s="278"/>
      <c r="M316" s="278"/>
      <c r="N316" s="278"/>
      <c r="O316" s="278"/>
      <c r="P316" s="278"/>
      <c r="Q316" s="278"/>
      <c r="R316" s="278"/>
      <c r="S316" s="278"/>
      <c r="T316" s="278"/>
      <c r="U316" s="278"/>
      <c r="V316" s="278"/>
      <c r="W316" s="278"/>
      <c r="X316" s="278"/>
      <c r="Y316" s="278"/>
      <c r="Z316" s="278"/>
    </row>
    <row r="317" spans="1:26" x14ac:dyDescent="0.2">
      <c r="A317" s="277"/>
      <c r="B317" s="278"/>
      <c r="C317" s="278"/>
      <c r="D317" s="278"/>
      <c r="E317" s="278"/>
      <c r="F317" s="278"/>
      <c r="G317" s="278"/>
      <c r="H317" s="278"/>
      <c r="I317" s="278"/>
      <c r="J317" s="278"/>
      <c r="K317" s="278"/>
      <c r="L317" s="278"/>
      <c r="M317" s="278"/>
      <c r="N317" s="278"/>
      <c r="O317" s="278"/>
      <c r="P317" s="278"/>
      <c r="Q317" s="278"/>
      <c r="R317" s="278"/>
      <c r="S317" s="278"/>
      <c r="T317" s="278"/>
      <c r="U317" s="278"/>
      <c r="V317" s="278"/>
      <c r="W317" s="278"/>
      <c r="X317" s="278"/>
      <c r="Y317" s="278"/>
      <c r="Z317" s="278"/>
    </row>
    <row r="318" spans="1:26" x14ac:dyDescent="0.2">
      <c r="A318" s="277"/>
      <c r="B318" s="278"/>
      <c r="C318" s="278"/>
      <c r="D318" s="278"/>
      <c r="E318" s="278"/>
      <c r="F318" s="278"/>
      <c r="G318" s="278"/>
      <c r="H318" s="278"/>
      <c r="I318" s="278"/>
      <c r="J318" s="278"/>
      <c r="K318" s="278"/>
      <c r="L318" s="278"/>
      <c r="M318" s="278"/>
      <c r="N318" s="278"/>
      <c r="O318" s="278"/>
      <c r="P318" s="278"/>
      <c r="Q318" s="278"/>
      <c r="R318" s="278"/>
      <c r="S318" s="278"/>
      <c r="T318" s="278"/>
      <c r="U318" s="278"/>
      <c r="V318" s="278"/>
      <c r="W318" s="278"/>
      <c r="X318" s="278"/>
      <c r="Y318" s="278"/>
      <c r="Z318" s="278"/>
    </row>
    <row r="319" spans="1:26" x14ac:dyDescent="0.2">
      <c r="A319" s="277"/>
      <c r="B319" s="278"/>
      <c r="C319" s="278"/>
      <c r="D319" s="278"/>
      <c r="E319" s="278"/>
      <c r="F319" s="278"/>
      <c r="G319" s="278"/>
      <c r="H319" s="278"/>
      <c r="I319" s="278"/>
      <c r="J319" s="278"/>
      <c r="K319" s="278"/>
      <c r="L319" s="278"/>
      <c r="M319" s="278"/>
      <c r="N319" s="278"/>
      <c r="O319" s="278"/>
      <c r="P319" s="278"/>
      <c r="Q319" s="278"/>
      <c r="R319" s="278"/>
      <c r="S319" s="278"/>
      <c r="T319" s="278"/>
      <c r="U319" s="278"/>
      <c r="V319" s="278"/>
      <c r="W319" s="278"/>
      <c r="X319" s="278"/>
      <c r="Y319" s="278"/>
      <c r="Z319" s="278"/>
    </row>
    <row r="320" spans="1:26" x14ac:dyDescent="0.2">
      <c r="A320" s="277"/>
      <c r="B320" s="278"/>
      <c r="C320" s="278"/>
      <c r="D320" s="278"/>
      <c r="E320" s="278"/>
      <c r="F320" s="278"/>
      <c r="G320" s="278"/>
      <c r="H320" s="278"/>
      <c r="I320" s="278"/>
      <c r="J320" s="278"/>
      <c r="K320" s="278"/>
      <c r="L320" s="278"/>
      <c r="M320" s="278"/>
      <c r="N320" s="278"/>
      <c r="O320" s="278"/>
      <c r="P320" s="278"/>
      <c r="Q320" s="278"/>
      <c r="R320" s="278"/>
      <c r="S320" s="278"/>
      <c r="T320" s="278"/>
      <c r="U320" s="278"/>
      <c r="V320" s="278"/>
      <c r="W320" s="278"/>
      <c r="X320" s="278"/>
      <c r="Y320" s="278"/>
      <c r="Z320" s="278"/>
    </row>
    <row r="321" spans="1:26" x14ac:dyDescent="0.2">
      <c r="A321" s="277"/>
      <c r="B321" s="278"/>
      <c r="C321" s="278"/>
      <c r="D321" s="278"/>
      <c r="E321" s="278"/>
      <c r="F321" s="278"/>
      <c r="G321" s="278"/>
      <c r="H321" s="278"/>
      <c r="I321" s="278"/>
      <c r="J321" s="278"/>
      <c r="K321" s="278"/>
      <c r="L321" s="278"/>
      <c r="M321" s="278"/>
      <c r="N321" s="278"/>
      <c r="O321" s="278"/>
      <c r="P321" s="278"/>
      <c r="Q321" s="278"/>
      <c r="R321" s="278"/>
      <c r="S321" s="278"/>
      <c r="T321" s="278"/>
      <c r="U321" s="278"/>
      <c r="V321" s="278"/>
      <c r="W321" s="278"/>
      <c r="X321" s="278"/>
      <c r="Y321" s="278"/>
      <c r="Z321" s="278"/>
    </row>
    <row r="322" spans="1:26" x14ac:dyDescent="0.2">
      <c r="A322" s="277"/>
      <c r="B322" s="278"/>
      <c r="C322" s="278"/>
      <c r="D322" s="278"/>
      <c r="E322" s="278"/>
      <c r="F322" s="278"/>
      <c r="G322" s="278"/>
      <c r="H322" s="278"/>
      <c r="I322" s="278"/>
      <c r="J322" s="278"/>
      <c r="K322" s="278"/>
      <c r="L322" s="278"/>
      <c r="M322" s="278"/>
      <c r="N322" s="278"/>
      <c r="O322" s="278"/>
      <c r="P322" s="278"/>
      <c r="Q322" s="278"/>
      <c r="R322" s="278"/>
      <c r="S322" s="278"/>
      <c r="T322" s="278"/>
      <c r="U322" s="278"/>
      <c r="V322" s="278"/>
      <c r="W322" s="278"/>
      <c r="X322" s="278"/>
      <c r="Y322" s="278"/>
      <c r="Z322" s="278"/>
    </row>
    <row r="323" spans="1:26" x14ac:dyDescent="0.2">
      <c r="A323" s="277"/>
      <c r="B323" s="278"/>
      <c r="C323" s="278"/>
      <c r="D323" s="278"/>
      <c r="E323" s="278"/>
      <c r="F323" s="278"/>
      <c r="G323" s="278"/>
      <c r="H323" s="278"/>
      <c r="I323" s="278"/>
      <c r="J323" s="278"/>
      <c r="K323" s="278"/>
      <c r="L323" s="278"/>
      <c r="M323" s="278"/>
      <c r="N323" s="278"/>
      <c r="O323" s="278"/>
      <c r="P323" s="278"/>
      <c r="Q323" s="278"/>
      <c r="R323" s="278"/>
      <c r="S323" s="278"/>
      <c r="T323" s="278"/>
      <c r="U323" s="278"/>
      <c r="V323" s="278"/>
      <c r="W323" s="278"/>
      <c r="X323" s="278"/>
      <c r="Y323" s="278"/>
      <c r="Z323" s="278"/>
    </row>
    <row r="324" spans="1:26" x14ac:dyDescent="0.2">
      <c r="A324" s="277"/>
      <c r="B324" s="278"/>
      <c r="C324" s="278"/>
      <c r="D324" s="278"/>
      <c r="E324" s="278"/>
      <c r="F324" s="278"/>
      <c r="G324" s="278"/>
      <c r="H324" s="278"/>
      <c r="I324" s="278"/>
      <c r="J324" s="278"/>
      <c r="K324" s="278"/>
      <c r="L324" s="278"/>
      <c r="M324" s="278"/>
      <c r="N324" s="278"/>
      <c r="O324" s="278"/>
      <c r="P324" s="278"/>
      <c r="Q324" s="278"/>
      <c r="R324" s="278"/>
      <c r="S324" s="278"/>
      <c r="T324" s="278"/>
      <c r="U324" s="278"/>
      <c r="V324" s="278"/>
      <c r="W324" s="278"/>
      <c r="X324" s="278"/>
      <c r="Y324" s="278"/>
      <c r="Z324" s="278"/>
    </row>
    <row r="325" spans="1:26" x14ac:dyDescent="0.2">
      <c r="A325" s="277"/>
      <c r="B325" s="278"/>
      <c r="C325" s="278"/>
      <c r="D325" s="278"/>
      <c r="E325" s="278"/>
      <c r="F325" s="278"/>
      <c r="G325" s="278"/>
      <c r="H325" s="278"/>
      <c r="I325" s="278"/>
      <c r="J325" s="278"/>
      <c r="K325" s="278"/>
      <c r="L325" s="278"/>
      <c r="M325" s="278"/>
      <c r="N325" s="278"/>
      <c r="O325" s="278"/>
      <c r="P325" s="278"/>
      <c r="Q325" s="278"/>
      <c r="R325" s="278"/>
      <c r="S325" s="278"/>
      <c r="T325" s="278"/>
      <c r="U325" s="278"/>
      <c r="V325" s="278"/>
      <c r="W325" s="278"/>
      <c r="X325" s="278"/>
      <c r="Y325" s="278"/>
      <c r="Z325" s="278"/>
    </row>
    <row r="326" spans="1:26" x14ac:dyDescent="0.2">
      <c r="A326" s="277"/>
      <c r="B326" s="278"/>
      <c r="C326" s="278"/>
      <c r="D326" s="278"/>
      <c r="E326" s="278"/>
      <c r="F326" s="278"/>
      <c r="G326" s="278"/>
      <c r="H326" s="278"/>
      <c r="I326" s="278"/>
      <c r="J326" s="278"/>
      <c r="K326" s="278"/>
      <c r="L326" s="278"/>
      <c r="M326" s="278"/>
      <c r="N326" s="278"/>
      <c r="O326" s="278"/>
      <c r="P326" s="278"/>
      <c r="Q326" s="278"/>
      <c r="R326" s="278"/>
      <c r="S326" s="278"/>
      <c r="T326" s="278"/>
      <c r="U326" s="278"/>
      <c r="V326" s="278"/>
      <c r="W326" s="278"/>
      <c r="X326" s="278"/>
      <c r="Y326" s="278"/>
      <c r="Z326" s="278"/>
    </row>
    <row r="327" spans="1:26" x14ac:dyDescent="0.2">
      <c r="A327" s="277"/>
      <c r="B327" s="278"/>
      <c r="C327" s="278"/>
      <c r="D327" s="278"/>
      <c r="E327" s="278"/>
      <c r="F327" s="278"/>
      <c r="G327" s="278"/>
      <c r="H327" s="278"/>
      <c r="I327" s="278"/>
      <c r="J327" s="278"/>
      <c r="K327" s="278"/>
      <c r="L327" s="278"/>
      <c r="M327" s="278"/>
      <c r="N327" s="278"/>
      <c r="O327" s="278"/>
      <c r="P327" s="278"/>
      <c r="Q327" s="278"/>
      <c r="R327" s="278"/>
      <c r="S327" s="278"/>
      <c r="T327" s="278"/>
      <c r="U327" s="278"/>
      <c r="V327" s="278"/>
      <c r="W327" s="278"/>
      <c r="X327" s="278"/>
      <c r="Y327" s="278"/>
      <c r="Z327" s="278"/>
    </row>
    <row r="328" spans="1:26" x14ac:dyDescent="0.2">
      <c r="A328" s="277"/>
      <c r="B328" s="278"/>
      <c r="C328" s="278"/>
      <c r="D328" s="278"/>
      <c r="E328" s="278"/>
      <c r="F328" s="278"/>
      <c r="G328" s="278"/>
      <c r="H328" s="278"/>
      <c r="I328" s="278"/>
      <c r="J328" s="278"/>
      <c r="K328" s="278"/>
      <c r="L328" s="278"/>
      <c r="M328" s="278"/>
      <c r="N328" s="278"/>
      <c r="O328" s="278"/>
      <c r="P328" s="278"/>
      <c r="Q328" s="278"/>
      <c r="R328" s="278"/>
      <c r="S328" s="278"/>
      <c r="T328" s="278"/>
      <c r="U328" s="278"/>
      <c r="V328" s="278"/>
      <c r="W328" s="278"/>
      <c r="X328" s="278"/>
      <c r="Y328" s="278"/>
      <c r="Z328" s="278"/>
    </row>
    <row r="329" spans="1:26" x14ac:dyDescent="0.2">
      <c r="A329" s="277"/>
      <c r="B329" s="278"/>
      <c r="C329" s="278"/>
      <c r="D329" s="278"/>
      <c r="E329" s="278"/>
      <c r="F329" s="278"/>
      <c r="G329" s="278"/>
      <c r="H329" s="278"/>
      <c r="I329" s="278"/>
      <c r="J329" s="278"/>
      <c r="K329" s="278"/>
      <c r="L329" s="278"/>
      <c r="M329" s="278"/>
      <c r="N329" s="278"/>
      <c r="O329" s="278"/>
      <c r="P329" s="278"/>
      <c r="Q329" s="278"/>
      <c r="R329" s="278"/>
      <c r="S329" s="278"/>
      <c r="T329" s="278"/>
      <c r="U329" s="278"/>
      <c r="V329" s="278"/>
      <c r="W329" s="278"/>
      <c r="X329" s="278"/>
      <c r="Y329" s="278"/>
      <c r="Z329" s="278"/>
    </row>
    <row r="330" spans="1:26" x14ac:dyDescent="0.2">
      <c r="A330" s="277"/>
      <c r="B330" s="278"/>
      <c r="C330" s="278"/>
      <c r="D330" s="278"/>
      <c r="E330" s="278"/>
      <c r="F330" s="278"/>
      <c r="G330" s="278"/>
      <c r="H330" s="278"/>
      <c r="I330" s="278"/>
      <c r="J330" s="278"/>
      <c r="K330" s="278"/>
      <c r="L330" s="278"/>
      <c r="M330" s="278"/>
      <c r="N330" s="278"/>
      <c r="O330" s="278"/>
      <c r="P330" s="278"/>
      <c r="Q330" s="278"/>
      <c r="R330" s="278"/>
      <c r="S330" s="278"/>
      <c r="T330" s="278"/>
      <c r="U330" s="278"/>
      <c r="V330" s="278"/>
      <c r="W330" s="278"/>
      <c r="X330" s="278"/>
      <c r="Y330" s="278"/>
      <c r="Z330" s="278"/>
    </row>
    <row r="331" spans="1:26" x14ac:dyDescent="0.2">
      <c r="A331" s="277"/>
      <c r="B331" s="278"/>
      <c r="C331" s="278"/>
      <c r="D331" s="278"/>
      <c r="E331" s="278"/>
      <c r="F331" s="278"/>
      <c r="G331" s="278"/>
      <c r="H331" s="278"/>
      <c r="I331" s="278"/>
      <c r="J331" s="278"/>
      <c r="K331" s="278"/>
      <c r="L331" s="278"/>
      <c r="M331" s="278"/>
      <c r="N331" s="278"/>
      <c r="O331" s="278"/>
      <c r="P331" s="278"/>
      <c r="Q331" s="278"/>
      <c r="R331" s="278"/>
      <c r="S331" s="278"/>
      <c r="T331" s="278"/>
      <c r="U331" s="278"/>
      <c r="V331" s="278"/>
      <c r="W331" s="278"/>
      <c r="X331" s="278"/>
      <c r="Y331" s="278"/>
      <c r="Z331" s="278"/>
    </row>
    <row r="332" spans="1:26" x14ac:dyDescent="0.2">
      <c r="A332" s="277"/>
      <c r="B332" s="278"/>
      <c r="C332" s="278"/>
      <c r="D332" s="278"/>
      <c r="E332" s="278"/>
      <c r="F332" s="278"/>
      <c r="G332" s="278"/>
      <c r="H332" s="278"/>
      <c r="I332" s="278"/>
      <c r="J332" s="278"/>
      <c r="K332" s="278"/>
      <c r="L332" s="278"/>
      <c r="M332" s="278"/>
      <c r="N332" s="278"/>
      <c r="O332" s="278"/>
      <c r="P332" s="278"/>
      <c r="Q332" s="278"/>
      <c r="R332" s="278"/>
      <c r="S332" s="278"/>
      <c r="T332" s="278"/>
      <c r="U332" s="278"/>
      <c r="V332" s="278"/>
      <c r="W332" s="278"/>
      <c r="X332" s="278"/>
      <c r="Y332" s="278"/>
      <c r="Z332" s="278"/>
    </row>
    <row r="333" spans="1:26" x14ac:dyDescent="0.2">
      <c r="A333" s="277"/>
      <c r="B333" s="278"/>
      <c r="C333" s="278"/>
      <c r="D333" s="278"/>
      <c r="E333" s="278"/>
      <c r="F333" s="278"/>
      <c r="G333" s="278"/>
      <c r="H333" s="278"/>
      <c r="I333" s="278"/>
      <c r="J333" s="278"/>
      <c r="K333" s="278"/>
      <c r="L333" s="278"/>
      <c r="M333" s="278"/>
      <c r="N333" s="278"/>
      <c r="O333" s="278"/>
      <c r="P333" s="278"/>
      <c r="Q333" s="278"/>
      <c r="R333" s="278"/>
      <c r="S333" s="278"/>
      <c r="T333" s="278"/>
      <c r="U333" s="278"/>
      <c r="V333" s="278"/>
      <c r="W333" s="278"/>
      <c r="X333" s="278"/>
      <c r="Y333" s="278"/>
      <c r="Z333" s="278"/>
    </row>
    <row r="334" spans="1:26" x14ac:dyDescent="0.2">
      <c r="A334" s="277"/>
      <c r="B334" s="278"/>
      <c r="C334" s="278"/>
      <c r="D334" s="278"/>
      <c r="E334" s="278"/>
      <c r="F334" s="278"/>
      <c r="G334" s="278"/>
      <c r="H334" s="278"/>
      <c r="I334" s="278"/>
      <c r="J334" s="278"/>
      <c r="K334" s="278"/>
      <c r="L334" s="278"/>
      <c r="M334" s="278"/>
      <c r="N334" s="278"/>
      <c r="O334" s="278"/>
      <c r="P334" s="278"/>
      <c r="Q334" s="278"/>
      <c r="R334" s="278"/>
      <c r="S334" s="278"/>
      <c r="T334" s="278"/>
      <c r="U334" s="278"/>
      <c r="V334" s="278"/>
      <c r="W334" s="278"/>
      <c r="X334" s="278"/>
      <c r="Y334" s="278"/>
      <c r="Z334" s="278"/>
    </row>
    <row r="335" spans="1:26" x14ac:dyDescent="0.2">
      <c r="A335" s="277"/>
      <c r="B335" s="278"/>
      <c r="C335" s="278"/>
      <c r="D335" s="278"/>
      <c r="E335" s="278"/>
      <c r="F335" s="278"/>
      <c r="G335" s="278"/>
      <c r="H335" s="278"/>
      <c r="I335" s="278"/>
      <c r="J335" s="278"/>
      <c r="K335" s="278"/>
      <c r="L335" s="278"/>
      <c r="M335" s="278"/>
      <c r="N335" s="278"/>
      <c r="O335" s="278"/>
      <c r="P335" s="278"/>
      <c r="Q335" s="278"/>
      <c r="R335" s="278"/>
      <c r="S335" s="278"/>
      <c r="T335" s="278"/>
      <c r="U335" s="278"/>
      <c r="V335" s="278"/>
      <c r="W335" s="278"/>
      <c r="X335" s="278"/>
      <c r="Y335" s="278"/>
      <c r="Z335" s="278"/>
    </row>
    <row r="336" spans="1:26" x14ac:dyDescent="0.2">
      <c r="A336" s="277"/>
      <c r="B336" s="278"/>
      <c r="C336" s="278"/>
      <c r="D336" s="278"/>
      <c r="E336" s="278"/>
      <c r="F336" s="278"/>
      <c r="G336" s="278"/>
      <c r="H336" s="278"/>
      <c r="I336" s="278"/>
      <c r="J336" s="278"/>
      <c r="K336" s="278"/>
      <c r="L336" s="278"/>
      <c r="M336" s="278"/>
      <c r="N336" s="278"/>
      <c r="O336" s="278"/>
      <c r="P336" s="278"/>
      <c r="Q336" s="278"/>
      <c r="R336" s="278"/>
      <c r="S336" s="278"/>
      <c r="T336" s="278"/>
      <c r="U336" s="278"/>
      <c r="V336" s="278"/>
      <c r="W336" s="278"/>
      <c r="X336" s="278"/>
      <c r="Y336" s="278"/>
      <c r="Z336" s="278"/>
    </row>
    <row r="337" spans="1:26" x14ac:dyDescent="0.2">
      <c r="A337" s="277"/>
      <c r="B337" s="278"/>
      <c r="C337" s="278"/>
      <c r="D337" s="278"/>
      <c r="E337" s="278"/>
      <c r="F337" s="278"/>
      <c r="G337" s="278"/>
      <c r="H337" s="278"/>
      <c r="I337" s="278"/>
      <c r="J337" s="278"/>
      <c r="K337" s="278"/>
      <c r="L337" s="278"/>
      <c r="M337" s="278"/>
      <c r="N337" s="278"/>
      <c r="O337" s="278"/>
      <c r="P337" s="278"/>
      <c r="Q337" s="278"/>
      <c r="R337" s="278"/>
      <c r="S337" s="278"/>
      <c r="T337" s="278"/>
      <c r="U337" s="278"/>
      <c r="V337" s="278"/>
      <c r="W337" s="278"/>
      <c r="X337" s="278"/>
      <c r="Y337" s="278"/>
      <c r="Z337" s="278"/>
    </row>
    <row r="338" spans="1:26" x14ac:dyDescent="0.2">
      <c r="A338" s="277"/>
      <c r="B338" s="278"/>
      <c r="C338" s="278"/>
      <c r="D338" s="278"/>
      <c r="E338" s="278"/>
      <c r="F338" s="278"/>
      <c r="G338" s="278"/>
      <c r="H338" s="278"/>
      <c r="I338" s="278"/>
      <c r="J338" s="278"/>
      <c r="K338" s="278"/>
      <c r="L338" s="278"/>
      <c r="M338" s="278"/>
      <c r="N338" s="278"/>
      <c r="O338" s="278"/>
      <c r="P338" s="278"/>
      <c r="Q338" s="278"/>
      <c r="R338" s="278"/>
      <c r="S338" s="278"/>
      <c r="T338" s="278"/>
      <c r="U338" s="278"/>
      <c r="V338" s="278"/>
      <c r="W338" s="278"/>
      <c r="X338" s="278"/>
      <c r="Y338" s="278"/>
      <c r="Z338" s="278"/>
    </row>
    <row r="339" spans="1:26" x14ac:dyDescent="0.2">
      <c r="A339" s="277"/>
      <c r="B339" s="278"/>
      <c r="C339" s="278"/>
      <c r="D339" s="278"/>
      <c r="E339" s="278"/>
      <c r="F339" s="278"/>
      <c r="G339" s="278"/>
      <c r="H339" s="278"/>
      <c r="I339" s="278"/>
      <c r="J339" s="278"/>
      <c r="K339" s="278"/>
      <c r="L339" s="278"/>
      <c r="M339" s="278"/>
      <c r="N339" s="278"/>
      <c r="O339" s="278"/>
      <c r="P339" s="278"/>
      <c r="Q339" s="278"/>
      <c r="R339" s="278"/>
      <c r="S339" s="278"/>
      <c r="T339" s="278"/>
      <c r="U339" s="278"/>
      <c r="V339" s="278"/>
      <c r="W339" s="278"/>
      <c r="X339" s="278"/>
      <c r="Y339" s="278"/>
      <c r="Z339" s="278"/>
    </row>
    <row r="340" spans="1:26" x14ac:dyDescent="0.2">
      <c r="A340" s="277"/>
      <c r="B340" s="278"/>
      <c r="C340" s="278"/>
      <c r="D340" s="278"/>
      <c r="E340" s="278"/>
      <c r="F340" s="278"/>
      <c r="G340" s="278"/>
      <c r="H340" s="278"/>
      <c r="I340" s="278"/>
      <c r="J340" s="278"/>
      <c r="K340" s="278"/>
      <c r="L340" s="278"/>
      <c r="M340" s="278"/>
      <c r="N340" s="278"/>
      <c r="O340" s="278"/>
      <c r="P340" s="278"/>
      <c r="Q340" s="278"/>
      <c r="R340" s="278"/>
      <c r="S340" s="278"/>
      <c r="T340" s="278"/>
      <c r="U340" s="278"/>
      <c r="V340" s="278"/>
      <c r="W340" s="278"/>
      <c r="X340" s="278"/>
      <c r="Y340" s="278"/>
      <c r="Z340" s="278"/>
    </row>
    <row r="341" spans="1:26" x14ac:dyDescent="0.2">
      <c r="A341" s="277"/>
      <c r="B341" s="278"/>
      <c r="C341" s="278"/>
      <c r="D341" s="278"/>
      <c r="E341" s="278"/>
      <c r="F341" s="278"/>
      <c r="G341" s="278"/>
      <c r="H341" s="278"/>
      <c r="I341" s="278"/>
      <c r="J341" s="278"/>
      <c r="K341" s="278"/>
      <c r="L341" s="278"/>
      <c r="M341" s="278"/>
      <c r="N341" s="278"/>
      <c r="O341" s="278"/>
      <c r="P341" s="278"/>
      <c r="Q341" s="278"/>
      <c r="R341" s="278"/>
      <c r="S341" s="278"/>
      <c r="T341" s="278"/>
      <c r="U341" s="278"/>
      <c r="V341" s="278"/>
      <c r="W341" s="278"/>
      <c r="X341" s="278"/>
      <c r="Y341" s="278"/>
      <c r="Z341" s="278"/>
    </row>
    <row r="342" spans="1:26" x14ac:dyDescent="0.2">
      <c r="A342" s="277"/>
      <c r="B342" s="278"/>
      <c r="C342" s="278"/>
      <c r="D342" s="278"/>
      <c r="E342" s="278"/>
      <c r="F342" s="278"/>
      <c r="G342" s="278"/>
      <c r="H342" s="278"/>
      <c r="I342" s="278"/>
      <c r="J342" s="278"/>
      <c r="K342" s="278"/>
      <c r="L342" s="278"/>
      <c r="M342" s="278"/>
      <c r="N342" s="278"/>
      <c r="O342" s="278"/>
      <c r="P342" s="278"/>
      <c r="Q342" s="278"/>
      <c r="R342" s="278"/>
      <c r="S342" s="278"/>
      <c r="T342" s="278"/>
      <c r="U342" s="278"/>
      <c r="V342" s="278"/>
      <c r="W342" s="278"/>
      <c r="X342" s="278"/>
      <c r="Y342" s="278"/>
      <c r="Z342" s="278"/>
    </row>
    <row r="343" spans="1:26" x14ac:dyDescent="0.2">
      <c r="A343" s="277"/>
      <c r="B343" s="278"/>
      <c r="C343" s="278"/>
      <c r="D343" s="278"/>
      <c r="E343" s="278"/>
      <c r="F343" s="278"/>
      <c r="G343" s="278"/>
      <c r="H343" s="278"/>
      <c r="I343" s="278"/>
      <c r="J343" s="278"/>
      <c r="K343" s="278"/>
      <c r="L343" s="278"/>
      <c r="M343" s="278"/>
      <c r="N343" s="278"/>
      <c r="O343" s="278"/>
      <c r="P343" s="278"/>
      <c r="Q343" s="278"/>
      <c r="R343" s="278"/>
      <c r="S343" s="278"/>
      <c r="T343" s="278"/>
      <c r="U343" s="278"/>
      <c r="V343" s="278"/>
      <c r="W343" s="278"/>
      <c r="X343" s="278"/>
      <c r="Y343" s="278"/>
      <c r="Z343" s="278"/>
    </row>
    <row r="344" spans="1:26" x14ac:dyDescent="0.2">
      <c r="A344" s="277"/>
      <c r="B344" s="278"/>
      <c r="C344" s="278"/>
      <c r="D344" s="278"/>
      <c r="E344" s="278"/>
      <c r="F344" s="278"/>
      <c r="G344" s="278"/>
      <c r="H344" s="278"/>
      <c r="I344" s="278"/>
      <c r="J344" s="278"/>
      <c r="K344" s="278"/>
      <c r="L344" s="278"/>
      <c r="M344" s="278"/>
      <c r="N344" s="278"/>
      <c r="O344" s="278"/>
      <c r="P344" s="278"/>
      <c r="Q344" s="278"/>
      <c r="R344" s="278"/>
      <c r="S344" s="278"/>
      <c r="T344" s="278"/>
      <c r="U344" s="278"/>
      <c r="V344" s="278"/>
      <c r="W344" s="278"/>
      <c r="X344" s="278"/>
      <c r="Y344" s="278"/>
      <c r="Z344" s="278"/>
    </row>
    <row r="345" spans="1:26" x14ac:dyDescent="0.2">
      <c r="A345" s="277"/>
      <c r="B345" s="278"/>
      <c r="C345" s="278"/>
      <c r="D345" s="278"/>
      <c r="E345" s="278"/>
      <c r="F345" s="278"/>
      <c r="G345" s="278"/>
      <c r="H345" s="278"/>
      <c r="I345" s="278"/>
      <c r="J345" s="278"/>
      <c r="K345" s="278"/>
      <c r="L345" s="278"/>
      <c r="M345" s="278"/>
      <c r="N345" s="278"/>
      <c r="O345" s="278"/>
      <c r="P345" s="278"/>
      <c r="Q345" s="278"/>
      <c r="R345" s="278"/>
      <c r="S345" s="278"/>
      <c r="T345" s="278"/>
      <c r="U345" s="278"/>
      <c r="V345" s="278"/>
      <c r="W345" s="278"/>
      <c r="X345" s="278"/>
      <c r="Y345" s="278"/>
      <c r="Z345" s="278"/>
    </row>
    <row r="346" spans="1:26" x14ac:dyDescent="0.2">
      <c r="A346" s="277"/>
      <c r="B346" s="278"/>
      <c r="C346" s="278"/>
      <c r="D346" s="278"/>
      <c r="E346" s="278"/>
      <c r="F346" s="278"/>
      <c r="G346" s="278"/>
      <c r="H346" s="278"/>
      <c r="I346" s="278"/>
      <c r="J346" s="278"/>
      <c r="K346" s="278"/>
      <c r="L346" s="278"/>
      <c r="M346" s="278"/>
      <c r="N346" s="278"/>
      <c r="O346" s="278"/>
      <c r="P346" s="278"/>
      <c r="Q346" s="278"/>
      <c r="R346" s="278"/>
      <c r="S346" s="278"/>
      <c r="T346" s="278"/>
      <c r="U346" s="278"/>
      <c r="V346" s="278"/>
      <c r="W346" s="278"/>
      <c r="X346" s="278"/>
      <c r="Y346" s="278"/>
      <c r="Z346" s="278"/>
    </row>
    <row r="347" spans="1:26" x14ac:dyDescent="0.2">
      <c r="A347" s="277"/>
      <c r="B347" s="278"/>
      <c r="C347" s="278"/>
      <c r="D347" s="278"/>
      <c r="E347" s="278"/>
      <c r="F347" s="278"/>
      <c r="G347" s="278"/>
      <c r="H347" s="278"/>
      <c r="I347" s="278"/>
      <c r="J347" s="278"/>
      <c r="K347" s="278"/>
      <c r="L347" s="278"/>
      <c r="M347" s="278"/>
      <c r="N347" s="278"/>
      <c r="O347" s="278"/>
      <c r="P347" s="278"/>
      <c r="Q347" s="278"/>
      <c r="R347" s="278"/>
      <c r="S347" s="278"/>
      <c r="T347" s="278"/>
      <c r="U347" s="278"/>
      <c r="V347" s="278"/>
      <c r="W347" s="278"/>
      <c r="X347" s="278"/>
      <c r="Y347" s="278"/>
      <c r="Z347" s="278"/>
    </row>
    <row r="348" spans="1:26" x14ac:dyDescent="0.2">
      <c r="A348" s="277"/>
      <c r="B348" s="278"/>
      <c r="C348" s="278"/>
      <c r="D348" s="278"/>
      <c r="E348" s="278"/>
      <c r="F348" s="278"/>
      <c r="G348" s="278"/>
      <c r="H348" s="278"/>
      <c r="I348" s="278"/>
      <c r="J348" s="278"/>
      <c r="K348" s="278"/>
      <c r="L348" s="278"/>
      <c r="M348" s="278"/>
      <c r="N348" s="278"/>
      <c r="O348" s="278"/>
      <c r="P348" s="278"/>
      <c r="Q348" s="278"/>
      <c r="R348" s="278"/>
      <c r="S348" s="278"/>
      <c r="T348" s="278"/>
      <c r="U348" s="278"/>
      <c r="V348" s="278"/>
      <c r="W348" s="278"/>
      <c r="X348" s="278"/>
      <c r="Y348" s="278"/>
      <c r="Z348" s="278"/>
    </row>
    <row r="349" spans="1:26" x14ac:dyDescent="0.2">
      <c r="A349" s="277"/>
      <c r="B349" s="278"/>
      <c r="C349" s="278"/>
      <c r="D349" s="278"/>
      <c r="E349" s="278"/>
      <c r="F349" s="278"/>
      <c r="G349" s="278"/>
      <c r="H349" s="278"/>
      <c r="I349" s="278"/>
      <c r="J349" s="278"/>
      <c r="K349" s="278"/>
      <c r="L349" s="278"/>
      <c r="M349" s="278"/>
      <c r="N349" s="278"/>
      <c r="O349" s="278"/>
      <c r="P349" s="278"/>
      <c r="Q349" s="278"/>
      <c r="R349" s="278"/>
      <c r="S349" s="278"/>
      <c r="T349" s="278"/>
      <c r="U349" s="278"/>
      <c r="V349" s="278"/>
      <c r="W349" s="278"/>
      <c r="X349" s="278"/>
      <c r="Y349" s="278"/>
      <c r="Z349" s="278"/>
    </row>
    <row r="350" spans="1:26" x14ac:dyDescent="0.2">
      <c r="A350" s="277"/>
      <c r="B350" s="278"/>
      <c r="C350" s="278"/>
      <c r="D350" s="278"/>
      <c r="E350" s="278"/>
      <c r="F350" s="278"/>
      <c r="G350" s="278"/>
      <c r="H350" s="278"/>
      <c r="I350" s="278"/>
      <c r="J350" s="278"/>
      <c r="K350" s="278"/>
      <c r="L350" s="278"/>
      <c r="M350" s="278"/>
      <c r="N350" s="278"/>
      <c r="O350" s="278"/>
      <c r="P350" s="278"/>
      <c r="Q350" s="278"/>
      <c r="R350" s="278"/>
      <c r="S350" s="278"/>
      <c r="T350" s="278"/>
      <c r="U350" s="278"/>
      <c r="V350" s="278"/>
      <c r="W350" s="278"/>
      <c r="X350" s="278"/>
      <c r="Y350" s="278"/>
      <c r="Z350" s="278"/>
    </row>
    <row r="351" spans="1:26" x14ac:dyDescent="0.2">
      <c r="A351" s="277"/>
      <c r="B351" s="278"/>
      <c r="C351" s="278"/>
      <c r="D351" s="278"/>
      <c r="E351" s="278"/>
      <c r="F351" s="278"/>
      <c r="G351" s="278"/>
      <c r="H351" s="278"/>
      <c r="I351" s="278"/>
      <c r="J351" s="278"/>
      <c r="K351" s="278"/>
      <c r="L351" s="278"/>
      <c r="M351" s="278"/>
      <c r="N351" s="278"/>
      <c r="O351" s="278"/>
      <c r="P351" s="278"/>
      <c r="Q351" s="278"/>
      <c r="R351" s="278"/>
      <c r="S351" s="278"/>
      <c r="T351" s="278"/>
      <c r="U351" s="278"/>
      <c r="V351" s="278"/>
      <c r="W351" s="278"/>
      <c r="X351" s="278"/>
      <c r="Y351" s="278"/>
      <c r="Z351" s="278"/>
    </row>
    <row r="352" spans="1:26" x14ac:dyDescent="0.2">
      <c r="A352" s="277"/>
      <c r="B352" s="278"/>
      <c r="C352" s="278"/>
      <c r="D352" s="278"/>
      <c r="E352" s="278"/>
      <c r="F352" s="278"/>
      <c r="G352" s="278"/>
      <c r="H352" s="278"/>
      <c r="I352" s="278"/>
      <c r="J352" s="278"/>
      <c r="K352" s="278"/>
      <c r="L352" s="278"/>
      <c r="M352" s="278"/>
      <c r="N352" s="278"/>
      <c r="O352" s="278"/>
      <c r="P352" s="278"/>
      <c r="Q352" s="278"/>
      <c r="R352" s="278"/>
      <c r="S352" s="278"/>
      <c r="T352" s="278"/>
      <c r="U352" s="278"/>
      <c r="V352" s="278"/>
      <c r="W352" s="278"/>
      <c r="X352" s="278"/>
      <c r="Y352" s="278"/>
      <c r="Z352" s="278"/>
    </row>
    <row r="353" spans="1:26" x14ac:dyDescent="0.2">
      <c r="A353" s="277"/>
      <c r="B353" s="278"/>
      <c r="C353" s="278"/>
      <c r="D353" s="278"/>
      <c r="E353" s="278"/>
      <c r="F353" s="278"/>
      <c r="G353" s="278"/>
      <c r="H353" s="278"/>
      <c r="I353" s="278"/>
      <c r="J353" s="278"/>
      <c r="K353" s="278"/>
      <c r="L353" s="278"/>
      <c r="M353" s="278"/>
      <c r="N353" s="278"/>
      <c r="O353" s="278"/>
      <c r="P353" s="278"/>
      <c r="Q353" s="278"/>
      <c r="R353" s="278"/>
      <c r="S353" s="278"/>
      <c r="T353" s="278"/>
      <c r="U353" s="278"/>
      <c r="V353" s="278"/>
      <c r="W353" s="278"/>
      <c r="X353" s="278"/>
      <c r="Y353" s="278"/>
      <c r="Z353" s="278"/>
    </row>
    <row r="354" spans="1:26" x14ac:dyDescent="0.2">
      <c r="A354" s="277"/>
      <c r="B354" s="278"/>
      <c r="C354" s="278"/>
      <c r="D354" s="278"/>
      <c r="E354" s="278"/>
      <c r="F354" s="278"/>
      <c r="G354" s="278"/>
      <c r="H354" s="278"/>
      <c r="I354" s="278"/>
      <c r="J354" s="278"/>
      <c r="K354" s="278"/>
      <c r="L354" s="278"/>
      <c r="M354" s="278"/>
      <c r="N354" s="278"/>
      <c r="O354" s="278"/>
      <c r="P354" s="278"/>
      <c r="Q354" s="278"/>
      <c r="R354" s="278"/>
      <c r="S354" s="278"/>
      <c r="T354" s="278"/>
      <c r="U354" s="278"/>
      <c r="V354" s="278"/>
      <c r="W354" s="278"/>
      <c r="X354" s="278"/>
      <c r="Y354" s="278"/>
      <c r="Z354" s="278"/>
    </row>
    <row r="355" spans="1:26" x14ac:dyDescent="0.2">
      <c r="A355" s="277"/>
      <c r="B355" s="278"/>
      <c r="C355" s="278"/>
      <c r="D355" s="278"/>
      <c r="E355" s="278"/>
      <c r="F355" s="278"/>
      <c r="G355" s="278"/>
      <c r="H355" s="278"/>
      <c r="I355" s="278"/>
      <c r="J355" s="278"/>
      <c r="K355" s="278"/>
      <c r="L355" s="278"/>
      <c r="M355" s="278"/>
      <c r="N355" s="278"/>
      <c r="O355" s="278"/>
      <c r="P355" s="278"/>
      <c r="Q355" s="278"/>
      <c r="R355" s="278"/>
      <c r="S355" s="278"/>
      <c r="T355" s="278"/>
      <c r="U355" s="278"/>
      <c r="V355" s="278"/>
      <c r="W355" s="278"/>
      <c r="X355" s="278"/>
      <c r="Y355" s="278"/>
      <c r="Z355" s="278"/>
    </row>
    <row r="356" spans="1:26" x14ac:dyDescent="0.2">
      <c r="A356" s="277"/>
      <c r="B356" s="278"/>
      <c r="C356" s="278"/>
      <c r="D356" s="278"/>
      <c r="E356" s="278"/>
      <c r="F356" s="278"/>
      <c r="G356" s="278"/>
      <c r="H356" s="278"/>
      <c r="I356" s="278"/>
      <c r="J356" s="278"/>
      <c r="K356" s="278"/>
      <c r="L356" s="278"/>
      <c r="M356" s="278"/>
      <c r="N356" s="278"/>
      <c r="O356" s="278"/>
      <c r="P356" s="278"/>
      <c r="Q356" s="278"/>
      <c r="R356" s="278"/>
      <c r="S356" s="278"/>
      <c r="T356" s="278"/>
      <c r="U356" s="278"/>
      <c r="V356" s="278"/>
      <c r="W356" s="278"/>
      <c r="X356" s="278"/>
      <c r="Y356" s="278"/>
      <c r="Z356" s="278"/>
    </row>
    <row r="357" spans="1:26" x14ac:dyDescent="0.2">
      <c r="A357" s="277"/>
      <c r="B357" s="278"/>
      <c r="C357" s="278"/>
      <c r="D357" s="278"/>
      <c r="E357" s="278"/>
      <c r="F357" s="278"/>
      <c r="G357" s="278"/>
      <c r="H357" s="278"/>
      <c r="I357" s="278"/>
      <c r="J357" s="278"/>
      <c r="K357" s="278"/>
      <c r="L357" s="278"/>
      <c r="M357" s="278"/>
      <c r="N357" s="278"/>
      <c r="O357" s="278"/>
      <c r="P357" s="278"/>
      <c r="Q357" s="278"/>
      <c r="R357" s="278"/>
      <c r="S357" s="278"/>
      <c r="T357" s="278"/>
      <c r="U357" s="278"/>
      <c r="V357" s="278"/>
      <c r="W357" s="278"/>
      <c r="X357" s="278"/>
      <c r="Y357" s="278"/>
      <c r="Z357" s="278"/>
    </row>
    <row r="358" spans="1:26" x14ac:dyDescent="0.2">
      <c r="A358" s="277"/>
      <c r="B358" s="278"/>
      <c r="C358" s="278"/>
      <c r="D358" s="278"/>
      <c r="E358" s="278"/>
      <c r="F358" s="278"/>
      <c r="G358" s="278"/>
      <c r="H358" s="278"/>
      <c r="I358" s="278"/>
      <c r="J358" s="278"/>
      <c r="K358" s="278"/>
      <c r="L358" s="278"/>
      <c r="M358" s="278"/>
      <c r="N358" s="278"/>
      <c r="O358" s="278"/>
      <c r="P358" s="278"/>
      <c r="Q358" s="278"/>
      <c r="R358" s="278"/>
      <c r="S358" s="278"/>
      <c r="T358" s="278"/>
      <c r="U358" s="278"/>
      <c r="V358" s="278"/>
      <c r="W358" s="278"/>
      <c r="X358" s="278"/>
      <c r="Y358" s="278"/>
      <c r="Z358" s="278"/>
    </row>
    <row r="359" spans="1:26" x14ac:dyDescent="0.2">
      <c r="A359" s="277"/>
      <c r="B359" s="278"/>
      <c r="C359" s="278"/>
      <c r="D359" s="278"/>
      <c r="E359" s="278"/>
      <c r="F359" s="278"/>
      <c r="G359" s="278"/>
      <c r="H359" s="278"/>
      <c r="I359" s="278"/>
      <c r="J359" s="278"/>
      <c r="K359" s="278"/>
      <c r="L359" s="278"/>
      <c r="M359" s="278"/>
      <c r="N359" s="278"/>
      <c r="O359" s="278"/>
      <c r="P359" s="278"/>
      <c r="Q359" s="278"/>
      <c r="R359" s="278"/>
      <c r="S359" s="278"/>
      <c r="T359" s="278"/>
      <c r="U359" s="278"/>
      <c r="V359" s="278"/>
      <c r="W359" s="278"/>
      <c r="X359" s="278"/>
      <c r="Y359" s="278"/>
      <c r="Z359" s="278"/>
    </row>
    <row r="360" spans="1:26" x14ac:dyDescent="0.2">
      <c r="A360" s="277"/>
      <c r="B360" s="278"/>
      <c r="C360" s="278"/>
      <c r="D360" s="278"/>
      <c r="E360" s="278"/>
      <c r="F360" s="278"/>
      <c r="G360" s="278"/>
      <c r="H360" s="278"/>
      <c r="I360" s="278"/>
      <c r="J360" s="278"/>
      <c r="K360" s="278"/>
      <c r="L360" s="278"/>
      <c r="M360" s="278"/>
      <c r="N360" s="278"/>
      <c r="O360" s="278"/>
      <c r="P360" s="278"/>
      <c r="Q360" s="278"/>
      <c r="R360" s="278"/>
      <c r="S360" s="278"/>
      <c r="T360" s="278"/>
      <c r="U360" s="278"/>
      <c r="V360" s="278"/>
      <c r="W360" s="278"/>
      <c r="X360" s="278"/>
      <c r="Y360" s="278"/>
      <c r="Z360" s="278"/>
    </row>
    <row r="361" spans="1:26" x14ac:dyDescent="0.2">
      <c r="A361" s="277"/>
      <c r="B361" s="278"/>
      <c r="C361" s="278"/>
      <c r="D361" s="278"/>
      <c r="E361" s="278"/>
      <c r="F361" s="278"/>
      <c r="G361" s="278"/>
      <c r="H361" s="278"/>
      <c r="I361" s="278"/>
      <c r="J361" s="278"/>
      <c r="K361" s="278"/>
      <c r="L361" s="278"/>
      <c r="M361" s="278"/>
      <c r="N361" s="278"/>
      <c r="O361" s="278"/>
      <c r="P361" s="278"/>
      <c r="Q361" s="278"/>
      <c r="R361" s="278"/>
      <c r="S361" s="278"/>
      <c r="T361" s="278"/>
      <c r="U361" s="278"/>
      <c r="V361" s="278"/>
      <c r="W361" s="278"/>
      <c r="X361" s="278"/>
      <c r="Y361" s="278"/>
      <c r="Z361" s="278"/>
    </row>
    <row r="362" spans="1:26" x14ac:dyDescent="0.2">
      <c r="A362" s="277"/>
      <c r="B362" s="278"/>
      <c r="C362" s="278"/>
      <c r="D362" s="278"/>
      <c r="E362" s="278"/>
      <c r="F362" s="278"/>
      <c r="G362" s="278"/>
      <c r="H362" s="278"/>
      <c r="I362" s="278"/>
      <c r="J362" s="278"/>
      <c r="K362" s="278"/>
      <c r="L362" s="278"/>
      <c r="M362" s="278"/>
      <c r="N362" s="278"/>
      <c r="O362" s="278"/>
      <c r="P362" s="278"/>
      <c r="Q362" s="278"/>
      <c r="R362" s="278"/>
      <c r="S362" s="278"/>
      <c r="T362" s="278"/>
      <c r="U362" s="278"/>
      <c r="V362" s="278"/>
      <c r="W362" s="278"/>
      <c r="X362" s="278"/>
      <c r="Y362" s="278"/>
      <c r="Z362" s="278"/>
    </row>
    <row r="363" spans="1:26" x14ac:dyDescent="0.2">
      <c r="A363" s="277"/>
      <c r="B363" s="278"/>
      <c r="C363" s="278"/>
      <c r="D363" s="278"/>
      <c r="E363" s="278"/>
      <c r="F363" s="278"/>
      <c r="G363" s="278"/>
      <c r="H363" s="278"/>
      <c r="I363" s="278"/>
      <c r="J363" s="278"/>
      <c r="K363" s="278"/>
      <c r="L363" s="278"/>
      <c r="M363" s="278"/>
      <c r="N363" s="278"/>
      <c r="O363" s="278"/>
      <c r="P363" s="278"/>
      <c r="Q363" s="278"/>
      <c r="R363" s="278"/>
      <c r="S363" s="278"/>
      <c r="T363" s="278"/>
      <c r="U363" s="278"/>
      <c r="V363" s="278"/>
      <c r="W363" s="278"/>
      <c r="X363" s="278"/>
      <c r="Y363" s="278"/>
      <c r="Z363" s="278"/>
    </row>
    <row r="364" spans="1:26" x14ac:dyDescent="0.2">
      <c r="A364" s="277"/>
      <c r="B364" s="278"/>
      <c r="C364" s="278"/>
      <c r="D364" s="278"/>
      <c r="E364" s="278"/>
      <c r="F364" s="278"/>
      <c r="G364" s="278"/>
      <c r="H364" s="278"/>
      <c r="I364" s="278"/>
      <c r="J364" s="278"/>
      <c r="K364" s="278"/>
      <c r="L364" s="278"/>
      <c r="M364" s="278"/>
      <c r="N364" s="278"/>
      <c r="O364" s="278"/>
      <c r="P364" s="278"/>
      <c r="Q364" s="278"/>
      <c r="R364" s="278"/>
      <c r="S364" s="278"/>
      <c r="T364" s="278"/>
      <c r="U364" s="278"/>
      <c r="V364" s="278"/>
      <c r="W364" s="278"/>
      <c r="X364" s="278"/>
      <c r="Y364" s="278"/>
      <c r="Z364" s="278"/>
    </row>
    <row r="365" spans="1:26" x14ac:dyDescent="0.2">
      <c r="A365" s="277"/>
      <c r="B365" s="278"/>
      <c r="C365" s="278"/>
      <c r="D365" s="278"/>
      <c r="E365" s="278"/>
      <c r="F365" s="278"/>
      <c r="G365" s="278"/>
      <c r="H365" s="278"/>
      <c r="I365" s="278"/>
      <c r="J365" s="278"/>
      <c r="K365" s="278"/>
      <c r="L365" s="278"/>
      <c r="M365" s="278"/>
      <c r="N365" s="278"/>
      <c r="O365" s="278"/>
      <c r="P365" s="278"/>
      <c r="Q365" s="278"/>
      <c r="R365" s="278"/>
      <c r="S365" s="278"/>
      <c r="T365" s="278"/>
      <c r="U365" s="278"/>
      <c r="V365" s="278"/>
      <c r="W365" s="278"/>
      <c r="X365" s="278"/>
      <c r="Y365" s="278"/>
      <c r="Z365" s="278"/>
    </row>
    <row r="366" spans="1:26" x14ac:dyDescent="0.2">
      <c r="A366" s="277"/>
      <c r="B366" s="278"/>
      <c r="C366" s="278"/>
      <c r="D366" s="278"/>
      <c r="E366" s="278"/>
      <c r="F366" s="278"/>
      <c r="G366" s="278"/>
      <c r="H366" s="278"/>
      <c r="I366" s="278"/>
      <c r="J366" s="278"/>
      <c r="K366" s="278"/>
      <c r="L366" s="278"/>
      <c r="M366" s="278"/>
      <c r="N366" s="278"/>
      <c r="O366" s="278"/>
      <c r="P366" s="278"/>
      <c r="Q366" s="278"/>
      <c r="R366" s="278"/>
      <c r="S366" s="278"/>
      <c r="T366" s="278"/>
      <c r="U366" s="278"/>
      <c r="V366" s="278"/>
      <c r="W366" s="278"/>
      <c r="X366" s="278"/>
      <c r="Y366" s="278"/>
      <c r="Z366" s="278"/>
    </row>
    <row r="367" spans="1:26" x14ac:dyDescent="0.2">
      <c r="A367" s="277"/>
      <c r="B367" s="278"/>
      <c r="C367" s="278"/>
      <c r="D367" s="278"/>
      <c r="E367" s="278"/>
      <c r="F367" s="278"/>
      <c r="G367" s="278"/>
      <c r="H367" s="278"/>
      <c r="I367" s="278"/>
      <c r="J367" s="278"/>
      <c r="K367" s="278"/>
      <c r="L367" s="278"/>
      <c r="M367" s="278"/>
      <c r="N367" s="278"/>
      <c r="O367" s="278"/>
      <c r="P367" s="278"/>
      <c r="Q367" s="278"/>
      <c r="R367" s="278"/>
      <c r="S367" s="278"/>
      <c r="T367" s="278"/>
      <c r="U367" s="278"/>
      <c r="V367" s="278"/>
      <c r="W367" s="278"/>
      <c r="X367" s="278"/>
      <c r="Y367" s="278"/>
      <c r="Z367" s="278"/>
    </row>
    <row r="368" spans="1:26" x14ac:dyDescent="0.2">
      <c r="A368" s="277"/>
      <c r="B368" s="278"/>
      <c r="C368" s="278"/>
      <c r="D368" s="278"/>
      <c r="E368" s="278"/>
      <c r="F368" s="278"/>
      <c r="G368" s="278"/>
      <c r="H368" s="278"/>
      <c r="I368" s="278"/>
      <c r="J368" s="278"/>
      <c r="K368" s="278"/>
      <c r="L368" s="278"/>
      <c r="M368" s="278"/>
      <c r="N368" s="278"/>
      <c r="O368" s="278"/>
      <c r="P368" s="278"/>
      <c r="Q368" s="278"/>
      <c r="R368" s="278"/>
      <c r="S368" s="278"/>
      <c r="T368" s="278"/>
      <c r="U368" s="278"/>
      <c r="V368" s="278"/>
      <c r="W368" s="278"/>
      <c r="X368" s="278"/>
      <c r="Y368" s="278"/>
      <c r="Z368" s="278"/>
    </row>
    <row r="369" spans="1:26" x14ac:dyDescent="0.2">
      <c r="A369" s="277"/>
      <c r="B369" s="278"/>
      <c r="C369" s="278"/>
      <c r="D369" s="278"/>
      <c r="E369" s="278"/>
      <c r="F369" s="278"/>
      <c r="G369" s="278"/>
      <c r="H369" s="278"/>
      <c r="I369" s="278"/>
      <c r="J369" s="278"/>
      <c r="K369" s="278"/>
      <c r="L369" s="278"/>
      <c r="M369" s="278"/>
      <c r="N369" s="278"/>
      <c r="O369" s="278"/>
      <c r="P369" s="278"/>
      <c r="Q369" s="278"/>
      <c r="R369" s="278"/>
      <c r="S369" s="278"/>
      <c r="T369" s="278"/>
      <c r="U369" s="278"/>
      <c r="V369" s="278"/>
      <c r="W369" s="278"/>
      <c r="X369" s="278"/>
      <c r="Y369" s="278"/>
      <c r="Z369" s="278"/>
    </row>
    <row r="370" spans="1:26" x14ac:dyDescent="0.2">
      <c r="A370" s="277"/>
      <c r="B370" s="278"/>
      <c r="C370" s="278"/>
      <c r="D370" s="278"/>
      <c r="E370" s="278"/>
      <c r="F370" s="278"/>
      <c r="G370" s="278"/>
      <c r="H370" s="278"/>
      <c r="I370" s="278"/>
      <c r="J370" s="278"/>
      <c r="K370" s="278"/>
      <c r="L370" s="278"/>
      <c r="M370" s="278"/>
      <c r="N370" s="278"/>
      <c r="O370" s="278"/>
      <c r="P370" s="278"/>
      <c r="Q370" s="278"/>
      <c r="R370" s="278"/>
      <c r="S370" s="278"/>
      <c r="T370" s="278"/>
      <c r="U370" s="278"/>
      <c r="V370" s="278"/>
      <c r="W370" s="278"/>
      <c r="X370" s="278"/>
      <c r="Y370" s="278"/>
      <c r="Z370" s="278"/>
    </row>
    <row r="371" spans="1:26" x14ac:dyDescent="0.2">
      <c r="A371" s="277"/>
      <c r="B371" s="278"/>
      <c r="C371" s="278"/>
      <c r="D371" s="278"/>
      <c r="E371" s="278"/>
      <c r="F371" s="278"/>
      <c r="G371" s="278"/>
      <c r="H371" s="278"/>
      <c r="I371" s="278"/>
      <c r="J371" s="278"/>
      <c r="K371" s="278"/>
      <c r="L371" s="278"/>
      <c r="M371" s="278"/>
      <c r="N371" s="278"/>
      <c r="O371" s="278"/>
      <c r="P371" s="278"/>
      <c r="Q371" s="278"/>
      <c r="R371" s="278"/>
      <c r="S371" s="278"/>
      <c r="T371" s="278"/>
      <c r="U371" s="278"/>
      <c r="V371" s="278"/>
      <c r="W371" s="278"/>
      <c r="X371" s="278"/>
      <c r="Y371" s="278"/>
      <c r="Z371" s="278"/>
    </row>
    <row r="372" spans="1:26" x14ac:dyDescent="0.2">
      <c r="A372" s="277"/>
      <c r="B372" s="278"/>
      <c r="C372" s="278"/>
      <c r="D372" s="278"/>
      <c r="E372" s="278"/>
      <c r="F372" s="278"/>
      <c r="G372" s="278"/>
      <c r="H372" s="278"/>
      <c r="I372" s="278"/>
      <c r="J372" s="278"/>
      <c r="K372" s="278"/>
      <c r="L372" s="278"/>
      <c r="M372" s="278"/>
      <c r="N372" s="278"/>
      <c r="O372" s="278"/>
      <c r="P372" s="278"/>
      <c r="Q372" s="278"/>
      <c r="R372" s="278"/>
      <c r="S372" s="278"/>
      <c r="T372" s="278"/>
      <c r="U372" s="278"/>
      <c r="V372" s="278"/>
      <c r="W372" s="278"/>
      <c r="X372" s="278"/>
      <c r="Y372" s="278"/>
      <c r="Z372" s="278"/>
    </row>
    <row r="373" spans="1:26" x14ac:dyDescent="0.2">
      <c r="A373" s="277"/>
      <c r="B373" s="278"/>
      <c r="C373" s="278"/>
      <c r="D373" s="278"/>
      <c r="E373" s="278"/>
      <c r="F373" s="278"/>
      <c r="G373" s="278"/>
      <c r="H373" s="278"/>
      <c r="I373" s="278"/>
      <c r="J373" s="278"/>
      <c r="K373" s="278"/>
      <c r="L373" s="278"/>
      <c r="M373" s="278"/>
      <c r="N373" s="278"/>
      <c r="O373" s="278"/>
      <c r="P373" s="278"/>
      <c r="Q373" s="278"/>
      <c r="R373" s="278"/>
      <c r="S373" s="278"/>
      <c r="T373" s="278"/>
      <c r="U373" s="278"/>
      <c r="V373" s="278"/>
      <c r="W373" s="278"/>
      <c r="X373" s="278"/>
      <c r="Y373" s="278"/>
      <c r="Z373" s="278"/>
    </row>
    <row r="374" spans="1:26" x14ac:dyDescent="0.2">
      <c r="A374" s="277"/>
      <c r="B374" s="278"/>
      <c r="C374" s="278"/>
      <c r="D374" s="278"/>
      <c r="E374" s="278"/>
      <c r="F374" s="278"/>
      <c r="G374" s="278"/>
      <c r="H374" s="278"/>
      <c r="I374" s="278"/>
      <c r="J374" s="278"/>
      <c r="K374" s="278"/>
      <c r="L374" s="278"/>
      <c r="M374" s="278"/>
      <c r="N374" s="278"/>
      <c r="O374" s="278"/>
      <c r="P374" s="278"/>
      <c r="Q374" s="278"/>
      <c r="R374" s="278"/>
      <c r="S374" s="278"/>
      <c r="T374" s="278"/>
      <c r="U374" s="278"/>
      <c r="V374" s="278"/>
      <c r="W374" s="278"/>
      <c r="X374" s="278"/>
      <c r="Y374" s="278"/>
      <c r="Z374" s="278"/>
    </row>
    <row r="375" spans="1:26" x14ac:dyDescent="0.2">
      <c r="A375" s="277"/>
      <c r="B375" s="278"/>
      <c r="C375" s="278"/>
      <c r="D375" s="278"/>
      <c r="E375" s="278"/>
      <c r="F375" s="278"/>
      <c r="G375" s="278"/>
      <c r="H375" s="278"/>
      <c r="I375" s="278"/>
      <c r="J375" s="278"/>
      <c r="K375" s="278"/>
      <c r="L375" s="278"/>
      <c r="M375" s="278"/>
      <c r="N375" s="278"/>
      <c r="O375" s="278"/>
      <c r="P375" s="278"/>
      <c r="Q375" s="278"/>
      <c r="R375" s="278"/>
      <c r="S375" s="278"/>
      <c r="T375" s="278"/>
      <c r="U375" s="278"/>
      <c r="V375" s="278"/>
      <c r="W375" s="278"/>
      <c r="X375" s="278"/>
      <c r="Y375" s="278"/>
      <c r="Z375" s="278"/>
    </row>
    <row r="376" spans="1:26" x14ac:dyDescent="0.2">
      <c r="A376" s="277"/>
      <c r="B376" s="278"/>
      <c r="C376" s="278"/>
      <c r="D376" s="278"/>
      <c r="E376" s="278"/>
      <c r="F376" s="278"/>
      <c r="G376" s="278"/>
      <c r="H376" s="278"/>
      <c r="I376" s="278"/>
      <c r="J376" s="278"/>
      <c r="K376" s="278"/>
      <c r="L376" s="278"/>
      <c r="M376" s="278"/>
      <c r="N376" s="278"/>
      <c r="O376" s="278"/>
      <c r="P376" s="278"/>
      <c r="Q376" s="278"/>
      <c r="R376" s="278"/>
      <c r="S376" s="278"/>
      <c r="T376" s="278"/>
      <c r="U376" s="278"/>
      <c r="V376" s="278"/>
      <c r="W376" s="278"/>
      <c r="X376" s="278"/>
      <c r="Y376" s="278"/>
      <c r="Z376" s="278"/>
    </row>
    <row r="377" spans="1:26" x14ac:dyDescent="0.2">
      <c r="A377" s="277"/>
      <c r="B377" s="278"/>
      <c r="C377" s="278"/>
      <c r="D377" s="278"/>
      <c r="E377" s="278"/>
      <c r="F377" s="278"/>
      <c r="G377" s="278"/>
      <c r="H377" s="278"/>
      <c r="I377" s="278"/>
      <c r="J377" s="278"/>
      <c r="K377" s="278"/>
      <c r="L377" s="278"/>
      <c r="M377" s="278"/>
      <c r="N377" s="278"/>
      <c r="O377" s="278"/>
      <c r="P377" s="278"/>
      <c r="Q377" s="278"/>
      <c r="R377" s="278"/>
      <c r="S377" s="278"/>
      <c r="T377" s="278"/>
      <c r="U377" s="278"/>
      <c r="V377" s="278"/>
      <c r="W377" s="278"/>
      <c r="X377" s="278"/>
      <c r="Y377" s="278"/>
      <c r="Z377" s="278"/>
    </row>
    <row r="378" spans="1:26" x14ac:dyDescent="0.2">
      <c r="A378" s="277"/>
      <c r="B378" s="278"/>
      <c r="C378" s="278"/>
      <c r="D378" s="278"/>
      <c r="E378" s="278"/>
      <c r="F378" s="278"/>
      <c r="G378" s="278"/>
      <c r="H378" s="278"/>
      <c r="I378" s="278"/>
      <c r="J378" s="278"/>
      <c r="K378" s="278"/>
      <c r="L378" s="278"/>
      <c r="M378" s="278"/>
      <c r="N378" s="278"/>
      <c r="O378" s="278"/>
      <c r="P378" s="278"/>
      <c r="Q378" s="278"/>
      <c r="R378" s="278"/>
      <c r="S378" s="278"/>
      <c r="T378" s="278"/>
      <c r="U378" s="278"/>
      <c r="V378" s="278"/>
      <c r="W378" s="278"/>
      <c r="X378" s="278"/>
      <c r="Y378" s="278"/>
      <c r="Z378" s="278"/>
    </row>
    <row r="379" spans="1:26" x14ac:dyDescent="0.2">
      <c r="A379" s="277"/>
      <c r="B379" s="278"/>
      <c r="C379" s="278"/>
      <c r="D379" s="278"/>
      <c r="E379" s="278"/>
      <c r="F379" s="278"/>
      <c r="G379" s="278"/>
      <c r="H379" s="278"/>
      <c r="I379" s="278"/>
      <c r="J379" s="278"/>
      <c r="K379" s="278"/>
      <c r="L379" s="278"/>
      <c r="M379" s="278"/>
      <c r="N379" s="278"/>
      <c r="O379" s="278"/>
      <c r="P379" s="278"/>
      <c r="Q379" s="278"/>
      <c r="R379" s="278"/>
      <c r="S379" s="278"/>
      <c r="T379" s="278"/>
      <c r="U379" s="278"/>
      <c r="V379" s="278"/>
      <c r="W379" s="278"/>
      <c r="X379" s="278"/>
      <c r="Y379" s="278"/>
      <c r="Z379" s="278"/>
    </row>
    <row r="380" spans="1:26" x14ac:dyDescent="0.2">
      <c r="A380" s="277"/>
      <c r="B380" s="278"/>
      <c r="C380" s="278"/>
      <c r="D380" s="278"/>
      <c r="E380" s="278"/>
      <c r="F380" s="278"/>
      <c r="G380" s="278"/>
      <c r="H380" s="278"/>
      <c r="I380" s="278"/>
      <c r="J380" s="278"/>
      <c r="K380" s="278"/>
      <c r="L380" s="278"/>
      <c r="M380" s="278"/>
      <c r="N380" s="278"/>
      <c r="O380" s="278"/>
      <c r="P380" s="278"/>
      <c r="Q380" s="278"/>
      <c r="R380" s="278"/>
      <c r="S380" s="278"/>
      <c r="T380" s="278"/>
      <c r="U380" s="278"/>
      <c r="V380" s="278"/>
      <c r="W380" s="278"/>
      <c r="X380" s="278"/>
      <c r="Y380" s="278"/>
      <c r="Z380" s="278"/>
    </row>
    <row r="381" spans="1:26" x14ac:dyDescent="0.2">
      <c r="A381" s="277"/>
      <c r="B381" s="278"/>
      <c r="C381" s="278"/>
      <c r="D381" s="278"/>
      <c r="E381" s="278"/>
      <c r="F381" s="278"/>
      <c r="G381" s="278"/>
      <c r="H381" s="278"/>
      <c r="I381" s="278"/>
      <c r="J381" s="278"/>
      <c r="K381" s="278"/>
      <c r="L381" s="278"/>
      <c r="M381" s="278"/>
      <c r="N381" s="278"/>
      <c r="O381" s="278"/>
      <c r="P381" s="278"/>
      <c r="Q381" s="278"/>
      <c r="R381" s="278"/>
      <c r="S381" s="278"/>
      <c r="T381" s="278"/>
      <c r="U381" s="278"/>
      <c r="V381" s="278"/>
      <c r="W381" s="278"/>
      <c r="X381" s="278"/>
      <c r="Y381" s="278"/>
      <c r="Z381" s="278"/>
    </row>
    <row r="382" spans="1:26" x14ac:dyDescent="0.2">
      <c r="A382" s="277"/>
      <c r="B382" s="278"/>
      <c r="C382" s="278"/>
      <c r="D382" s="278"/>
      <c r="E382" s="278"/>
      <c r="F382" s="278"/>
      <c r="G382" s="278"/>
      <c r="H382" s="278"/>
      <c r="I382" s="278"/>
      <c r="J382" s="278"/>
      <c r="K382" s="278"/>
      <c r="L382" s="278"/>
      <c r="M382" s="278"/>
      <c r="N382" s="278"/>
      <c r="O382" s="278"/>
      <c r="P382" s="278"/>
      <c r="Q382" s="278"/>
      <c r="R382" s="278"/>
      <c r="S382" s="278"/>
      <c r="T382" s="278"/>
      <c r="U382" s="278"/>
      <c r="V382" s="278"/>
      <c r="W382" s="278"/>
      <c r="X382" s="278"/>
      <c r="Y382" s="278"/>
      <c r="Z382" s="278"/>
    </row>
    <row r="383" spans="1:26" x14ac:dyDescent="0.2">
      <c r="A383" s="277"/>
      <c r="B383" s="278"/>
      <c r="C383" s="278"/>
      <c r="D383" s="278"/>
      <c r="E383" s="278"/>
      <c r="F383" s="278"/>
      <c r="G383" s="278"/>
      <c r="H383" s="278"/>
      <c r="I383" s="278"/>
      <c r="J383" s="278"/>
      <c r="K383" s="278"/>
      <c r="L383" s="278"/>
      <c r="M383" s="278"/>
      <c r="N383" s="278"/>
      <c r="O383" s="278"/>
      <c r="P383" s="278"/>
      <c r="Q383" s="278"/>
      <c r="R383" s="278"/>
      <c r="S383" s="278"/>
      <c r="T383" s="278"/>
      <c r="U383" s="278"/>
      <c r="V383" s="278"/>
      <c r="W383" s="278"/>
      <c r="X383" s="278"/>
      <c r="Y383" s="278"/>
      <c r="Z383" s="278"/>
    </row>
    <row r="384" spans="1:26" x14ac:dyDescent="0.2">
      <c r="A384" s="277"/>
      <c r="B384" s="278"/>
      <c r="C384" s="278"/>
      <c r="D384" s="278"/>
      <c r="E384" s="278"/>
      <c r="F384" s="278"/>
      <c r="G384" s="278"/>
      <c r="H384" s="278"/>
      <c r="I384" s="278"/>
      <c r="J384" s="278"/>
      <c r="K384" s="278"/>
      <c r="L384" s="278"/>
      <c r="M384" s="278"/>
      <c r="N384" s="278"/>
      <c r="O384" s="278"/>
      <c r="P384" s="278"/>
      <c r="Q384" s="278"/>
      <c r="R384" s="278"/>
      <c r="S384" s="278"/>
      <c r="T384" s="278"/>
      <c r="U384" s="278"/>
      <c r="V384" s="278"/>
      <c r="W384" s="278"/>
      <c r="X384" s="278"/>
      <c r="Y384" s="278"/>
      <c r="Z384" s="278"/>
    </row>
    <row r="385" spans="1:26" x14ac:dyDescent="0.2">
      <c r="A385" s="277"/>
      <c r="B385" s="278"/>
      <c r="C385" s="278"/>
      <c r="D385" s="278"/>
      <c r="E385" s="278"/>
      <c r="F385" s="278"/>
      <c r="G385" s="278"/>
      <c r="H385" s="278"/>
      <c r="I385" s="278"/>
      <c r="J385" s="278"/>
      <c r="K385" s="278"/>
      <c r="L385" s="278"/>
      <c r="M385" s="278"/>
      <c r="N385" s="278"/>
      <c r="O385" s="278"/>
      <c r="P385" s="278"/>
      <c r="Q385" s="278"/>
      <c r="R385" s="278"/>
      <c r="S385" s="278"/>
      <c r="T385" s="278"/>
      <c r="U385" s="278"/>
      <c r="V385" s="278"/>
      <c r="W385" s="278"/>
      <c r="X385" s="278"/>
      <c r="Y385" s="278"/>
      <c r="Z385" s="278"/>
    </row>
    <row r="386" spans="1:26" x14ac:dyDescent="0.2">
      <c r="A386" s="277"/>
      <c r="B386" s="278"/>
      <c r="C386" s="278"/>
      <c r="D386" s="278"/>
      <c r="E386" s="278"/>
      <c r="F386" s="278"/>
      <c r="G386" s="278"/>
      <c r="H386" s="278"/>
      <c r="I386" s="278"/>
      <c r="J386" s="278"/>
      <c r="K386" s="278"/>
      <c r="L386" s="278"/>
      <c r="M386" s="278"/>
      <c r="N386" s="278"/>
      <c r="O386" s="278"/>
      <c r="P386" s="278"/>
      <c r="Q386" s="278"/>
      <c r="R386" s="278"/>
      <c r="S386" s="278"/>
      <c r="T386" s="278"/>
      <c r="U386" s="278"/>
      <c r="V386" s="278"/>
      <c r="W386" s="278"/>
      <c r="X386" s="278"/>
      <c r="Y386" s="278"/>
      <c r="Z386" s="278"/>
    </row>
    <row r="387" spans="1:26" x14ac:dyDescent="0.2">
      <c r="A387" s="277"/>
      <c r="B387" s="278"/>
      <c r="C387" s="278"/>
      <c r="D387" s="278"/>
      <c r="E387" s="278"/>
      <c r="F387" s="278"/>
      <c r="G387" s="278"/>
      <c r="H387" s="278"/>
      <c r="I387" s="278"/>
      <c r="J387" s="278"/>
      <c r="K387" s="278"/>
      <c r="L387" s="278"/>
      <c r="M387" s="278"/>
      <c r="N387" s="278"/>
      <c r="O387" s="278"/>
      <c r="P387" s="278"/>
      <c r="Q387" s="278"/>
      <c r="R387" s="278"/>
      <c r="S387" s="278"/>
      <c r="T387" s="278"/>
      <c r="U387" s="278"/>
      <c r="V387" s="278"/>
      <c r="W387" s="278"/>
      <c r="X387" s="278"/>
      <c r="Y387" s="278"/>
      <c r="Z387" s="278"/>
    </row>
    <row r="388" spans="1:26" x14ac:dyDescent="0.2">
      <c r="A388" s="277"/>
      <c r="B388" s="278"/>
      <c r="C388" s="278"/>
      <c r="D388" s="278"/>
      <c r="E388" s="278"/>
      <c r="F388" s="278"/>
      <c r="G388" s="278"/>
      <c r="H388" s="278"/>
      <c r="I388" s="278"/>
      <c r="J388" s="278"/>
      <c r="K388" s="278"/>
      <c r="L388" s="278"/>
      <c r="M388" s="278"/>
      <c r="N388" s="278"/>
      <c r="O388" s="278"/>
      <c r="P388" s="278"/>
      <c r="Q388" s="278"/>
      <c r="R388" s="278"/>
      <c r="S388" s="278"/>
      <c r="T388" s="278"/>
      <c r="U388" s="278"/>
      <c r="V388" s="278"/>
      <c r="W388" s="278"/>
      <c r="X388" s="278"/>
      <c r="Y388" s="278"/>
      <c r="Z388" s="278"/>
    </row>
    <row r="389" spans="1:26" x14ac:dyDescent="0.2">
      <c r="A389" s="277"/>
      <c r="B389" s="278"/>
      <c r="C389" s="278"/>
      <c r="D389" s="278"/>
      <c r="E389" s="278"/>
      <c r="F389" s="278"/>
      <c r="G389" s="278"/>
      <c r="H389" s="278"/>
      <c r="I389" s="278"/>
      <c r="J389" s="278"/>
      <c r="K389" s="278"/>
      <c r="L389" s="278"/>
      <c r="M389" s="278"/>
      <c r="N389" s="278"/>
      <c r="O389" s="278"/>
      <c r="P389" s="278"/>
      <c r="Q389" s="278"/>
      <c r="R389" s="278"/>
      <c r="S389" s="278"/>
      <c r="T389" s="278"/>
      <c r="U389" s="278"/>
      <c r="V389" s="278"/>
      <c r="W389" s="278"/>
      <c r="X389" s="278"/>
      <c r="Y389" s="278"/>
      <c r="Z389" s="278"/>
    </row>
    <row r="390" spans="1:26" x14ac:dyDescent="0.2">
      <c r="A390" s="277"/>
      <c r="B390" s="278"/>
      <c r="C390" s="278"/>
      <c r="D390" s="278"/>
      <c r="E390" s="278"/>
      <c r="F390" s="278"/>
      <c r="G390" s="278"/>
      <c r="H390" s="278"/>
      <c r="I390" s="278"/>
      <c r="J390" s="278"/>
      <c r="K390" s="278"/>
      <c r="L390" s="278"/>
      <c r="M390" s="278"/>
      <c r="N390" s="278"/>
      <c r="O390" s="278"/>
      <c r="P390" s="278"/>
      <c r="Q390" s="278"/>
      <c r="R390" s="278"/>
      <c r="S390" s="278"/>
      <c r="T390" s="278"/>
      <c r="U390" s="278"/>
      <c r="V390" s="278"/>
      <c r="W390" s="278"/>
      <c r="X390" s="278"/>
      <c r="Y390" s="278"/>
      <c r="Z390" s="278"/>
    </row>
    <row r="391" spans="1:26" x14ac:dyDescent="0.2">
      <c r="A391" s="277"/>
      <c r="B391" s="278"/>
      <c r="C391" s="278"/>
      <c r="D391" s="278"/>
      <c r="E391" s="278"/>
      <c r="F391" s="278"/>
      <c r="G391" s="278"/>
      <c r="H391" s="278"/>
      <c r="I391" s="278"/>
      <c r="J391" s="278"/>
      <c r="K391" s="278"/>
      <c r="L391" s="278"/>
      <c r="M391" s="278"/>
      <c r="N391" s="278"/>
      <c r="O391" s="278"/>
      <c r="P391" s="278"/>
      <c r="Q391" s="278"/>
      <c r="R391" s="278"/>
      <c r="S391" s="278"/>
      <c r="T391" s="278"/>
      <c r="U391" s="278"/>
      <c r="V391" s="278"/>
      <c r="W391" s="278"/>
      <c r="X391" s="278"/>
      <c r="Y391" s="278"/>
      <c r="Z391" s="278"/>
    </row>
    <row r="392" spans="1:26" x14ac:dyDescent="0.2">
      <c r="A392" s="277"/>
      <c r="B392" s="278"/>
      <c r="C392" s="278"/>
      <c r="D392" s="278"/>
      <c r="E392" s="278"/>
      <c r="F392" s="278"/>
      <c r="G392" s="278"/>
      <c r="H392" s="278"/>
      <c r="I392" s="278"/>
      <c r="J392" s="278"/>
      <c r="K392" s="278"/>
      <c r="L392" s="278"/>
      <c r="M392" s="278"/>
      <c r="N392" s="278"/>
      <c r="O392" s="278"/>
      <c r="P392" s="278"/>
      <c r="Q392" s="278"/>
      <c r="R392" s="278"/>
      <c r="S392" s="278"/>
      <c r="T392" s="278"/>
      <c r="U392" s="278"/>
      <c r="V392" s="278"/>
      <c r="W392" s="278"/>
      <c r="X392" s="278"/>
      <c r="Y392" s="278"/>
      <c r="Z392" s="278"/>
    </row>
    <row r="393" spans="1:26" x14ac:dyDescent="0.2">
      <c r="A393" s="277"/>
      <c r="B393" s="278"/>
      <c r="C393" s="278"/>
      <c r="D393" s="278"/>
      <c r="E393" s="278"/>
      <c r="F393" s="278"/>
      <c r="G393" s="278"/>
      <c r="H393" s="278"/>
      <c r="I393" s="278"/>
      <c r="J393" s="278"/>
      <c r="K393" s="278"/>
      <c r="L393" s="278"/>
      <c r="M393" s="278"/>
      <c r="N393" s="278"/>
      <c r="O393" s="278"/>
      <c r="P393" s="278"/>
      <c r="Q393" s="278"/>
      <c r="R393" s="278"/>
      <c r="S393" s="278"/>
      <c r="T393" s="278"/>
      <c r="U393" s="278"/>
      <c r="V393" s="278"/>
      <c r="W393" s="278"/>
      <c r="X393" s="278"/>
      <c r="Y393" s="278"/>
      <c r="Z393" s="278"/>
    </row>
    <row r="394" spans="1:26" x14ac:dyDescent="0.2">
      <c r="A394" s="277"/>
      <c r="B394" s="278"/>
      <c r="C394" s="278"/>
      <c r="D394" s="278"/>
      <c r="E394" s="278"/>
      <c r="F394" s="278"/>
      <c r="G394" s="278"/>
      <c r="H394" s="278"/>
      <c r="I394" s="278"/>
      <c r="J394" s="278"/>
      <c r="K394" s="278"/>
      <c r="L394" s="278"/>
      <c r="M394" s="278"/>
      <c r="N394" s="278"/>
      <c r="O394" s="278"/>
      <c r="P394" s="278"/>
      <c r="Q394" s="278"/>
      <c r="R394" s="278"/>
      <c r="S394" s="278"/>
      <c r="T394" s="278"/>
      <c r="U394" s="278"/>
      <c r="V394" s="278"/>
      <c r="W394" s="278"/>
      <c r="X394" s="278"/>
      <c r="Y394" s="278"/>
      <c r="Z394" s="278"/>
    </row>
    <row r="395" spans="1:26" x14ac:dyDescent="0.2">
      <c r="A395" s="277"/>
      <c r="B395" s="278"/>
      <c r="C395" s="278"/>
      <c r="D395" s="278"/>
      <c r="E395" s="278"/>
      <c r="F395" s="278"/>
      <c r="G395" s="278"/>
      <c r="H395" s="278"/>
      <c r="I395" s="278"/>
      <c r="J395" s="278"/>
      <c r="K395" s="278"/>
      <c r="L395" s="278"/>
      <c r="M395" s="278"/>
      <c r="N395" s="278"/>
      <c r="O395" s="278"/>
      <c r="P395" s="278"/>
      <c r="Q395" s="278"/>
      <c r="R395" s="278"/>
      <c r="S395" s="278"/>
      <c r="T395" s="278"/>
      <c r="U395" s="278"/>
      <c r="V395" s="278"/>
      <c r="W395" s="278"/>
      <c r="X395" s="278"/>
      <c r="Y395" s="278"/>
      <c r="Z395" s="278"/>
    </row>
    <row r="396" spans="1:26" x14ac:dyDescent="0.2">
      <c r="A396" s="277"/>
      <c r="B396" s="278"/>
      <c r="C396" s="278"/>
      <c r="D396" s="278"/>
      <c r="E396" s="278"/>
      <c r="F396" s="278"/>
      <c r="G396" s="278"/>
      <c r="H396" s="278"/>
      <c r="I396" s="278"/>
      <c r="J396" s="278"/>
      <c r="K396" s="278"/>
      <c r="L396" s="278"/>
      <c r="M396" s="278"/>
      <c r="N396" s="278"/>
      <c r="O396" s="278"/>
      <c r="P396" s="278"/>
      <c r="Q396" s="278"/>
      <c r="R396" s="278"/>
      <c r="S396" s="278"/>
      <c r="T396" s="278"/>
      <c r="U396" s="278"/>
      <c r="V396" s="278"/>
      <c r="W396" s="278"/>
      <c r="X396" s="278"/>
      <c r="Y396" s="278"/>
      <c r="Z396" s="278"/>
    </row>
    <row r="397" spans="1:26" x14ac:dyDescent="0.2">
      <c r="A397" s="277"/>
      <c r="B397" s="278"/>
      <c r="C397" s="278"/>
      <c r="D397" s="278"/>
      <c r="E397" s="278"/>
      <c r="F397" s="278"/>
      <c r="G397" s="278"/>
      <c r="H397" s="278"/>
      <c r="I397" s="278"/>
      <c r="J397" s="278"/>
      <c r="K397" s="278"/>
      <c r="L397" s="278"/>
      <c r="M397" s="278"/>
      <c r="N397" s="278"/>
      <c r="O397" s="278"/>
      <c r="P397" s="278"/>
      <c r="Q397" s="278"/>
      <c r="R397" s="278"/>
      <c r="S397" s="278"/>
      <c r="T397" s="278"/>
      <c r="U397" s="278"/>
      <c r="V397" s="278"/>
      <c r="W397" s="278"/>
      <c r="X397" s="278"/>
      <c r="Y397" s="278"/>
      <c r="Z397" s="278"/>
    </row>
    <row r="398" spans="1:26" x14ac:dyDescent="0.2">
      <c r="A398" s="277"/>
      <c r="B398" s="278"/>
      <c r="C398" s="278"/>
      <c r="D398" s="278"/>
      <c r="E398" s="278"/>
      <c r="F398" s="278"/>
      <c r="G398" s="278"/>
      <c r="H398" s="278"/>
      <c r="I398" s="278"/>
      <c r="J398" s="278"/>
      <c r="K398" s="278"/>
      <c r="L398" s="278"/>
      <c r="M398" s="278"/>
      <c r="N398" s="278"/>
      <c r="O398" s="278"/>
      <c r="P398" s="278"/>
      <c r="Q398" s="278"/>
      <c r="R398" s="278"/>
      <c r="S398" s="278"/>
      <c r="T398" s="278"/>
      <c r="U398" s="278"/>
      <c r="V398" s="278"/>
      <c r="W398" s="278"/>
      <c r="X398" s="278"/>
      <c r="Y398" s="278"/>
      <c r="Z398" s="278"/>
    </row>
    <row r="399" spans="1:26" x14ac:dyDescent="0.2">
      <c r="A399" s="277"/>
      <c r="B399" s="278"/>
      <c r="C399" s="278"/>
      <c r="D399" s="278"/>
      <c r="E399" s="278"/>
      <c r="F399" s="278"/>
      <c r="G399" s="278"/>
      <c r="H399" s="278"/>
      <c r="I399" s="278"/>
      <c r="J399" s="278"/>
      <c r="K399" s="278"/>
      <c r="L399" s="278"/>
      <c r="M399" s="278"/>
      <c r="N399" s="278"/>
      <c r="O399" s="278"/>
      <c r="P399" s="278"/>
      <c r="Q399" s="278"/>
      <c r="R399" s="278"/>
      <c r="S399" s="278"/>
      <c r="T399" s="278"/>
      <c r="U399" s="278"/>
      <c r="V399" s="278"/>
      <c r="W399" s="278"/>
      <c r="X399" s="278"/>
      <c r="Y399" s="278"/>
      <c r="Z399" s="278"/>
    </row>
    <row r="400" spans="1:26" x14ac:dyDescent="0.2">
      <c r="A400" s="277"/>
      <c r="B400" s="278"/>
      <c r="C400" s="278"/>
      <c r="D400" s="278"/>
      <c r="E400" s="278"/>
      <c r="F400" s="278"/>
      <c r="G400" s="278"/>
      <c r="H400" s="278"/>
      <c r="I400" s="278"/>
      <c r="J400" s="278"/>
      <c r="K400" s="278"/>
      <c r="L400" s="278"/>
      <c r="M400" s="278"/>
      <c r="N400" s="278"/>
      <c r="O400" s="278"/>
      <c r="P400" s="278"/>
      <c r="Q400" s="278"/>
      <c r="R400" s="278"/>
      <c r="S400" s="278"/>
      <c r="T400" s="278"/>
      <c r="U400" s="278"/>
      <c r="V400" s="278"/>
      <c r="W400" s="278"/>
      <c r="X400" s="278"/>
      <c r="Y400" s="278"/>
      <c r="Z400" s="278"/>
    </row>
    <row r="401" spans="1:26" x14ac:dyDescent="0.2">
      <c r="A401" s="277"/>
      <c r="B401" s="278"/>
      <c r="C401" s="278"/>
      <c r="D401" s="278"/>
      <c r="E401" s="278"/>
      <c r="F401" s="278"/>
      <c r="G401" s="278"/>
      <c r="H401" s="278"/>
      <c r="I401" s="278"/>
      <c r="J401" s="278"/>
      <c r="K401" s="278"/>
      <c r="L401" s="278"/>
      <c r="M401" s="278"/>
      <c r="N401" s="278"/>
      <c r="O401" s="278"/>
      <c r="P401" s="278"/>
      <c r="Q401" s="278"/>
      <c r="R401" s="278"/>
      <c r="S401" s="278"/>
      <c r="T401" s="278"/>
      <c r="U401" s="278"/>
      <c r="V401" s="278"/>
      <c r="W401" s="278"/>
      <c r="X401" s="278"/>
      <c r="Y401" s="278"/>
      <c r="Z401" s="278"/>
    </row>
    <row r="402" spans="1:26" x14ac:dyDescent="0.2">
      <c r="A402" s="277"/>
      <c r="B402" s="278"/>
      <c r="C402" s="278"/>
      <c r="D402" s="278"/>
      <c r="E402" s="278"/>
      <c r="F402" s="278"/>
      <c r="G402" s="278"/>
      <c r="H402" s="278"/>
      <c r="I402" s="278"/>
      <c r="J402" s="278"/>
      <c r="K402" s="278"/>
      <c r="L402" s="278"/>
      <c r="M402" s="278"/>
      <c r="N402" s="278"/>
      <c r="O402" s="278"/>
      <c r="P402" s="278"/>
      <c r="Q402" s="278"/>
      <c r="R402" s="278"/>
      <c r="S402" s="278"/>
      <c r="T402" s="278"/>
      <c r="U402" s="278"/>
      <c r="V402" s="278"/>
      <c r="W402" s="278"/>
      <c r="X402" s="278"/>
      <c r="Y402" s="278"/>
      <c r="Z402" s="278"/>
    </row>
    <row r="403" spans="1:26" x14ac:dyDescent="0.2">
      <c r="A403" s="277"/>
      <c r="B403" s="278"/>
      <c r="C403" s="278"/>
      <c r="D403" s="278"/>
      <c r="E403" s="278"/>
      <c r="F403" s="278"/>
      <c r="G403" s="278"/>
      <c r="H403" s="278"/>
      <c r="I403" s="278"/>
      <c r="J403" s="278"/>
      <c r="K403" s="278"/>
      <c r="L403" s="278"/>
      <c r="M403" s="278"/>
      <c r="N403" s="278"/>
      <c r="O403" s="278"/>
      <c r="P403" s="278"/>
      <c r="Q403" s="278"/>
      <c r="R403" s="278"/>
      <c r="S403" s="278"/>
      <c r="T403" s="278"/>
      <c r="U403" s="278"/>
      <c r="V403" s="278"/>
      <c r="W403" s="278"/>
      <c r="X403" s="278"/>
      <c r="Y403" s="278"/>
      <c r="Z403" s="278"/>
    </row>
    <row r="404" spans="1:26" x14ac:dyDescent="0.2">
      <c r="A404" s="277"/>
      <c r="B404" s="278"/>
      <c r="C404" s="278"/>
      <c r="D404" s="278"/>
      <c r="E404" s="278"/>
      <c r="F404" s="278"/>
      <c r="G404" s="278"/>
      <c r="H404" s="278"/>
      <c r="I404" s="278"/>
      <c r="J404" s="278"/>
      <c r="K404" s="278"/>
      <c r="L404" s="278"/>
      <c r="M404" s="278"/>
      <c r="N404" s="278"/>
      <c r="O404" s="278"/>
      <c r="P404" s="278"/>
      <c r="Q404" s="278"/>
      <c r="R404" s="278"/>
      <c r="S404" s="278"/>
      <c r="T404" s="278"/>
      <c r="U404" s="278"/>
      <c r="V404" s="278"/>
      <c r="W404" s="278"/>
      <c r="X404" s="278"/>
      <c r="Y404" s="278"/>
      <c r="Z404" s="278"/>
    </row>
    <row r="405" spans="1:26" x14ac:dyDescent="0.2">
      <c r="A405" s="277"/>
      <c r="B405" s="278"/>
      <c r="C405" s="278"/>
      <c r="D405" s="278"/>
      <c r="E405" s="278"/>
      <c r="F405" s="278"/>
      <c r="G405" s="278"/>
      <c r="H405" s="278"/>
      <c r="I405" s="278"/>
      <c r="J405" s="278"/>
      <c r="K405" s="278"/>
      <c r="L405" s="278"/>
      <c r="M405" s="278"/>
      <c r="N405" s="278"/>
      <c r="O405" s="278"/>
      <c r="P405" s="278"/>
      <c r="Q405" s="278"/>
      <c r="R405" s="278"/>
      <c r="S405" s="278"/>
      <c r="T405" s="278"/>
      <c r="U405" s="278"/>
      <c r="V405" s="278"/>
      <c r="W405" s="278"/>
      <c r="X405" s="278"/>
      <c r="Y405" s="278"/>
      <c r="Z405" s="278"/>
    </row>
    <row r="406" spans="1:26" x14ac:dyDescent="0.2">
      <c r="A406" s="277"/>
      <c r="B406" s="278"/>
      <c r="C406" s="278"/>
      <c r="D406" s="278"/>
      <c r="E406" s="278"/>
      <c r="F406" s="278"/>
      <c r="G406" s="278"/>
      <c r="H406" s="278"/>
      <c r="I406" s="278"/>
      <c r="J406" s="278"/>
      <c r="K406" s="278"/>
      <c r="L406" s="278"/>
      <c r="M406" s="278"/>
      <c r="N406" s="278"/>
      <c r="O406" s="278"/>
      <c r="P406" s="278"/>
      <c r="Q406" s="278"/>
      <c r="R406" s="278"/>
      <c r="S406" s="278"/>
      <c r="T406" s="278"/>
      <c r="U406" s="278"/>
      <c r="V406" s="278"/>
      <c r="W406" s="278"/>
      <c r="X406" s="278"/>
      <c r="Y406" s="278"/>
      <c r="Z406" s="278"/>
    </row>
    <row r="407" spans="1:26" x14ac:dyDescent="0.2">
      <c r="A407" s="277"/>
      <c r="B407" s="278"/>
      <c r="C407" s="278"/>
      <c r="D407" s="278"/>
      <c r="E407" s="278"/>
      <c r="F407" s="278"/>
      <c r="G407" s="278"/>
      <c r="H407" s="278"/>
      <c r="I407" s="278"/>
      <c r="J407" s="278"/>
      <c r="K407" s="278"/>
      <c r="L407" s="278"/>
      <c r="M407" s="278"/>
      <c r="N407" s="278"/>
      <c r="O407" s="278"/>
      <c r="P407" s="278"/>
      <c r="Q407" s="278"/>
      <c r="R407" s="278"/>
      <c r="S407" s="278"/>
      <c r="T407" s="278"/>
      <c r="U407" s="278"/>
      <c r="V407" s="278"/>
      <c r="W407" s="278"/>
      <c r="X407" s="278"/>
      <c r="Y407" s="278"/>
      <c r="Z407" s="278"/>
    </row>
    <row r="408" spans="1:26" x14ac:dyDescent="0.2">
      <c r="A408" s="277"/>
      <c r="B408" s="278"/>
      <c r="C408" s="278"/>
      <c r="D408" s="278"/>
      <c r="E408" s="278"/>
      <c r="F408" s="278"/>
      <c r="G408" s="278"/>
      <c r="H408" s="278"/>
      <c r="I408" s="278"/>
      <c r="J408" s="278"/>
      <c r="K408" s="278"/>
      <c r="L408" s="278"/>
      <c r="M408" s="278"/>
      <c r="N408" s="278"/>
      <c r="O408" s="278"/>
      <c r="P408" s="278"/>
      <c r="Q408" s="278"/>
      <c r="R408" s="278"/>
      <c r="S408" s="278"/>
      <c r="T408" s="278"/>
      <c r="U408" s="278"/>
      <c r="V408" s="278"/>
      <c r="W408" s="278"/>
      <c r="X408" s="278"/>
      <c r="Y408" s="278"/>
      <c r="Z408" s="278"/>
    </row>
    <row r="409" spans="1:26" x14ac:dyDescent="0.2">
      <c r="A409" s="277"/>
      <c r="B409" s="278"/>
      <c r="C409" s="278"/>
      <c r="D409" s="278"/>
      <c r="E409" s="278"/>
      <c r="F409" s="278"/>
      <c r="G409" s="278"/>
      <c r="H409" s="278"/>
      <c r="I409" s="278"/>
      <c r="J409" s="278"/>
      <c r="K409" s="278"/>
      <c r="L409" s="278"/>
      <c r="M409" s="278"/>
      <c r="N409" s="278"/>
      <c r="O409" s="278"/>
      <c r="P409" s="278"/>
      <c r="Q409" s="278"/>
      <c r="R409" s="278"/>
      <c r="S409" s="278"/>
      <c r="T409" s="278"/>
      <c r="U409" s="278"/>
      <c r="V409" s="278"/>
      <c r="W409" s="278"/>
      <c r="X409" s="278"/>
      <c r="Y409" s="278"/>
      <c r="Z409" s="278"/>
    </row>
    <row r="410" spans="1:26" x14ac:dyDescent="0.2">
      <c r="A410" s="277"/>
      <c r="B410" s="278"/>
      <c r="C410" s="278"/>
      <c r="D410" s="278"/>
      <c r="E410" s="278"/>
      <c r="F410" s="278"/>
      <c r="G410" s="278"/>
      <c r="H410" s="278"/>
      <c r="I410" s="278"/>
      <c r="J410" s="278"/>
      <c r="K410" s="278"/>
      <c r="L410" s="278"/>
      <c r="M410" s="278"/>
      <c r="N410" s="278"/>
      <c r="O410" s="278"/>
      <c r="P410" s="278"/>
      <c r="Q410" s="278"/>
      <c r="R410" s="278"/>
      <c r="S410" s="278"/>
      <c r="T410" s="278"/>
      <c r="U410" s="278"/>
      <c r="V410" s="278"/>
      <c r="W410" s="278"/>
      <c r="X410" s="278"/>
      <c r="Y410" s="278"/>
      <c r="Z410" s="278"/>
    </row>
    <row r="411" spans="1:26" x14ac:dyDescent="0.2">
      <c r="A411" s="277"/>
      <c r="B411" s="278"/>
      <c r="C411" s="278"/>
      <c r="D411" s="278"/>
      <c r="E411" s="278"/>
      <c r="F411" s="278"/>
      <c r="G411" s="278"/>
      <c r="H411" s="278"/>
      <c r="I411" s="278"/>
      <c r="J411" s="278"/>
      <c r="K411" s="278"/>
      <c r="L411" s="278"/>
      <c r="M411" s="278"/>
      <c r="N411" s="278"/>
      <c r="O411" s="278"/>
      <c r="P411" s="278"/>
      <c r="Q411" s="278"/>
      <c r="R411" s="278"/>
      <c r="S411" s="278"/>
      <c r="T411" s="278"/>
      <c r="U411" s="278"/>
      <c r="V411" s="278"/>
      <c r="W411" s="278"/>
      <c r="X411" s="278"/>
      <c r="Y411" s="278"/>
      <c r="Z411" s="278"/>
    </row>
    <row r="412" spans="1:26" x14ac:dyDescent="0.2">
      <c r="A412" s="277"/>
      <c r="B412" s="278"/>
      <c r="C412" s="278"/>
      <c r="D412" s="278"/>
      <c r="E412" s="278"/>
      <c r="F412" s="278"/>
      <c r="G412" s="278"/>
      <c r="H412" s="278"/>
      <c r="I412" s="278"/>
      <c r="J412" s="278"/>
      <c r="K412" s="278"/>
      <c r="L412" s="278"/>
      <c r="M412" s="278"/>
      <c r="N412" s="278"/>
      <c r="O412" s="278"/>
      <c r="P412" s="278"/>
      <c r="Q412" s="278"/>
      <c r="R412" s="278"/>
      <c r="S412" s="278"/>
      <c r="T412" s="278"/>
      <c r="U412" s="278"/>
      <c r="V412" s="278"/>
      <c r="W412" s="278"/>
      <c r="X412" s="278"/>
      <c r="Y412" s="278"/>
      <c r="Z412" s="278"/>
    </row>
    <row r="413" spans="1:26" x14ac:dyDescent="0.2">
      <c r="A413" s="277"/>
      <c r="B413" s="278"/>
      <c r="C413" s="278"/>
      <c r="D413" s="278"/>
      <c r="E413" s="278"/>
      <c r="F413" s="278"/>
      <c r="G413" s="278"/>
      <c r="H413" s="278"/>
      <c r="I413" s="278"/>
      <c r="J413" s="278"/>
      <c r="K413" s="278"/>
      <c r="L413" s="278"/>
      <c r="M413" s="278"/>
      <c r="N413" s="278"/>
      <c r="O413" s="278"/>
      <c r="P413" s="278"/>
      <c r="Q413" s="278"/>
      <c r="R413" s="278"/>
      <c r="S413" s="278"/>
      <c r="T413" s="278"/>
      <c r="U413" s="278"/>
      <c r="V413" s="278"/>
      <c r="W413" s="278"/>
      <c r="X413" s="278"/>
      <c r="Y413" s="278"/>
      <c r="Z413" s="278"/>
    </row>
    <row r="414" spans="1:26" x14ac:dyDescent="0.2">
      <c r="A414" s="277"/>
      <c r="B414" s="278"/>
      <c r="C414" s="278"/>
      <c r="D414" s="278"/>
      <c r="E414" s="278"/>
      <c r="F414" s="278"/>
      <c r="G414" s="278"/>
      <c r="H414" s="278"/>
      <c r="I414" s="278"/>
      <c r="J414" s="278"/>
      <c r="K414" s="278"/>
      <c r="L414" s="278"/>
      <c r="M414" s="278"/>
      <c r="N414" s="278"/>
      <c r="O414" s="278"/>
      <c r="P414" s="278"/>
      <c r="Q414" s="278"/>
      <c r="R414" s="278"/>
      <c r="S414" s="278"/>
      <c r="T414" s="278"/>
      <c r="U414" s="278"/>
      <c r="V414" s="278"/>
      <c r="W414" s="278"/>
      <c r="X414" s="278"/>
      <c r="Y414" s="278"/>
      <c r="Z414" s="278"/>
    </row>
    <row r="415" spans="1:26" x14ac:dyDescent="0.2">
      <c r="A415" s="277"/>
      <c r="B415" s="278"/>
      <c r="C415" s="278"/>
      <c r="D415" s="278"/>
      <c r="E415" s="278"/>
      <c r="F415" s="278"/>
      <c r="G415" s="278"/>
      <c r="H415" s="278"/>
      <c r="I415" s="278"/>
      <c r="J415" s="278"/>
      <c r="K415" s="278"/>
      <c r="L415" s="278"/>
      <c r="M415" s="278"/>
      <c r="N415" s="278"/>
      <c r="O415" s="278"/>
      <c r="P415" s="278"/>
      <c r="Q415" s="278"/>
      <c r="R415" s="278"/>
      <c r="S415" s="278"/>
      <c r="T415" s="278"/>
      <c r="U415" s="278"/>
      <c r="V415" s="278"/>
      <c r="W415" s="278"/>
      <c r="X415" s="278"/>
      <c r="Y415" s="278"/>
      <c r="Z415" s="278"/>
    </row>
    <row r="416" spans="1:26" x14ac:dyDescent="0.2">
      <c r="A416" s="277"/>
      <c r="B416" s="278"/>
      <c r="C416" s="278"/>
      <c r="D416" s="278"/>
      <c r="E416" s="278"/>
      <c r="F416" s="278"/>
      <c r="G416" s="278"/>
      <c r="H416" s="278"/>
      <c r="I416" s="278"/>
      <c r="J416" s="278"/>
      <c r="K416" s="278"/>
      <c r="L416" s="278"/>
      <c r="M416" s="278"/>
      <c r="N416" s="278"/>
      <c r="O416" s="278"/>
      <c r="P416" s="278"/>
      <c r="Q416" s="278"/>
      <c r="R416" s="278"/>
      <c r="S416" s="278"/>
      <c r="T416" s="278"/>
      <c r="U416" s="278"/>
      <c r="V416" s="278"/>
      <c r="W416" s="278"/>
      <c r="X416" s="278"/>
      <c r="Y416" s="278"/>
      <c r="Z416" s="278"/>
    </row>
    <row r="417" spans="1:26" x14ac:dyDescent="0.2">
      <c r="A417" s="277"/>
      <c r="B417" s="278"/>
      <c r="C417" s="278"/>
      <c r="D417" s="278"/>
      <c r="E417" s="278"/>
      <c r="F417" s="278"/>
      <c r="G417" s="278"/>
      <c r="H417" s="278"/>
      <c r="I417" s="278"/>
      <c r="J417" s="278"/>
      <c r="K417" s="278"/>
      <c r="L417" s="278"/>
      <c r="M417" s="278"/>
      <c r="N417" s="278"/>
      <c r="O417" s="278"/>
      <c r="P417" s="278"/>
      <c r="Q417" s="278"/>
      <c r="R417" s="278"/>
      <c r="S417" s="278"/>
      <c r="T417" s="278"/>
      <c r="U417" s="278"/>
      <c r="V417" s="278"/>
      <c r="W417" s="278"/>
      <c r="X417" s="278"/>
      <c r="Y417" s="278"/>
      <c r="Z417" s="278"/>
    </row>
    <row r="418" spans="1:26" x14ac:dyDescent="0.2">
      <c r="A418" s="277"/>
      <c r="B418" s="278"/>
      <c r="C418" s="278"/>
      <c r="D418" s="278"/>
      <c r="E418" s="278"/>
      <c r="F418" s="278"/>
      <c r="G418" s="278"/>
      <c r="H418" s="278"/>
      <c r="I418" s="278"/>
      <c r="J418" s="278"/>
      <c r="K418" s="278"/>
      <c r="L418" s="278"/>
      <c r="M418" s="278"/>
      <c r="N418" s="278"/>
      <c r="O418" s="278"/>
      <c r="P418" s="278"/>
      <c r="Q418" s="278"/>
      <c r="R418" s="278"/>
      <c r="S418" s="278"/>
      <c r="T418" s="278"/>
      <c r="U418" s="278"/>
      <c r="V418" s="278"/>
      <c r="W418" s="278"/>
      <c r="X418" s="278"/>
      <c r="Y418" s="278"/>
      <c r="Z418" s="278"/>
    </row>
    <row r="419" spans="1:26" x14ac:dyDescent="0.2">
      <c r="A419" s="277"/>
      <c r="B419" s="278"/>
      <c r="C419" s="278"/>
      <c r="D419" s="278"/>
      <c r="E419" s="278"/>
      <c r="F419" s="278"/>
      <c r="G419" s="278"/>
      <c r="H419" s="278"/>
      <c r="I419" s="278"/>
      <c r="J419" s="278"/>
      <c r="K419" s="278"/>
      <c r="L419" s="278"/>
      <c r="M419" s="278"/>
      <c r="N419" s="278"/>
      <c r="O419" s="278"/>
      <c r="P419" s="278"/>
      <c r="Q419" s="278"/>
      <c r="R419" s="278"/>
      <c r="S419" s="278"/>
      <c r="T419" s="278"/>
      <c r="U419" s="278"/>
      <c r="V419" s="278"/>
      <c r="W419" s="278"/>
      <c r="X419" s="278"/>
      <c r="Y419" s="278"/>
      <c r="Z419" s="278"/>
    </row>
    <row r="420" spans="1:26" x14ac:dyDescent="0.2">
      <c r="A420" s="277"/>
      <c r="B420" s="278"/>
      <c r="C420" s="278"/>
      <c r="D420" s="278"/>
      <c r="E420" s="278"/>
      <c r="F420" s="278"/>
      <c r="G420" s="278"/>
      <c r="H420" s="278"/>
      <c r="I420" s="278"/>
      <c r="J420" s="278"/>
      <c r="K420" s="278"/>
      <c r="L420" s="278"/>
      <c r="M420" s="278"/>
      <c r="N420" s="278"/>
      <c r="O420" s="278"/>
      <c r="P420" s="278"/>
      <c r="Q420" s="278"/>
      <c r="R420" s="278"/>
      <c r="S420" s="278"/>
      <c r="T420" s="278"/>
      <c r="U420" s="278"/>
      <c r="V420" s="278"/>
      <c r="W420" s="278"/>
      <c r="X420" s="278"/>
      <c r="Y420" s="278"/>
      <c r="Z420" s="278"/>
    </row>
    <row r="421" spans="1:26" x14ac:dyDescent="0.2">
      <c r="A421" s="277"/>
      <c r="B421" s="278"/>
      <c r="C421" s="278"/>
      <c r="D421" s="278"/>
      <c r="E421" s="278"/>
      <c r="F421" s="278"/>
      <c r="G421" s="278"/>
      <c r="H421" s="278"/>
      <c r="I421" s="278"/>
      <c r="J421" s="278"/>
      <c r="K421" s="278"/>
      <c r="L421" s="278"/>
      <c r="M421" s="278"/>
      <c r="N421" s="278"/>
      <c r="O421" s="278"/>
      <c r="P421" s="278"/>
      <c r="Q421" s="278"/>
      <c r="R421" s="278"/>
      <c r="S421" s="278"/>
      <c r="T421" s="278"/>
      <c r="U421" s="278"/>
      <c r="V421" s="278"/>
      <c r="W421" s="278"/>
      <c r="X421" s="278"/>
      <c r="Y421" s="278"/>
      <c r="Z421" s="278"/>
    </row>
    <row r="422" spans="1:26" x14ac:dyDescent="0.2">
      <c r="A422" s="277"/>
      <c r="B422" s="278"/>
      <c r="C422" s="278"/>
      <c r="D422" s="278"/>
      <c r="E422" s="278"/>
      <c r="F422" s="278"/>
      <c r="G422" s="278"/>
      <c r="H422" s="278"/>
      <c r="I422" s="278"/>
      <c r="J422" s="278"/>
      <c r="K422" s="278"/>
      <c r="L422" s="278"/>
      <c r="M422" s="278"/>
      <c r="N422" s="278"/>
      <c r="O422" s="278"/>
      <c r="P422" s="278"/>
      <c r="Q422" s="278"/>
      <c r="R422" s="278"/>
      <c r="S422" s="278"/>
      <c r="T422" s="278"/>
      <c r="U422" s="278"/>
      <c r="V422" s="278"/>
      <c r="W422" s="278"/>
      <c r="X422" s="278"/>
      <c r="Y422" s="278"/>
      <c r="Z422" s="278"/>
    </row>
    <row r="423" spans="1:26" x14ac:dyDescent="0.2">
      <c r="A423" s="277"/>
      <c r="B423" s="278"/>
      <c r="C423" s="278"/>
      <c r="D423" s="278"/>
      <c r="E423" s="278"/>
      <c r="F423" s="278"/>
      <c r="G423" s="278"/>
      <c r="H423" s="278"/>
      <c r="I423" s="278"/>
      <c r="J423" s="278"/>
      <c r="K423" s="278"/>
      <c r="L423" s="278"/>
      <c r="M423" s="278"/>
      <c r="N423" s="278"/>
      <c r="O423" s="278"/>
      <c r="P423" s="278"/>
      <c r="Q423" s="278"/>
      <c r="R423" s="278"/>
      <c r="S423" s="278"/>
      <c r="T423" s="278"/>
      <c r="U423" s="278"/>
      <c r="V423" s="278"/>
      <c r="W423" s="278"/>
      <c r="X423" s="278"/>
      <c r="Y423" s="278"/>
      <c r="Z423" s="278"/>
    </row>
    <row r="424" spans="1:26" x14ac:dyDescent="0.2">
      <c r="A424" s="277"/>
      <c r="B424" s="278"/>
      <c r="C424" s="278"/>
      <c r="D424" s="278"/>
      <c r="E424" s="278"/>
      <c r="F424" s="278"/>
      <c r="G424" s="278"/>
      <c r="H424" s="278"/>
      <c r="I424" s="278"/>
      <c r="J424" s="278"/>
      <c r="K424" s="278"/>
      <c r="L424" s="278"/>
      <c r="M424" s="278"/>
      <c r="N424" s="278"/>
      <c r="O424" s="278"/>
      <c r="P424" s="278"/>
      <c r="Q424" s="278"/>
      <c r="R424" s="278"/>
      <c r="S424" s="278"/>
      <c r="T424" s="278"/>
      <c r="U424" s="278"/>
      <c r="V424" s="278"/>
      <c r="W424" s="278"/>
      <c r="X424" s="278"/>
      <c r="Y424" s="278"/>
      <c r="Z424" s="278"/>
    </row>
    <row r="425" spans="1:26" x14ac:dyDescent="0.2">
      <c r="A425" s="277"/>
      <c r="B425" s="278"/>
      <c r="C425" s="278"/>
      <c r="D425" s="278"/>
      <c r="E425" s="278"/>
      <c r="F425" s="278"/>
      <c r="G425" s="278"/>
      <c r="H425" s="278"/>
      <c r="I425" s="278"/>
      <c r="J425" s="278"/>
      <c r="K425" s="278"/>
      <c r="L425" s="278"/>
      <c r="M425" s="278"/>
      <c r="N425" s="278"/>
      <c r="O425" s="278"/>
      <c r="P425" s="278"/>
      <c r="Q425" s="278"/>
      <c r="R425" s="278"/>
      <c r="S425" s="278"/>
      <c r="T425" s="278"/>
      <c r="U425" s="278"/>
      <c r="V425" s="278"/>
      <c r="W425" s="278"/>
      <c r="X425" s="278"/>
      <c r="Y425" s="278"/>
      <c r="Z425" s="278"/>
    </row>
    <row r="426" spans="1:26" x14ac:dyDescent="0.2">
      <c r="A426" s="277"/>
      <c r="B426" s="278"/>
      <c r="C426" s="278"/>
      <c r="D426" s="278"/>
      <c r="E426" s="278"/>
      <c r="F426" s="278"/>
      <c r="G426" s="278"/>
      <c r="H426" s="278"/>
      <c r="I426" s="278"/>
      <c r="J426" s="278"/>
      <c r="K426" s="278"/>
      <c r="L426" s="278"/>
      <c r="M426" s="278"/>
      <c r="N426" s="278"/>
      <c r="O426" s="278"/>
      <c r="P426" s="278"/>
      <c r="Q426" s="278"/>
      <c r="R426" s="278"/>
      <c r="S426" s="278"/>
      <c r="T426" s="278"/>
      <c r="U426" s="278"/>
      <c r="V426" s="278"/>
      <c r="W426" s="278"/>
      <c r="X426" s="278"/>
      <c r="Y426" s="278"/>
      <c r="Z426" s="278"/>
    </row>
    <row r="427" spans="1:26" x14ac:dyDescent="0.2">
      <c r="A427" s="277"/>
      <c r="B427" s="278"/>
      <c r="C427" s="278"/>
      <c r="D427" s="278"/>
      <c r="E427" s="278"/>
      <c r="F427" s="278"/>
      <c r="G427" s="278"/>
      <c r="H427" s="278"/>
      <c r="I427" s="278"/>
      <c r="J427" s="278"/>
      <c r="K427" s="278"/>
      <c r="L427" s="278"/>
      <c r="M427" s="278"/>
      <c r="N427" s="278"/>
      <c r="O427" s="278"/>
      <c r="P427" s="278"/>
      <c r="Q427" s="278"/>
      <c r="R427" s="278"/>
      <c r="S427" s="278"/>
      <c r="T427" s="278"/>
      <c r="U427" s="278"/>
      <c r="V427" s="278"/>
      <c r="W427" s="278"/>
      <c r="X427" s="278"/>
      <c r="Y427" s="278"/>
      <c r="Z427" s="278"/>
    </row>
    <row r="428" spans="1:26" x14ac:dyDescent="0.2">
      <c r="A428" s="277"/>
      <c r="B428" s="278"/>
      <c r="C428" s="278"/>
      <c r="D428" s="278"/>
      <c r="E428" s="278"/>
      <c r="F428" s="278"/>
      <c r="G428" s="278"/>
      <c r="H428" s="278"/>
      <c r="I428" s="278"/>
      <c r="J428" s="278"/>
      <c r="K428" s="278"/>
      <c r="L428" s="278"/>
      <c r="M428" s="278"/>
      <c r="N428" s="278"/>
      <c r="O428" s="278"/>
      <c r="P428" s="278"/>
      <c r="Q428" s="278"/>
      <c r="R428" s="278"/>
      <c r="S428" s="278"/>
      <c r="T428" s="278"/>
      <c r="U428" s="278"/>
      <c r="V428" s="278"/>
      <c r="W428" s="278"/>
      <c r="X428" s="278"/>
      <c r="Y428" s="278"/>
      <c r="Z428" s="278"/>
    </row>
    <row r="429" spans="1:26" x14ac:dyDescent="0.2">
      <c r="A429" s="277"/>
      <c r="B429" s="278"/>
      <c r="C429" s="278"/>
      <c r="D429" s="278"/>
      <c r="E429" s="278"/>
      <c r="F429" s="278"/>
      <c r="G429" s="278"/>
      <c r="H429" s="278"/>
      <c r="I429" s="278"/>
      <c r="J429" s="278"/>
      <c r="K429" s="278"/>
      <c r="L429" s="278"/>
      <c r="M429" s="278"/>
      <c r="N429" s="278"/>
      <c r="O429" s="278"/>
      <c r="P429" s="278"/>
      <c r="Q429" s="278"/>
      <c r="R429" s="278"/>
      <c r="S429" s="278"/>
      <c r="T429" s="278"/>
      <c r="U429" s="278"/>
      <c r="V429" s="278"/>
      <c r="W429" s="278"/>
      <c r="X429" s="278"/>
      <c r="Y429" s="278"/>
      <c r="Z429" s="278"/>
    </row>
    <row r="430" spans="1:26" x14ac:dyDescent="0.2">
      <c r="A430" s="277"/>
      <c r="B430" s="278"/>
      <c r="C430" s="278"/>
      <c r="D430" s="278"/>
      <c r="E430" s="278"/>
      <c r="F430" s="278"/>
      <c r="G430" s="278"/>
      <c r="H430" s="278"/>
      <c r="I430" s="278"/>
      <c r="J430" s="278"/>
      <c r="K430" s="278"/>
      <c r="L430" s="278"/>
      <c r="M430" s="278"/>
      <c r="N430" s="278"/>
      <c r="O430" s="278"/>
      <c r="P430" s="278"/>
      <c r="Q430" s="278"/>
      <c r="R430" s="278"/>
      <c r="S430" s="278"/>
      <c r="T430" s="278"/>
      <c r="U430" s="278"/>
      <c r="V430" s="278"/>
      <c r="W430" s="278"/>
      <c r="X430" s="278"/>
      <c r="Y430" s="278"/>
      <c r="Z430" s="278"/>
    </row>
    <row r="431" spans="1:26" x14ac:dyDescent="0.2">
      <c r="A431" s="277"/>
      <c r="B431" s="278"/>
      <c r="C431" s="278"/>
      <c r="D431" s="278"/>
      <c r="E431" s="278"/>
      <c r="F431" s="278"/>
      <c r="G431" s="278"/>
      <c r="H431" s="278"/>
      <c r="I431" s="278"/>
      <c r="J431" s="278"/>
      <c r="K431" s="278"/>
      <c r="L431" s="278"/>
      <c r="M431" s="278"/>
      <c r="N431" s="278"/>
      <c r="O431" s="278"/>
      <c r="P431" s="278"/>
      <c r="Q431" s="278"/>
      <c r="R431" s="278"/>
      <c r="S431" s="278"/>
      <c r="T431" s="278"/>
      <c r="U431" s="278"/>
      <c r="V431" s="278"/>
      <c r="W431" s="278"/>
      <c r="X431" s="278"/>
      <c r="Y431" s="278"/>
      <c r="Z431" s="278"/>
    </row>
    <row r="432" spans="1:26" x14ac:dyDescent="0.2">
      <c r="A432" s="277"/>
      <c r="B432" s="278"/>
      <c r="C432" s="278"/>
      <c r="D432" s="278"/>
      <c r="E432" s="278"/>
      <c r="F432" s="278"/>
      <c r="G432" s="278"/>
      <c r="H432" s="278"/>
      <c r="I432" s="278"/>
      <c r="J432" s="278"/>
      <c r="K432" s="278"/>
      <c r="L432" s="278"/>
      <c r="M432" s="278"/>
      <c r="N432" s="278"/>
      <c r="O432" s="278"/>
      <c r="P432" s="278"/>
      <c r="Q432" s="278"/>
      <c r="R432" s="278"/>
      <c r="S432" s="278"/>
      <c r="T432" s="278"/>
      <c r="U432" s="278"/>
      <c r="V432" s="278"/>
      <c r="W432" s="278"/>
      <c r="X432" s="278"/>
      <c r="Y432" s="278"/>
      <c r="Z432" s="278"/>
    </row>
    <row r="433" spans="1:26" x14ac:dyDescent="0.2">
      <c r="A433" s="277"/>
      <c r="B433" s="278"/>
      <c r="C433" s="278"/>
      <c r="D433" s="278"/>
      <c r="E433" s="278"/>
      <c r="F433" s="278"/>
      <c r="G433" s="278"/>
      <c r="H433" s="278"/>
      <c r="I433" s="278"/>
      <c r="J433" s="278"/>
      <c r="K433" s="278"/>
      <c r="L433" s="278"/>
      <c r="M433" s="278"/>
      <c r="N433" s="278"/>
      <c r="O433" s="278"/>
      <c r="P433" s="278"/>
      <c r="Q433" s="278"/>
      <c r="R433" s="278"/>
      <c r="S433" s="278"/>
      <c r="T433" s="278"/>
      <c r="U433" s="278"/>
      <c r="V433" s="278"/>
      <c r="W433" s="278"/>
      <c r="X433" s="278"/>
      <c r="Y433" s="278"/>
      <c r="Z433" s="278"/>
    </row>
    <row r="434" spans="1:26" x14ac:dyDescent="0.2">
      <c r="A434" s="277"/>
      <c r="B434" s="278"/>
      <c r="C434" s="278"/>
      <c r="D434" s="278"/>
      <c r="E434" s="278"/>
      <c r="F434" s="278"/>
      <c r="G434" s="278"/>
      <c r="H434" s="278"/>
      <c r="I434" s="278"/>
      <c r="J434" s="278"/>
      <c r="K434" s="278"/>
      <c r="L434" s="278"/>
      <c r="M434" s="278"/>
      <c r="N434" s="278"/>
      <c r="O434" s="278"/>
      <c r="P434" s="278"/>
      <c r="Q434" s="278"/>
      <c r="R434" s="278"/>
      <c r="S434" s="278"/>
      <c r="T434" s="278"/>
      <c r="U434" s="278"/>
      <c r="V434" s="278"/>
      <c r="W434" s="278"/>
      <c r="X434" s="278"/>
      <c r="Y434" s="278"/>
      <c r="Z434" s="278"/>
    </row>
    <row r="435" spans="1:26" x14ac:dyDescent="0.2">
      <c r="A435" s="277"/>
      <c r="B435" s="278"/>
      <c r="C435" s="278"/>
      <c r="D435" s="278"/>
      <c r="E435" s="278"/>
      <c r="F435" s="278"/>
      <c r="G435" s="278"/>
      <c r="H435" s="278"/>
      <c r="I435" s="278"/>
      <c r="J435" s="278"/>
      <c r="K435" s="278"/>
      <c r="L435" s="278"/>
      <c r="M435" s="278"/>
      <c r="N435" s="278"/>
      <c r="O435" s="278"/>
      <c r="P435" s="278"/>
      <c r="Q435" s="278"/>
      <c r="R435" s="278"/>
      <c r="S435" s="278"/>
      <c r="T435" s="278"/>
      <c r="U435" s="278"/>
      <c r="V435" s="278"/>
      <c r="W435" s="278"/>
      <c r="X435" s="278"/>
      <c r="Y435" s="278"/>
      <c r="Z435" s="278"/>
    </row>
    <row r="436" spans="1:26" x14ac:dyDescent="0.2">
      <c r="A436" s="277"/>
      <c r="B436" s="278"/>
      <c r="C436" s="278"/>
      <c r="D436" s="278"/>
      <c r="E436" s="278"/>
      <c r="F436" s="278"/>
      <c r="G436" s="278"/>
      <c r="H436" s="278"/>
      <c r="I436" s="278"/>
      <c r="J436" s="278"/>
      <c r="K436" s="278"/>
      <c r="L436" s="278"/>
      <c r="M436" s="278"/>
      <c r="N436" s="278"/>
      <c r="O436" s="278"/>
      <c r="P436" s="278"/>
      <c r="Q436" s="278"/>
      <c r="R436" s="278"/>
      <c r="S436" s="278"/>
      <c r="T436" s="278"/>
      <c r="U436" s="278"/>
      <c r="V436" s="278"/>
      <c r="W436" s="278"/>
      <c r="X436" s="278"/>
      <c r="Y436" s="278"/>
      <c r="Z436" s="278"/>
    </row>
    <row r="437" spans="1:26" x14ac:dyDescent="0.2">
      <c r="A437" s="277"/>
      <c r="B437" s="278"/>
      <c r="C437" s="278"/>
      <c r="D437" s="278"/>
      <c r="E437" s="278"/>
      <c r="F437" s="278"/>
      <c r="G437" s="278"/>
      <c r="H437" s="278"/>
      <c r="I437" s="278"/>
      <c r="J437" s="278"/>
      <c r="K437" s="278"/>
      <c r="L437" s="278"/>
      <c r="M437" s="278"/>
      <c r="N437" s="278"/>
      <c r="O437" s="278"/>
      <c r="P437" s="278"/>
      <c r="Q437" s="278"/>
      <c r="R437" s="278"/>
      <c r="S437" s="278"/>
      <c r="T437" s="278"/>
      <c r="U437" s="278"/>
      <c r="V437" s="278"/>
      <c r="W437" s="278"/>
      <c r="X437" s="278"/>
      <c r="Y437" s="278"/>
      <c r="Z437" s="278"/>
    </row>
    <row r="438" spans="1:26" x14ac:dyDescent="0.2">
      <c r="A438" s="277"/>
      <c r="B438" s="278"/>
      <c r="C438" s="278"/>
      <c r="D438" s="278"/>
      <c r="E438" s="278"/>
      <c r="F438" s="278"/>
      <c r="G438" s="278"/>
      <c r="H438" s="278"/>
      <c r="I438" s="278"/>
      <c r="J438" s="278"/>
      <c r="K438" s="278"/>
      <c r="L438" s="278"/>
      <c r="M438" s="278"/>
      <c r="N438" s="278"/>
      <c r="O438" s="278"/>
      <c r="P438" s="278"/>
      <c r="Q438" s="278"/>
      <c r="R438" s="278"/>
      <c r="S438" s="278"/>
      <c r="T438" s="278"/>
      <c r="U438" s="278"/>
      <c r="V438" s="278"/>
      <c r="W438" s="278"/>
      <c r="X438" s="278"/>
      <c r="Y438" s="278"/>
      <c r="Z438" s="278"/>
    </row>
    <row r="439" spans="1:26" x14ac:dyDescent="0.2">
      <c r="A439" s="277"/>
      <c r="B439" s="278"/>
      <c r="C439" s="278"/>
      <c r="D439" s="278"/>
      <c r="E439" s="278"/>
      <c r="F439" s="278"/>
      <c r="G439" s="278"/>
      <c r="H439" s="278"/>
      <c r="I439" s="278"/>
      <c r="J439" s="278"/>
      <c r="K439" s="278"/>
      <c r="L439" s="278"/>
      <c r="M439" s="278"/>
      <c r="N439" s="278"/>
      <c r="O439" s="278"/>
      <c r="P439" s="278"/>
      <c r="Q439" s="278"/>
      <c r="R439" s="278"/>
      <c r="S439" s="278"/>
      <c r="T439" s="278"/>
      <c r="U439" s="278"/>
      <c r="V439" s="278"/>
      <c r="W439" s="278"/>
      <c r="X439" s="278"/>
      <c r="Y439" s="278"/>
      <c r="Z439" s="278"/>
    </row>
    <row r="440" spans="1:26" x14ac:dyDescent="0.2">
      <c r="A440" s="277"/>
      <c r="B440" s="278"/>
      <c r="C440" s="278"/>
      <c r="D440" s="278"/>
      <c r="E440" s="278"/>
      <c r="F440" s="278"/>
      <c r="G440" s="278"/>
      <c r="H440" s="278"/>
      <c r="I440" s="278"/>
      <c r="J440" s="278"/>
      <c r="K440" s="278"/>
      <c r="L440" s="278"/>
      <c r="M440" s="278"/>
      <c r="N440" s="278"/>
      <c r="O440" s="278"/>
      <c r="P440" s="278"/>
      <c r="Q440" s="278"/>
      <c r="R440" s="278"/>
      <c r="S440" s="278"/>
      <c r="T440" s="278"/>
      <c r="U440" s="278"/>
      <c r="V440" s="278"/>
      <c r="W440" s="278"/>
      <c r="X440" s="278"/>
      <c r="Y440" s="278"/>
      <c r="Z440" s="278"/>
    </row>
    <row r="441" spans="1:26" x14ac:dyDescent="0.2">
      <c r="A441" s="277"/>
      <c r="B441" s="278"/>
      <c r="C441" s="278"/>
      <c r="D441" s="278"/>
      <c r="E441" s="278"/>
      <c r="F441" s="278"/>
      <c r="G441" s="278"/>
      <c r="H441" s="278"/>
      <c r="I441" s="278"/>
      <c r="J441" s="278"/>
      <c r="K441" s="278"/>
      <c r="L441" s="278"/>
      <c r="M441" s="278"/>
      <c r="N441" s="278"/>
      <c r="O441" s="278"/>
      <c r="P441" s="278"/>
      <c r="Q441" s="278"/>
      <c r="R441" s="278"/>
      <c r="S441" s="278"/>
      <c r="T441" s="278"/>
      <c r="U441" s="278"/>
      <c r="V441" s="278"/>
      <c r="W441" s="278"/>
      <c r="X441" s="278"/>
      <c r="Y441" s="278"/>
      <c r="Z441" s="278"/>
    </row>
    <row r="442" spans="1:26" x14ac:dyDescent="0.2">
      <c r="A442" s="277"/>
      <c r="B442" s="278"/>
      <c r="C442" s="278"/>
      <c r="D442" s="278"/>
      <c r="E442" s="278"/>
      <c r="F442" s="278"/>
      <c r="G442" s="278"/>
      <c r="H442" s="278"/>
      <c r="I442" s="278"/>
      <c r="J442" s="278"/>
      <c r="K442" s="278"/>
      <c r="L442" s="278"/>
      <c r="M442" s="278"/>
      <c r="N442" s="278"/>
      <c r="O442" s="278"/>
      <c r="P442" s="278"/>
      <c r="Q442" s="278"/>
      <c r="R442" s="278"/>
      <c r="S442" s="278"/>
      <c r="T442" s="278"/>
      <c r="U442" s="278"/>
      <c r="V442" s="278"/>
      <c r="W442" s="278"/>
      <c r="X442" s="278"/>
      <c r="Y442" s="278"/>
      <c r="Z442" s="278"/>
    </row>
    <row r="443" spans="1:26" x14ac:dyDescent="0.2">
      <c r="A443" s="277"/>
      <c r="B443" s="278"/>
      <c r="C443" s="278"/>
      <c r="D443" s="278"/>
      <c r="E443" s="278"/>
      <c r="F443" s="278"/>
      <c r="G443" s="278"/>
      <c r="H443" s="278"/>
      <c r="I443" s="278"/>
      <c r="J443" s="278"/>
      <c r="K443" s="278"/>
      <c r="L443" s="278"/>
      <c r="M443" s="278"/>
      <c r="N443" s="278"/>
      <c r="O443" s="278"/>
      <c r="P443" s="278"/>
      <c r="Q443" s="278"/>
      <c r="R443" s="278"/>
      <c r="S443" s="278"/>
      <c r="T443" s="278"/>
      <c r="U443" s="278"/>
      <c r="V443" s="278"/>
      <c r="W443" s="278"/>
      <c r="X443" s="278"/>
      <c r="Y443" s="278"/>
      <c r="Z443" s="278"/>
    </row>
    <row r="444" spans="1:26" x14ac:dyDescent="0.2">
      <c r="A444" s="277"/>
      <c r="B444" s="278"/>
      <c r="C444" s="278"/>
      <c r="D444" s="278"/>
      <c r="E444" s="278"/>
      <c r="F444" s="278"/>
      <c r="G444" s="278"/>
      <c r="H444" s="278"/>
      <c r="I444" s="278"/>
      <c r="J444" s="278"/>
      <c r="K444" s="278"/>
      <c r="L444" s="278"/>
      <c r="M444" s="278"/>
      <c r="N444" s="278"/>
      <c r="O444" s="278"/>
      <c r="P444" s="278"/>
      <c r="Q444" s="278"/>
      <c r="R444" s="278"/>
      <c r="S444" s="278"/>
      <c r="T444" s="278"/>
      <c r="U444" s="278"/>
      <c r="V444" s="278"/>
      <c r="W444" s="278"/>
      <c r="X444" s="278"/>
      <c r="Y444" s="278"/>
      <c r="Z444" s="278"/>
    </row>
    <row r="445" spans="1:26" x14ac:dyDescent="0.2">
      <c r="A445" s="277"/>
      <c r="B445" s="278"/>
      <c r="C445" s="278"/>
      <c r="D445" s="278"/>
      <c r="E445" s="278"/>
      <c r="F445" s="278"/>
      <c r="G445" s="278"/>
      <c r="H445" s="278"/>
      <c r="I445" s="278"/>
      <c r="J445" s="278"/>
      <c r="K445" s="278"/>
      <c r="L445" s="278"/>
      <c r="M445" s="278"/>
      <c r="N445" s="278"/>
      <c r="O445" s="278"/>
      <c r="P445" s="278"/>
      <c r="Q445" s="278"/>
      <c r="R445" s="278"/>
      <c r="S445" s="278"/>
      <c r="T445" s="278"/>
      <c r="U445" s="278"/>
      <c r="V445" s="278"/>
      <c r="W445" s="278"/>
      <c r="X445" s="278"/>
      <c r="Y445" s="278"/>
      <c r="Z445" s="278"/>
    </row>
    <row r="446" spans="1:26" x14ac:dyDescent="0.2">
      <c r="A446" s="277"/>
      <c r="B446" s="278"/>
      <c r="C446" s="278"/>
      <c r="D446" s="278"/>
      <c r="E446" s="278"/>
      <c r="F446" s="278"/>
      <c r="G446" s="278"/>
      <c r="H446" s="278"/>
      <c r="I446" s="278"/>
      <c r="J446" s="278"/>
      <c r="K446" s="278"/>
      <c r="L446" s="278"/>
      <c r="M446" s="278"/>
      <c r="N446" s="278"/>
      <c r="O446" s="278"/>
      <c r="P446" s="278"/>
      <c r="Q446" s="278"/>
      <c r="R446" s="278"/>
      <c r="S446" s="278"/>
      <c r="T446" s="278"/>
      <c r="U446" s="278"/>
      <c r="V446" s="278"/>
      <c r="W446" s="278"/>
      <c r="X446" s="278"/>
      <c r="Y446" s="278"/>
      <c r="Z446" s="278"/>
    </row>
    <row r="447" spans="1:26" x14ac:dyDescent="0.2">
      <c r="A447" s="277"/>
      <c r="B447" s="278"/>
      <c r="C447" s="278"/>
      <c r="D447" s="278"/>
      <c r="E447" s="278"/>
      <c r="F447" s="278"/>
      <c r="G447" s="278"/>
      <c r="H447" s="278"/>
      <c r="I447" s="278"/>
      <c r="J447" s="278"/>
      <c r="K447" s="278"/>
      <c r="L447" s="278"/>
      <c r="M447" s="278"/>
      <c r="N447" s="278"/>
      <c r="O447" s="278"/>
      <c r="P447" s="278"/>
      <c r="Q447" s="278"/>
      <c r="R447" s="278"/>
      <c r="S447" s="278"/>
      <c r="T447" s="278"/>
      <c r="U447" s="278"/>
      <c r="V447" s="278"/>
      <c r="W447" s="278"/>
      <c r="X447" s="278"/>
      <c r="Y447" s="278"/>
      <c r="Z447" s="278"/>
    </row>
    <row r="448" spans="1:26" x14ac:dyDescent="0.2">
      <c r="A448" s="277"/>
      <c r="B448" s="278"/>
      <c r="C448" s="278"/>
      <c r="D448" s="278"/>
      <c r="E448" s="278"/>
      <c r="F448" s="278"/>
      <c r="G448" s="278"/>
      <c r="H448" s="278"/>
      <c r="I448" s="278"/>
      <c r="J448" s="278"/>
      <c r="K448" s="278"/>
      <c r="L448" s="278"/>
      <c r="M448" s="278"/>
      <c r="N448" s="278"/>
      <c r="O448" s="278"/>
      <c r="P448" s="278"/>
      <c r="Q448" s="278"/>
      <c r="R448" s="278"/>
      <c r="S448" s="278"/>
      <c r="T448" s="278"/>
      <c r="U448" s="278"/>
      <c r="V448" s="278"/>
      <c r="W448" s="278"/>
      <c r="X448" s="278"/>
      <c r="Y448" s="278"/>
      <c r="Z448" s="278"/>
    </row>
    <row r="449" spans="1:26" x14ac:dyDescent="0.2">
      <c r="A449" s="277"/>
      <c r="B449" s="278"/>
      <c r="C449" s="278"/>
      <c r="D449" s="278"/>
      <c r="E449" s="278"/>
      <c r="F449" s="278"/>
      <c r="G449" s="278"/>
      <c r="H449" s="278"/>
      <c r="I449" s="278"/>
      <c r="J449" s="278"/>
      <c r="K449" s="278"/>
      <c r="L449" s="278"/>
      <c r="M449" s="278"/>
      <c r="N449" s="278"/>
      <c r="O449" s="278"/>
      <c r="P449" s="278"/>
      <c r="Q449" s="278"/>
      <c r="R449" s="278"/>
      <c r="S449" s="278"/>
      <c r="T449" s="278"/>
      <c r="U449" s="278"/>
      <c r="V449" s="278"/>
      <c r="W449" s="278"/>
      <c r="X449" s="278"/>
      <c r="Y449" s="278"/>
      <c r="Z449" s="278"/>
    </row>
    <row r="450" spans="1:26" x14ac:dyDescent="0.2">
      <c r="A450" s="277"/>
      <c r="B450" s="278"/>
      <c r="C450" s="278"/>
      <c r="D450" s="278"/>
      <c r="E450" s="278"/>
      <c r="F450" s="278"/>
      <c r="G450" s="278"/>
      <c r="H450" s="278"/>
      <c r="I450" s="278"/>
      <c r="J450" s="278"/>
      <c r="K450" s="278"/>
      <c r="L450" s="278"/>
      <c r="M450" s="278"/>
      <c r="N450" s="278"/>
      <c r="O450" s="278"/>
      <c r="P450" s="278"/>
      <c r="Q450" s="278"/>
      <c r="R450" s="278"/>
      <c r="S450" s="278"/>
      <c r="T450" s="278"/>
      <c r="U450" s="278"/>
      <c r="V450" s="278"/>
      <c r="W450" s="278"/>
      <c r="X450" s="278"/>
      <c r="Y450" s="278"/>
      <c r="Z450" s="278"/>
    </row>
    <row r="451" spans="1:26" x14ac:dyDescent="0.2">
      <c r="A451" s="277"/>
      <c r="B451" s="278"/>
      <c r="C451" s="278"/>
      <c r="D451" s="278"/>
      <c r="E451" s="278"/>
      <c r="F451" s="278"/>
      <c r="G451" s="278"/>
      <c r="H451" s="278"/>
      <c r="I451" s="278"/>
      <c r="J451" s="278"/>
      <c r="K451" s="278"/>
      <c r="L451" s="278"/>
      <c r="M451" s="278"/>
      <c r="N451" s="278"/>
      <c r="O451" s="278"/>
      <c r="P451" s="278"/>
      <c r="Q451" s="278"/>
      <c r="R451" s="278"/>
      <c r="S451" s="278"/>
      <c r="T451" s="278"/>
      <c r="U451" s="278"/>
      <c r="V451" s="278"/>
      <c r="W451" s="278"/>
      <c r="X451" s="278"/>
      <c r="Y451" s="278"/>
      <c r="Z451" s="278"/>
    </row>
    <row r="452" spans="1:26" x14ac:dyDescent="0.2">
      <c r="A452" s="277"/>
      <c r="B452" s="278"/>
      <c r="C452" s="278"/>
      <c r="D452" s="278"/>
      <c r="E452" s="278"/>
      <c r="F452" s="278"/>
      <c r="G452" s="278"/>
      <c r="H452" s="278"/>
      <c r="I452" s="278"/>
      <c r="J452" s="278"/>
      <c r="K452" s="278"/>
      <c r="L452" s="278"/>
      <c r="M452" s="278"/>
      <c r="N452" s="278"/>
      <c r="O452" s="278"/>
      <c r="P452" s="278"/>
      <c r="Q452" s="278"/>
      <c r="R452" s="278"/>
      <c r="S452" s="278"/>
      <c r="T452" s="278"/>
      <c r="U452" s="278"/>
      <c r="V452" s="278"/>
      <c r="W452" s="278"/>
      <c r="X452" s="278"/>
      <c r="Y452" s="278"/>
      <c r="Z452" s="278"/>
    </row>
    <row r="453" spans="1:26" x14ac:dyDescent="0.2">
      <c r="A453" s="277"/>
      <c r="B453" s="278"/>
      <c r="C453" s="278"/>
      <c r="D453" s="278"/>
      <c r="E453" s="278"/>
      <c r="F453" s="278"/>
      <c r="G453" s="278"/>
      <c r="H453" s="278"/>
      <c r="I453" s="278"/>
      <c r="J453" s="278"/>
      <c r="K453" s="278"/>
      <c r="L453" s="278"/>
      <c r="M453" s="278"/>
      <c r="N453" s="278"/>
      <c r="O453" s="278"/>
      <c r="P453" s="278"/>
      <c r="Q453" s="278"/>
      <c r="R453" s="278"/>
      <c r="S453" s="278"/>
      <c r="T453" s="278"/>
      <c r="U453" s="278"/>
      <c r="V453" s="278"/>
      <c r="W453" s="278"/>
      <c r="X453" s="278"/>
      <c r="Y453" s="278"/>
      <c r="Z453" s="278"/>
    </row>
    <row r="454" spans="1:26" x14ac:dyDescent="0.2">
      <c r="A454" s="277"/>
      <c r="B454" s="278"/>
      <c r="C454" s="278"/>
      <c r="D454" s="278"/>
      <c r="E454" s="278"/>
      <c r="F454" s="278"/>
      <c r="G454" s="278"/>
      <c r="H454" s="278"/>
      <c r="I454" s="278"/>
      <c r="J454" s="278"/>
      <c r="K454" s="278"/>
      <c r="L454" s="278"/>
      <c r="M454" s="278"/>
      <c r="N454" s="278"/>
      <c r="O454" s="278"/>
      <c r="P454" s="278"/>
      <c r="Q454" s="278"/>
      <c r="R454" s="278"/>
      <c r="S454" s="278"/>
      <c r="T454" s="278"/>
      <c r="U454" s="278"/>
      <c r="V454" s="278"/>
      <c r="W454" s="278"/>
      <c r="X454" s="278"/>
      <c r="Y454" s="278"/>
      <c r="Z454" s="278"/>
    </row>
    <row r="455" spans="1:26" x14ac:dyDescent="0.2">
      <c r="A455" s="277"/>
      <c r="B455" s="278"/>
      <c r="C455" s="278"/>
      <c r="D455" s="278"/>
      <c r="E455" s="278"/>
      <c r="F455" s="278"/>
      <c r="G455" s="278"/>
      <c r="H455" s="278"/>
      <c r="I455" s="278"/>
      <c r="J455" s="278"/>
      <c r="K455" s="278"/>
      <c r="L455" s="278"/>
      <c r="M455" s="278"/>
      <c r="N455" s="278"/>
      <c r="O455" s="278"/>
      <c r="P455" s="278"/>
      <c r="Q455" s="278"/>
      <c r="R455" s="278"/>
      <c r="S455" s="278"/>
      <c r="T455" s="278"/>
      <c r="U455" s="278"/>
      <c r="V455" s="278"/>
      <c r="W455" s="278"/>
      <c r="X455" s="278"/>
      <c r="Y455" s="278"/>
      <c r="Z455" s="278"/>
    </row>
    <row r="456" spans="1:26" x14ac:dyDescent="0.2">
      <c r="A456" s="277"/>
      <c r="B456" s="278"/>
      <c r="C456" s="278"/>
      <c r="D456" s="278"/>
      <c r="E456" s="278"/>
      <c r="F456" s="278"/>
      <c r="G456" s="278"/>
      <c r="H456" s="278"/>
      <c r="I456" s="278"/>
      <c r="J456" s="278"/>
      <c r="K456" s="278"/>
      <c r="L456" s="278"/>
      <c r="M456" s="278"/>
      <c r="N456" s="278"/>
      <c r="O456" s="278"/>
      <c r="P456" s="278"/>
      <c r="Q456" s="278"/>
      <c r="R456" s="278"/>
      <c r="S456" s="278"/>
      <c r="T456" s="278"/>
      <c r="U456" s="278"/>
      <c r="V456" s="278"/>
      <c r="W456" s="278"/>
      <c r="X456" s="278"/>
      <c r="Y456" s="278"/>
      <c r="Z456" s="278"/>
    </row>
    <row r="457" spans="1:26" x14ac:dyDescent="0.2">
      <c r="A457" s="277"/>
      <c r="B457" s="278"/>
      <c r="C457" s="278"/>
      <c r="D457" s="278"/>
      <c r="E457" s="278"/>
      <c r="F457" s="278"/>
      <c r="G457" s="278"/>
      <c r="H457" s="278"/>
      <c r="I457" s="278"/>
      <c r="J457" s="278"/>
      <c r="K457" s="278"/>
      <c r="L457" s="278"/>
      <c r="M457" s="278"/>
      <c r="N457" s="278"/>
      <c r="O457" s="278"/>
      <c r="P457" s="278"/>
      <c r="Q457" s="278"/>
      <c r="R457" s="278"/>
      <c r="S457" s="278"/>
      <c r="T457" s="278"/>
      <c r="U457" s="278"/>
      <c r="V457" s="278"/>
      <c r="W457" s="278"/>
      <c r="X457" s="278"/>
      <c r="Y457" s="278"/>
      <c r="Z457" s="278"/>
    </row>
    <row r="458" spans="1:26" x14ac:dyDescent="0.2">
      <c r="A458" s="277"/>
      <c r="B458" s="278"/>
      <c r="C458" s="278"/>
      <c r="D458" s="278"/>
      <c r="E458" s="278"/>
      <c r="F458" s="278"/>
      <c r="G458" s="278"/>
      <c r="H458" s="278"/>
      <c r="I458" s="278"/>
      <c r="J458" s="278"/>
      <c r="K458" s="278"/>
      <c r="L458" s="278"/>
      <c r="M458" s="278"/>
      <c r="N458" s="278"/>
      <c r="O458" s="278"/>
      <c r="P458" s="278"/>
      <c r="Q458" s="278"/>
      <c r="R458" s="278"/>
      <c r="S458" s="278"/>
      <c r="T458" s="278"/>
      <c r="U458" s="278"/>
      <c r="V458" s="278"/>
      <c r="W458" s="278"/>
      <c r="X458" s="278"/>
      <c r="Y458" s="278"/>
      <c r="Z458" s="278"/>
    </row>
    <row r="459" spans="1:26" x14ac:dyDescent="0.2">
      <c r="A459" s="277"/>
      <c r="B459" s="278"/>
      <c r="C459" s="278"/>
      <c r="D459" s="278"/>
      <c r="E459" s="278"/>
      <c r="F459" s="278"/>
      <c r="G459" s="278"/>
      <c r="H459" s="278"/>
      <c r="I459" s="278"/>
      <c r="J459" s="278"/>
      <c r="K459" s="278"/>
      <c r="L459" s="278"/>
      <c r="M459" s="278"/>
      <c r="N459" s="278"/>
      <c r="O459" s="278"/>
      <c r="P459" s="278"/>
      <c r="Q459" s="278"/>
      <c r="R459" s="278"/>
      <c r="S459" s="278"/>
      <c r="T459" s="278"/>
      <c r="U459" s="278"/>
      <c r="V459" s="278"/>
      <c r="W459" s="278"/>
      <c r="X459" s="278"/>
      <c r="Y459" s="278"/>
      <c r="Z459" s="278"/>
    </row>
    <row r="460" spans="1:26" x14ac:dyDescent="0.2">
      <c r="A460" s="277"/>
      <c r="B460" s="278"/>
      <c r="C460" s="278"/>
      <c r="D460" s="278"/>
      <c r="E460" s="278"/>
      <c r="F460" s="278"/>
      <c r="G460" s="278"/>
      <c r="H460" s="278"/>
      <c r="I460" s="278"/>
      <c r="J460" s="278"/>
      <c r="K460" s="278"/>
      <c r="L460" s="278"/>
      <c r="M460" s="278"/>
      <c r="N460" s="278"/>
      <c r="O460" s="278"/>
      <c r="P460" s="278"/>
      <c r="Q460" s="278"/>
      <c r="R460" s="278"/>
      <c r="S460" s="278"/>
      <c r="T460" s="278"/>
      <c r="U460" s="278"/>
      <c r="V460" s="278"/>
      <c r="W460" s="278"/>
      <c r="X460" s="278"/>
      <c r="Y460" s="278"/>
      <c r="Z460" s="278"/>
    </row>
    <row r="461" spans="1:26" x14ac:dyDescent="0.2">
      <c r="A461" s="277"/>
      <c r="B461" s="278"/>
      <c r="C461" s="278"/>
      <c r="D461" s="278"/>
      <c r="E461" s="278"/>
      <c r="F461" s="278"/>
      <c r="G461" s="278"/>
      <c r="H461" s="278"/>
      <c r="I461" s="278"/>
      <c r="J461" s="278"/>
      <c r="K461" s="278"/>
      <c r="L461" s="278"/>
      <c r="M461" s="278"/>
      <c r="N461" s="278"/>
      <c r="O461" s="278"/>
      <c r="P461" s="278"/>
      <c r="Q461" s="278"/>
      <c r="R461" s="278"/>
      <c r="S461" s="278"/>
      <c r="T461" s="278"/>
      <c r="U461" s="278"/>
      <c r="V461" s="278"/>
      <c r="W461" s="278"/>
      <c r="X461" s="278"/>
      <c r="Y461" s="278"/>
      <c r="Z461" s="278"/>
    </row>
    <row r="462" spans="1:26" x14ac:dyDescent="0.2">
      <c r="A462" s="277"/>
      <c r="B462" s="278"/>
      <c r="C462" s="278"/>
      <c r="D462" s="278"/>
      <c r="E462" s="278"/>
      <c r="F462" s="278"/>
      <c r="G462" s="278"/>
      <c r="H462" s="278"/>
      <c r="I462" s="278"/>
      <c r="J462" s="278"/>
      <c r="K462" s="278"/>
      <c r="L462" s="278"/>
      <c r="M462" s="278"/>
      <c r="N462" s="278"/>
      <c r="O462" s="278"/>
      <c r="P462" s="278"/>
      <c r="Q462" s="278"/>
      <c r="R462" s="278"/>
      <c r="S462" s="278"/>
      <c r="T462" s="278"/>
      <c r="U462" s="278"/>
      <c r="V462" s="278"/>
      <c r="W462" s="278"/>
      <c r="X462" s="278"/>
      <c r="Y462" s="278"/>
      <c r="Z462" s="278"/>
    </row>
    <row r="463" spans="1:26" x14ac:dyDescent="0.2">
      <c r="A463" s="277"/>
      <c r="B463" s="278"/>
      <c r="C463" s="278"/>
      <c r="D463" s="278"/>
      <c r="E463" s="278"/>
      <c r="F463" s="278"/>
      <c r="G463" s="278"/>
      <c r="H463" s="278"/>
      <c r="I463" s="278"/>
      <c r="J463" s="278"/>
      <c r="K463" s="278"/>
      <c r="L463" s="278"/>
      <c r="M463" s="278"/>
      <c r="N463" s="278"/>
      <c r="O463" s="278"/>
      <c r="P463" s="278"/>
      <c r="Q463" s="278"/>
      <c r="R463" s="278"/>
      <c r="S463" s="278"/>
      <c r="T463" s="278"/>
      <c r="U463" s="278"/>
      <c r="V463" s="278"/>
      <c r="W463" s="278"/>
      <c r="X463" s="278"/>
      <c r="Y463" s="278"/>
      <c r="Z463" s="278"/>
    </row>
    <row r="464" spans="1:26" x14ac:dyDescent="0.2">
      <c r="A464" s="277"/>
      <c r="B464" s="278"/>
      <c r="C464" s="278"/>
      <c r="D464" s="278"/>
      <c r="E464" s="278"/>
      <c r="F464" s="278"/>
      <c r="G464" s="278"/>
      <c r="H464" s="278"/>
      <c r="I464" s="278"/>
      <c r="J464" s="278"/>
      <c r="K464" s="278"/>
      <c r="L464" s="278"/>
      <c r="M464" s="278"/>
      <c r="N464" s="278"/>
      <c r="O464" s="278"/>
      <c r="P464" s="278"/>
      <c r="Q464" s="278"/>
      <c r="R464" s="278"/>
      <c r="S464" s="278"/>
      <c r="T464" s="278"/>
      <c r="U464" s="278"/>
      <c r="V464" s="278"/>
      <c r="W464" s="278"/>
      <c r="X464" s="278"/>
      <c r="Y464" s="278"/>
      <c r="Z464" s="278"/>
    </row>
    <row r="465" spans="1:26" x14ac:dyDescent="0.2">
      <c r="A465" s="277"/>
      <c r="B465" s="278"/>
      <c r="C465" s="278"/>
      <c r="D465" s="278"/>
      <c r="E465" s="278"/>
      <c r="F465" s="278"/>
      <c r="G465" s="278"/>
      <c r="H465" s="278"/>
      <c r="I465" s="278"/>
      <c r="J465" s="278"/>
      <c r="K465" s="278"/>
      <c r="L465" s="278"/>
      <c r="M465" s="278"/>
      <c r="N465" s="278"/>
      <c r="O465" s="278"/>
      <c r="P465" s="278"/>
      <c r="Q465" s="278"/>
      <c r="R465" s="278"/>
      <c r="S465" s="278"/>
      <c r="T465" s="278"/>
      <c r="U465" s="278"/>
      <c r="V465" s="278"/>
      <c r="W465" s="278"/>
      <c r="X465" s="278"/>
      <c r="Y465" s="278"/>
      <c r="Z465" s="278"/>
    </row>
    <row r="466" spans="1:26" x14ac:dyDescent="0.2">
      <c r="A466" s="277"/>
      <c r="B466" s="278"/>
      <c r="C466" s="278"/>
      <c r="D466" s="278"/>
      <c r="E466" s="278"/>
      <c r="F466" s="278"/>
      <c r="G466" s="278"/>
      <c r="H466" s="278"/>
      <c r="I466" s="278"/>
      <c r="J466" s="278"/>
      <c r="K466" s="278"/>
      <c r="L466" s="278"/>
      <c r="M466" s="278"/>
      <c r="N466" s="278"/>
      <c r="O466" s="278"/>
      <c r="P466" s="278"/>
      <c r="Q466" s="278"/>
      <c r="R466" s="278"/>
      <c r="S466" s="278"/>
      <c r="T466" s="278"/>
      <c r="U466" s="278"/>
      <c r="V466" s="278"/>
      <c r="W466" s="278"/>
      <c r="X466" s="278"/>
      <c r="Y466" s="278"/>
      <c r="Z466" s="278"/>
    </row>
    <row r="467" spans="1:26" x14ac:dyDescent="0.2">
      <c r="A467" s="277"/>
      <c r="B467" s="278"/>
      <c r="C467" s="278"/>
      <c r="D467" s="278"/>
      <c r="E467" s="278"/>
      <c r="F467" s="278"/>
      <c r="G467" s="278"/>
      <c r="H467" s="278"/>
      <c r="I467" s="278"/>
      <c r="J467" s="278"/>
      <c r="K467" s="278"/>
      <c r="L467" s="278"/>
      <c r="M467" s="278"/>
      <c r="N467" s="278"/>
      <c r="O467" s="278"/>
      <c r="P467" s="278"/>
      <c r="Q467" s="278"/>
      <c r="R467" s="278"/>
      <c r="S467" s="278"/>
      <c r="T467" s="278"/>
      <c r="U467" s="278"/>
      <c r="V467" s="278"/>
      <c r="W467" s="278"/>
      <c r="X467" s="278"/>
      <c r="Y467" s="278"/>
      <c r="Z467" s="278"/>
    </row>
    <row r="468" spans="1:26" x14ac:dyDescent="0.2">
      <c r="A468" s="277"/>
      <c r="B468" s="278"/>
      <c r="C468" s="278"/>
      <c r="D468" s="278"/>
      <c r="E468" s="278"/>
      <c r="F468" s="278"/>
      <c r="G468" s="278"/>
      <c r="H468" s="278"/>
      <c r="I468" s="278"/>
      <c r="J468" s="278"/>
      <c r="K468" s="278"/>
      <c r="L468" s="278"/>
      <c r="M468" s="278"/>
      <c r="N468" s="278"/>
      <c r="O468" s="278"/>
      <c r="P468" s="278"/>
      <c r="Q468" s="278"/>
      <c r="R468" s="278"/>
      <c r="S468" s="278"/>
      <c r="T468" s="278"/>
      <c r="U468" s="278"/>
      <c r="V468" s="278"/>
      <c r="W468" s="278"/>
      <c r="X468" s="278"/>
      <c r="Y468" s="278"/>
      <c r="Z468" s="278"/>
    </row>
    <row r="469" spans="1:26" x14ac:dyDescent="0.2">
      <c r="A469" s="277"/>
      <c r="B469" s="278"/>
      <c r="C469" s="278"/>
      <c r="D469" s="278"/>
      <c r="E469" s="278"/>
      <c r="F469" s="278"/>
      <c r="G469" s="278"/>
      <c r="H469" s="278"/>
      <c r="I469" s="278"/>
      <c r="J469" s="278"/>
      <c r="K469" s="278"/>
      <c r="L469" s="278"/>
      <c r="M469" s="278"/>
      <c r="N469" s="278"/>
      <c r="O469" s="278"/>
      <c r="P469" s="278"/>
      <c r="Q469" s="278"/>
      <c r="R469" s="278"/>
      <c r="S469" s="278"/>
      <c r="T469" s="278"/>
      <c r="U469" s="278"/>
      <c r="V469" s="278"/>
      <c r="W469" s="278"/>
      <c r="X469" s="278"/>
      <c r="Y469" s="278"/>
      <c r="Z469" s="278"/>
    </row>
    <row r="470" spans="1:26" x14ac:dyDescent="0.2">
      <c r="A470" s="277"/>
      <c r="B470" s="278"/>
      <c r="C470" s="278"/>
      <c r="D470" s="278"/>
      <c r="E470" s="278"/>
      <c r="F470" s="278"/>
      <c r="G470" s="278"/>
      <c r="H470" s="278"/>
      <c r="I470" s="278"/>
      <c r="J470" s="278"/>
      <c r="K470" s="278"/>
      <c r="L470" s="278"/>
      <c r="M470" s="278"/>
      <c r="N470" s="278"/>
      <c r="O470" s="278"/>
      <c r="P470" s="278"/>
      <c r="Q470" s="278"/>
      <c r="R470" s="278"/>
      <c r="S470" s="278"/>
      <c r="T470" s="278"/>
      <c r="U470" s="278"/>
      <c r="V470" s="278"/>
      <c r="W470" s="278"/>
      <c r="X470" s="278"/>
      <c r="Y470" s="278"/>
      <c r="Z470" s="278"/>
    </row>
    <row r="471" spans="1:26" x14ac:dyDescent="0.2">
      <c r="A471" s="277"/>
      <c r="B471" s="278"/>
      <c r="C471" s="278"/>
      <c r="D471" s="278"/>
      <c r="E471" s="278"/>
      <c r="F471" s="278"/>
      <c r="G471" s="278"/>
      <c r="H471" s="278"/>
      <c r="I471" s="278"/>
      <c r="J471" s="278"/>
      <c r="K471" s="278"/>
      <c r="L471" s="278"/>
      <c r="M471" s="278"/>
      <c r="N471" s="278"/>
      <c r="O471" s="278"/>
      <c r="P471" s="278"/>
      <c r="Q471" s="278"/>
      <c r="R471" s="278"/>
      <c r="S471" s="278"/>
      <c r="T471" s="278"/>
      <c r="U471" s="278"/>
      <c r="V471" s="278"/>
      <c r="W471" s="278"/>
      <c r="X471" s="278"/>
      <c r="Y471" s="278"/>
      <c r="Z471" s="278"/>
    </row>
    <row r="472" spans="1:26" x14ac:dyDescent="0.2">
      <c r="A472" s="277"/>
      <c r="B472" s="278"/>
      <c r="C472" s="278"/>
      <c r="D472" s="278"/>
      <c r="E472" s="278"/>
      <c r="F472" s="278"/>
      <c r="G472" s="278"/>
      <c r="H472" s="278"/>
      <c r="I472" s="278"/>
      <c r="J472" s="278"/>
      <c r="K472" s="278"/>
      <c r="L472" s="278"/>
      <c r="M472" s="278"/>
      <c r="N472" s="278"/>
      <c r="O472" s="278"/>
      <c r="P472" s="278"/>
      <c r="Q472" s="278"/>
      <c r="R472" s="278"/>
      <c r="S472" s="278"/>
      <c r="T472" s="278"/>
      <c r="U472" s="278"/>
      <c r="V472" s="278"/>
      <c r="W472" s="278"/>
      <c r="X472" s="278"/>
      <c r="Y472" s="278"/>
      <c r="Z472" s="278"/>
    </row>
    <row r="473" spans="1:26" x14ac:dyDescent="0.2">
      <c r="A473" s="277"/>
      <c r="B473" s="278"/>
      <c r="C473" s="278"/>
      <c r="D473" s="278"/>
      <c r="E473" s="278"/>
      <c r="F473" s="278"/>
      <c r="G473" s="278"/>
      <c r="H473" s="278"/>
      <c r="I473" s="278"/>
      <c r="J473" s="278"/>
      <c r="K473" s="278"/>
      <c r="L473" s="278"/>
      <c r="M473" s="278"/>
      <c r="N473" s="278"/>
      <c r="O473" s="278"/>
      <c r="P473" s="278"/>
      <c r="Q473" s="278"/>
      <c r="R473" s="278"/>
      <c r="S473" s="278"/>
      <c r="T473" s="278"/>
      <c r="U473" s="278"/>
      <c r="V473" s="278"/>
      <c r="W473" s="278"/>
      <c r="X473" s="278"/>
      <c r="Y473" s="278"/>
      <c r="Z473" s="278"/>
    </row>
    <row r="474" spans="1:26" x14ac:dyDescent="0.2">
      <c r="A474" s="277"/>
      <c r="B474" s="278"/>
      <c r="C474" s="278"/>
      <c r="D474" s="278"/>
      <c r="E474" s="278"/>
      <c r="F474" s="278"/>
      <c r="G474" s="278"/>
      <c r="H474" s="278"/>
      <c r="I474" s="278"/>
      <c r="J474" s="278"/>
      <c r="K474" s="278"/>
      <c r="L474" s="278"/>
      <c r="M474" s="278"/>
      <c r="N474" s="278"/>
      <c r="O474" s="278"/>
      <c r="P474" s="278"/>
      <c r="Q474" s="278"/>
      <c r="R474" s="278"/>
      <c r="S474" s="278"/>
      <c r="T474" s="278"/>
      <c r="U474" s="278"/>
      <c r="V474" s="278"/>
      <c r="W474" s="278"/>
      <c r="X474" s="278"/>
      <c r="Y474" s="278"/>
      <c r="Z474" s="278"/>
    </row>
    <row r="475" spans="1:26" x14ac:dyDescent="0.2">
      <c r="A475" s="277"/>
      <c r="B475" s="278"/>
      <c r="C475" s="278"/>
      <c r="D475" s="278"/>
      <c r="E475" s="278"/>
      <c r="F475" s="278"/>
      <c r="G475" s="278"/>
      <c r="H475" s="278"/>
      <c r="I475" s="278"/>
      <c r="J475" s="278"/>
      <c r="K475" s="278"/>
      <c r="L475" s="278"/>
      <c r="M475" s="278"/>
      <c r="N475" s="278"/>
      <c r="O475" s="278"/>
      <c r="P475" s="278"/>
      <c r="Q475" s="278"/>
      <c r="R475" s="278"/>
      <c r="S475" s="278"/>
      <c r="T475" s="278"/>
      <c r="U475" s="278"/>
      <c r="V475" s="278"/>
      <c r="W475" s="278"/>
      <c r="X475" s="278"/>
      <c r="Y475" s="278"/>
      <c r="Z475" s="278"/>
    </row>
    <row r="476" spans="1:26" x14ac:dyDescent="0.2">
      <c r="A476" s="277"/>
      <c r="B476" s="278"/>
      <c r="C476" s="278"/>
      <c r="D476" s="278"/>
      <c r="E476" s="278"/>
      <c r="F476" s="278"/>
      <c r="G476" s="278"/>
      <c r="H476" s="278"/>
      <c r="I476" s="278"/>
      <c r="J476" s="278"/>
      <c r="K476" s="278"/>
      <c r="L476" s="278"/>
      <c r="M476" s="278"/>
      <c r="N476" s="278"/>
      <c r="O476" s="278"/>
      <c r="P476" s="278"/>
      <c r="Q476" s="278"/>
      <c r="R476" s="278"/>
      <c r="S476" s="278"/>
      <c r="T476" s="278"/>
      <c r="U476" s="278"/>
      <c r="V476" s="278"/>
      <c r="W476" s="278"/>
      <c r="X476" s="278"/>
      <c r="Y476" s="278"/>
      <c r="Z476" s="278"/>
    </row>
    <row r="477" spans="1:26" x14ac:dyDescent="0.2">
      <c r="A477" s="277"/>
      <c r="B477" s="278"/>
      <c r="C477" s="278"/>
      <c r="D477" s="278"/>
      <c r="E477" s="278"/>
      <c r="F477" s="278"/>
      <c r="G477" s="278"/>
      <c r="H477" s="278"/>
      <c r="I477" s="278"/>
      <c r="J477" s="278"/>
      <c r="K477" s="278"/>
      <c r="L477" s="278"/>
      <c r="M477" s="278"/>
      <c r="N477" s="278"/>
      <c r="O477" s="278"/>
      <c r="P477" s="278"/>
      <c r="Q477" s="278"/>
      <c r="R477" s="278"/>
      <c r="S477" s="278"/>
      <c r="T477" s="278"/>
      <c r="U477" s="278"/>
      <c r="V477" s="278"/>
      <c r="W477" s="278"/>
      <c r="X477" s="278"/>
      <c r="Y477" s="278"/>
      <c r="Z477" s="278"/>
    </row>
    <row r="478" spans="1:26" x14ac:dyDescent="0.2">
      <c r="A478" s="277"/>
      <c r="B478" s="278"/>
      <c r="C478" s="278"/>
      <c r="D478" s="278"/>
      <c r="E478" s="278"/>
      <c r="F478" s="278"/>
      <c r="G478" s="278"/>
      <c r="H478" s="278"/>
      <c r="I478" s="278"/>
      <c r="J478" s="278"/>
      <c r="K478" s="278"/>
      <c r="L478" s="278"/>
      <c r="M478" s="278"/>
      <c r="N478" s="278"/>
      <c r="O478" s="278"/>
      <c r="P478" s="278"/>
      <c r="Q478" s="278"/>
      <c r="R478" s="278"/>
      <c r="S478" s="278"/>
      <c r="T478" s="278"/>
      <c r="U478" s="278"/>
      <c r="V478" s="278"/>
      <c r="W478" s="278"/>
      <c r="X478" s="278"/>
      <c r="Y478" s="278"/>
      <c r="Z478" s="278"/>
    </row>
    <row r="479" spans="1:26" x14ac:dyDescent="0.2">
      <c r="A479" s="277"/>
      <c r="B479" s="278"/>
      <c r="C479" s="278"/>
      <c r="D479" s="278"/>
      <c r="E479" s="278"/>
      <c r="F479" s="278"/>
      <c r="G479" s="278"/>
      <c r="H479" s="278"/>
      <c r="I479" s="278"/>
      <c r="J479" s="278"/>
      <c r="K479" s="278"/>
      <c r="L479" s="278"/>
      <c r="M479" s="278"/>
      <c r="N479" s="278"/>
      <c r="O479" s="278"/>
      <c r="P479" s="278"/>
      <c r="Q479" s="278"/>
      <c r="R479" s="278"/>
      <c r="S479" s="278"/>
      <c r="T479" s="278"/>
      <c r="U479" s="278"/>
      <c r="V479" s="278"/>
      <c r="W479" s="278"/>
      <c r="X479" s="278"/>
      <c r="Y479" s="278"/>
      <c r="Z479" s="278"/>
    </row>
    <row r="480" spans="1:26" x14ac:dyDescent="0.2">
      <c r="A480" s="277"/>
      <c r="B480" s="278"/>
      <c r="C480" s="278"/>
      <c r="D480" s="278"/>
      <c r="E480" s="278"/>
      <c r="F480" s="278"/>
      <c r="G480" s="278"/>
      <c r="H480" s="278"/>
      <c r="I480" s="278"/>
      <c r="J480" s="278"/>
      <c r="K480" s="278"/>
      <c r="L480" s="278"/>
      <c r="M480" s="278"/>
      <c r="N480" s="278"/>
      <c r="O480" s="278"/>
      <c r="P480" s="278"/>
      <c r="Q480" s="278"/>
      <c r="R480" s="278"/>
      <c r="S480" s="278"/>
      <c r="T480" s="278"/>
      <c r="U480" s="278"/>
      <c r="V480" s="278"/>
      <c r="W480" s="278"/>
      <c r="X480" s="278"/>
      <c r="Y480" s="278"/>
      <c r="Z480" s="278"/>
    </row>
    <row r="481" spans="1:26" x14ac:dyDescent="0.2">
      <c r="A481" s="277"/>
      <c r="B481" s="278"/>
      <c r="C481" s="278"/>
      <c r="D481" s="278"/>
      <c r="E481" s="278"/>
      <c r="F481" s="278"/>
      <c r="G481" s="278"/>
      <c r="H481" s="278"/>
      <c r="I481" s="278"/>
      <c r="J481" s="278"/>
      <c r="K481" s="278"/>
      <c r="L481" s="278"/>
      <c r="M481" s="278"/>
      <c r="N481" s="278"/>
      <c r="O481" s="278"/>
      <c r="P481" s="278"/>
      <c r="Q481" s="278"/>
      <c r="R481" s="278"/>
      <c r="S481" s="278"/>
      <c r="T481" s="278"/>
      <c r="U481" s="278"/>
      <c r="V481" s="278"/>
      <c r="W481" s="278"/>
      <c r="X481" s="278"/>
      <c r="Y481" s="278"/>
      <c r="Z481" s="278"/>
    </row>
    <row r="482" spans="1:26" x14ac:dyDescent="0.2">
      <c r="A482" s="277"/>
      <c r="B482" s="278"/>
      <c r="C482" s="278"/>
      <c r="D482" s="278"/>
      <c r="E482" s="278"/>
      <c r="F482" s="278"/>
      <c r="G482" s="278"/>
      <c r="H482" s="278"/>
      <c r="I482" s="278"/>
      <c r="J482" s="278"/>
      <c r="K482" s="278"/>
      <c r="L482" s="278"/>
      <c r="M482" s="278"/>
      <c r="N482" s="278"/>
      <c r="O482" s="278"/>
      <c r="P482" s="278"/>
      <c r="Q482" s="278"/>
      <c r="R482" s="278"/>
      <c r="S482" s="278"/>
      <c r="T482" s="278"/>
      <c r="U482" s="278"/>
      <c r="V482" s="278"/>
      <c r="W482" s="278"/>
      <c r="X482" s="278"/>
      <c r="Y482" s="278"/>
      <c r="Z482" s="278"/>
    </row>
    <row r="483" spans="1:26" x14ac:dyDescent="0.2">
      <c r="A483" s="277"/>
      <c r="B483" s="278"/>
      <c r="C483" s="278"/>
      <c r="D483" s="278"/>
      <c r="E483" s="278"/>
      <c r="F483" s="278"/>
      <c r="G483" s="278"/>
      <c r="H483" s="278"/>
      <c r="I483" s="278"/>
      <c r="J483" s="278"/>
      <c r="K483" s="278"/>
      <c r="L483" s="278"/>
      <c r="M483" s="278"/>
      <c r="N483" s="278"/>
      <c r="O483" s="278"/>
      <c r="P483" s="278"/>
      <c r="Q483" s="278"/>
      <c r="R483" s="278"/>
      <c r="S483" s="278"/>
      <c r="T483" s="278"/>
      <c r="U483" s="278"/>
      <c r="V483" s="278"/>
      <c r="W483" s="278"/>
      <c r="X483" s="278"/>
      <c r="Y483" s="278"/>
      <c r="Z483" s="278"/>
    </row>
    <row r="484" spans="1:26" x14ac:dyDescent="0.2">
      <c r="A484" s="277"/>
      <c r="B484" s="278"/>
      <c r="C484" s="278"/>
      <c r="D484" s="278"/>
      <c r="E484" s="278"/>
      <c r="F484" s="278"/>
      <c r="G484" s="278"/>
      <c r="H484" s="278"/>
      <c r="I484" s="278"/>
      <c r="J484" s="278"/>
      <c r="K484" s="278"/>
      <c r="L484" s="278"/>
      <c r="M484" s="278"/>
      <c r="N484" s="278"/>
      <c r="O484" s="278"/>
      <c r="P484" s="278"/>
      <c r="Q484" s="278"/>
      <c r="R484" s="278"/>
      <c r="S484" s="278"/>
      <c r="T484" s="278"/>
      <c r="U484" s="278"/>
      <c r="V484" s="278"/>
      <c r="W484" s="278"/>
      <c r="X484" s="278"/>
      <c r="Y484" s="278"/>
      <c r="Z484" s="278"/>
    </row>
    <row r="485" spans="1:26" x14ac:dyDescent="0.2">
      <c r="A485" s="277"/>
      <c r="B485" s="278"/>
      <c r="C485" s="278"/>
      <c r="D485" s="278"/>
      <c r="E485" s="278"/>
      <c r="F485" s="278"/>
      <c r="G485" s="278"/>
      <c r="H485" s="278"/>
      <c r="I485" s="278"/>
      <c r="J485" s="278"/>
      <c r="K485" s="278"/>
      <c r="L485" s="278"/>
      <c r="M485" s="278"/>
      <c r="N485" s="278"/>
      <c r="O485" s="278"/>
      <c r="P485" s="278"/>
      <c r="Q485" s="278"/>
      <c r="R485" s="278"/>
      <c r="S485" s="278"/>
      <c r="T485" s="278"/>
      <c r="U485" s="278"/>
      <c r="V485" s="278"/>
      <c r="W485" s="278"/>
      <c r="X485" s="278"/>
      <c r="Y485" s="278"/>
      <c r="Z485" s="278"/>
    </row>
    <row r="486" spans="1:26" x14ac:dyDescent="0.2">
      <c r="A486" s="277"/>
      <c r="B486" s="278"/>
      <c r="C486" s="278"/>
      <c r="D486" s="278"/>
      <c r="E486" s="278"/>
      <c r="F486" s="278"/>
      <c r="G486" s="278"/>
      <c r="H486" s="278"/>
      <c r="I486" s="278"/>
      <c r="J486" s="278"/>
      <c r="K486" s="278"/>
      <c r="L486" s="278"/>
      <c r="M486" s="278"/>
      <c r="N486" s="278"/>
      <c r="O486" s="278"/>
      <c r="P486" s="278"/>
      <c r="Q486" s="278"/>
      <c r="R486" s="278"/>
      <c r="S486" s="278"/>
      <c r="T486" s="278"/>
      <c r="U486" s="278"/>
      <c r="V486" s="278"/>
      <c r="W486" s="278"/>
      <c r="X486" s="278"/>
      <c r="Y486" s="278"/>
      <c r="Z486" s="278"/>
    </row>
    <row r="487" spans="1:26" x14ac:dyDescent="0.2">
      <c r="A487" s="277"/>
      <c r="B487" s="278"/>
      <c r="C487" s="278"/>
      <c r="D487" s="278"/>
      <c r="E487" s="278"/>
      <c r="F487" s="278"/>
      <c r="G487" s="278"/>
      <c r="H487" s="278"/>
      <c r="I487" s="278"/>
      <c r="J487" s="278"/>
      <c r="K487" s="278"/>
      <c r="L487" s="278"/>
      <c r="M487" s="278"/>
      <c r="N487" s="278"/>
      <c r="O487" s="278"/>
      <c r="P487" s="278"/>
      <c r="Q487" s="278"/>
      <c r="R487" s="278"/>
      <c r="S487" s="278"/>
      <c r="T487" s="278"/>
      <c r="U487" s="278"/>
      <c r="V487" s="278"/>
      <c r="W487" s="278"/>
      <c r="X487" s="278"/>
      <c r="Y487" s="278"/>
      <c r="Z487" s="278"/>
    </row>
    <row r="488" spans="1:26" x14ac:dyDescent="0.2">
      <c r="A488" s="277"/>
      <c r="B488" s="278"/>
      <c r="C488" s="278"/>
      <c r="D488" s="278"/>
      <c r="E488" s="278"/>
      <c r="F488" s="278"/>
      <c r="G488" s="278"/>
      <c r="H488" s="278"/>
      <c r="I488" s="278"/>
      <c r="J488" s="278"/>
      <c r="K488" s="278"/>
      <c r="L488" s="278"/>
      <c r="M488" s="278"/>
      <c r="N488" s="278"/>
      <c r="O488" s="278"/>
      <c r="P488" s="278"/>
      <c r="Q488" s="278"/>
      <c r="R488" s="278"/>
      <c r="S488" s="278"/>
      <c r="T488" s="278"/>
      <c r="U488" s="278"/>
      <c r="V488" s="278"/>
      <c r="W488" s="278"/>
      <c r="X488" s="278"/>
      <c r="Y488" s="278"/>
      <c r="Z488" s="278"/>
    </row>
    <row r="489" spans="1:26" x14ac:dyDescent="0.2">
      <c r="A489" s="277"/>
      <c r="B489" s="278"/>
      <c r="C489" s="278"/>
      <c r="D489" s="278"/>
      <c r="E489" s="278"/>
      <c r="F489" s="278"/>
      <c r="G489" s="278"/>
      <c r="H489" s="278"/>
      <c r="I489" s="278"/>
      <c r="J489" s="278"/>
      <c r="K489" s="278"/>
      <c r="L489" s="278"/>
      <c r="M489" s="278"/>
      <c r="N489" s="278"/>
      <c r="O489" s="278"/>
      <c r="P489" s="278"/>
      <c r="Q489" s="278"/>
      <c r="R489" s="278"/>
      <c r="S489" s="278"/>
      <c r="T489" s="278"/>
      <c r="U489" s="278"/>
      <c r="V489" s="278"/>
      <c r="W489" s="278"/>
      <c r="X489" s="278"/>
      <c r="Y489" s="278"/>
      <c r="Z489" s="278"/>
    </row>
    <row r="490" spans="1:26" x14ac:dyDescent="0.2">
      <c r="A490" s="277"/>
      <c r="B490" s="278"/>
      <c r="C490" s="278"/>
      <c r="D490" s="278"/>
      <c r="E490" s="278"/>
      <c r="F490" s="278"/>
      <c r="G490" s="278"/>
      <c r="H490" s="278"/>
      <c r="I490" s="278"/>
      <c r="J490" s="278"/>
      <c r="K490" s="278"/>
      <c r="L490" s="278"/>
      <c r="M490" s="278"/>
      <c r="N490" s="278"/>
      <c r="O490" s="278"/>
      <c r="P490" s="278"/>
      <c r="Q490" s="278"/>
      <c r="R490" s="278"/>
      <c r="S490" s="278"/>
      <c r="T490" s="278"/>
      <c r="U490" s="278"/>
      <c r="V490" s="278"/>
      <c r="W490" s="278"/>
      <c r="X490" s="278"/>
      <c r="Y490" s="278"/>
      <c r="Z490" s="278"/>
    </row>
    <row r="491" spans="1:26" x14ac:dyDescent="0.2">
      <c r="A491" s="277"/>
      <c r="B491" s="278"/>
      <c r="C491" s="278"/>
      <c r="D491" s="278"/>
      <c r="E491" s="278"/>
      <c r="F491" s="278"/>
      <c r="G491" s="278"/>
      <c r="H491" s="278"/>
      <c r="I491" s="278"/>
      <c r="J491" s="278"/>
      <c r="K491" s="278"/>
      <c r="L491" s="278"/>
      <c r="M491" s="278"/>
      <c r="N491" s="278"/>
      <c r="O491" s="278"/>
      <c r="P491" s="278"/>
      <c r="Q491" s="278"/>
      <c r="R491" s="278"/>
      <c r="S491" s="278"/>
      <c r="T491" s="278"/>
      <c r="U491" s="278"/>
      <c r="V491" s="278"/>
      <c r="W491" s="278"/>
      <c r="X491" s="278"/>
      <c r="Y491" s="278"/>
      <c r="Z491" s="278"/>
    </row>
    <row r="492" spans="1:26" x14ac:dyDescent="0.2">
      <c r="A492" s="277"/>
      <c r="B492" s="278"/>
      <c r="C492" s="278"/>
      <c r="D492" s="278"/>
      <c r="E492" s="278"/>
      <c r="F492" s="278"/>
      <c r="G492" s="278"/>
      <c r="H492" s="278"/>
      <c r="I492" s="278"/>
      <c r="J492" s="278"/>
      <c r="K492" s="278"/>
      <c r="L492" s="278"/>
      <c r="M492" s="278"/>
      <c r="N492" s="278"/>
      <c r="O492" s="278"/>
      <c r="P492" s="278"/>
      <c r="Q492" s="278"/>
      <c r="R492" s="278"/>
      <c r="S492" s="278"/>
      <c r="T492" s="278"/>
      <c r="U492" s="278"/>
      <c r="V492" s="278"/>
      <c r="W492" s="278"/>
      <c r="X492" s="278"/>
      <c r="Y492" s="278"/>
      <c r="Z492" s="278"/>
    </row>
    <row r="493" spans="1:26" x14ac:dyDescent="0.2">
      <c r="A493" s="277"/>
      <c r="B493" s="278"/>
      <c r="C493" s="278"/>
      <c r="D493" s="278"/>
      <c r="E493" s="278"/>
      <c r="F493" s="278"/>
      <c r="G493" s="278"/>
      <c r="H493" s="278"/>
      <c r="I493" s="278"/>
      <c r="J493" s="278"/>
      <c r="K493" s="278"/>
      <c r="L493" s="278"/>
      <c r="M493" s="278"/>
      <c r="N493" s="278"/>
      <c r="O493" s="278"/>
      <c r="P493" s="278"/>
      <c r="Q493" s="278"/>
      <c r="R493" s="278"/>
      <c r="S493" s="278"/>
      <c r="T493" s="278"/>
      <c r="U493" s="278"/>
      <c r="V493" s="278"/>
      <c r="W493" s="278"/>
      <c r="X493" s="278"/>
      <c r="Y493" s="278"/>
      <c r="Z493" s="278"/>
    </row>
    <row r="494" spans="1:26" x14ac:dyDescent="0.2">
      <c r="A494" s="277"/>
      <c r="B494" s="278"/>
      <c r="C494" s="278"/>
      <c r="D494" s="278"/>
      <c r="E494" s="278"/>
      <c r="F494" s="278"/>
      <c r="G494" s="278"/>
      <c r="H494" s="278"/>
      <c r="I494" s="278"/>
      <c r="J494" s="278"/>
      <c r="K494" s="278"/>
      <c r="L494" s="278"/>
      <c r="M494" s="278"/>
      <c r="N494" s="278"/>
      <c r="O494" s="278"/>
      <c r="P494" s="278"/>
      <c r="Q494" s="278"/>
      <c r="R494" s="278"/>
      <c r="S494" s="278"/>
      <c r="T494" s="278"/>
      <c r="U494" s="278"/>
      <c r="V494" s="278"/>
      <c r="W494" s="278"/>
      <c r="X494" s="278"/>
      <c r="Y494" s="278"/>
      <c r="Z494" s="278"/>
    </row>
    <row r="495" spans="1:26" x14ac:dyDescent="0.2">
      <c r="A495" s="277"/>
      <c r="B495" s="278"/>
      <c r="C495" s="278"/>
      <c r="D495" s="278"/>
      <c r="E495" s="278"/>
      <c r="F495" s="278"/>
      <c r="G495" s="278"/>
      <c r="H495" s="278"/>
      <c r="I495" s="278"/>
      <c r="J495" s="278"/>
      <c r="K495" s="278"/>
      <c r="L495" s="278"/>
      <c r="M495" s="278"/>
      <c r="N495" s="278"/>
      <c r="O495" s="278"/>
      <c r="P495" s="278"/>
      <c r="Q495" s="278"/>
      <c r="R495" s="278"/>
      <c r="S495" s="278"/>
      <c r="T495" s="278"/>
      <c r="U495" s="278"/>
      <c r="V495" s="278"/>
      <c r="W495" s="278"/>
      <c r="X495" s="278"/>
      <c r="Y495" s="278"/>
      <c r="Z495" s="278"/>
    </row>
    <row r="496" spans="1:26" x14ac:dyDescent="0.2">
      <c r="A496" s="277"/>
      <c r="B496" s="278"/>
      <c r="C496" s="278"/>
      <c r="D496" s="278"/>
      <c r="E496" s="278"/>
      <c r="F496" s="278"/>
      <c r="G496" s="278"/>
      <c r="H496" s="278"/>
      <c r="I496" s="278"/>
      <c r="J496" s="278"/>
      <c r="K496" s="278"/>
      <c r="L496" s="278"/>
      <c r="M496" s="278"/>
      <c r="N496" s="278"/>
      <c r="O496" s="278"/>
      <c r="P496" s="278"/>
      <c r="Q496" s="278"/>
      <c r="R496" s="278"/>
      <c r="S496" s="278"/>
      <c r="T496" s="278"/>
      <c r="U496" s="278"/>
      <c r="V496" s="278"/>
      <c r="W496" s="278"/>
      <c r="X496" s="278"/>
      <c r="Y496" s="278"/>
      <c r="Z496" s="278"/>
    </row>
    <row r="497" spans="1:26" x14ac:dyDescent="0.2">
      <c r="A497" s="277"/>
      <c r="B497" s="278"/>
      <c r="C497" s="278"/>
      <c r="D497" s="278"/>
      <c r="E497" s="278"/>
      <c r="F497" s="278"/>
      <c r="G497" s="278"/>
      <c r="H497" s="278"/>
      <c r="I497" s="278"/>
      <c r="J497" s="278"/>
      <c r="K497" s="278"/>
      <c r="L497" s="278"/>
      <c r="M497" s="278"/>
      <c r="N497" s="278"/>
      <c r="O497" s="278"/>
      <c r="P497" s="278"/>
      <c r="Q497" s="278"/>
      <c r="R497" s="278"/>
      <c r="S497" s="278"/>
      <c r="T497" s="278"/>
      <c r="U497" s="278"/>
      <c r="V497" s="278"/>
      <c r="W497" s="278"/>
      <c r="X497" s="278"/>
      <c r="Y497" s="278"/>
      <c r="Z497" s="278"/>
    </row>
    <row r="498" spans="1:26" x14ac:dyDescent="0.2">
      <c r="A498" s="277"/>
      <c r="B498" s="278"/>
      <c r="C498" s="278"/>
      <c r="D498" s="278"/>
      <c r="E498" s="278"/>
      <c r="F498" s="278"/>
      <c r="G498" s="278"/>
      <c r="H498" s="278"/>
      <c r="I498" s="278"/>
      <c r="J498" s="278"/>
      <c r="K498" s="278"/>
      <c r="L498" s="278"/>
      <c r="M498" s="278"/>
      <c r="N498" s="278"/>
      <c r="O498" s="278"/>
      <c r="P498" s="278"/>
      <c r="Q498" s="278"/>
      <c r="R498" s="278"/>
      <c r="S498" s="278"/>
      <c r="T498" s="278"/>
      <c r="U498" s="278"/>
      <c r="V498" s="278"/>
      <c r="W498" s="278"/>
      <c r="X498" s="278"/>
      <c r="Y498" s="278"/>
      <c r="Z498" s="278"/>
    </row>
    <row r="499" spans="1:26" x14ac:dyDescent="0.2">
      <c r="A499" s="277"/>
      <c r="B499" s="278"/>
      <c r="C499" s="278"/>
      <c r="D499" s="278"/>
      <c r="E499" s="278"/>
      <c r="F499" s="278"/>
      <c r="G499" s="278"/>
      <c r="H499" s="278"/>
      <c r="I499" s="278"/>
      <c r="J499" s="278"/>
      <c r="K499" s="278"/>
      <c r="L499" s="278"/>
      <c r="M499" s="278"/>
      <c r="N499" s="278"/>
      <c r="O499" s="278"/>
      <c r="P499" s="278"/>
      <c r="Q499" s="278"/>
      <c r="R499" s="278"/>
      <c r="S499" s="278"/>
      <c r="T499" s="278"/>
      <c r="U499" s="278"/>
      <c r="V499" s="278"/>
      <c r="W499" s="278"/>
      <c r="X499" s="278"/>
      <c r="Y499" s="278"/>
      <c r="Z499" s="278"/>
    </row>
    <row r="500" spans="1:26" x14ac:dyDescent="0.2">
      <c r="A500" s="277"/>
      <c r="B500" s="278"/>
      <c r="C500" s="278"/>
      <c r="D500" s="278"/>
      <c r="E500" s="278"/>
      <c r="F500" s="278"/>
      <c r="G500" s="278"/>
      <c r="H500" s="278"/>
      <c r="I500" s="278"/>
      <c r="J500" s="278"/>
      <c r="K500" s="278"/>
      <c r="L500" s="278"/>
      <c r="M500" s="278"/>
      <c r="N500" s="278"/>
      <c r="O500" s="278"/>
      <c r="P500" s="278"/>
      <c r="Q500" s="278"/>
      <c r="R500" s="278"/>
      <c r="S500" s="278"/>
      <c r="T500" s="278"/>
      <c r="U500" s="278"/>
      <c r="V500" s="278"/>
      <c r="W500" s="278"/>
      <c r="X500" s="278"/>
      <c r="Y500" s="278"/>
      <c r="Z500" s="278"/>
    </row>
    <row r="501" spans="1:26" x14ac:dyDescent="0.2">
      <c r="A501" s="277"/>
      <c r="B501" s="278"/>
      <c r="C501" s="278"/>
      <c r="D501" s="278"/>
      <c r="E501" s="278"/>
      <c r="F501" s="278"/>
      <c r="G501" s="278"/>
      <c r="H501" s="278"/>
      <c r="I501" s="278"/>
      <c r="J501" s="278"/>
      <c r="K501" s="278"/>
      <c r="L501" s="278"/>
      <c r="M501" s="278"/>
      <c r="N501" s="278"/>
      <c r="O501" s="278"/>
      <c r="P501" s="278"/>
      <c r="Q501" s="278"/>
      <c r="R501" s="278"/>
      <c r="S501" s="278"/>
      <c r="T501" s="278"/>
      <c r="U501" s="278"/>
      <c r="V501" s="278"/>
      <c r="W501" s="278"/>
      <c r="X501" s="278"/>
      <c r="Y501" s="278"/>
      <c r="Z501" s="278"/>
    </row>
    <row r="502" spans="1:26" x14ac:dyDescent="0.2">
      <c r="A502" s="277"/>
      <c r="B502" s="278"/>
      <c r="C502" s="278"/>
      <c r="D502" s="278"/>
      <c r="E502" s="278"/>
      <c r="F502" s="278"/>
      <c r="G502" s="278"/>
      <c r="H502" s="278"/>
      <c r="I502" s="278"/>
      <c r="J502" s="278"/>
      <c r="K502" s="278"/>
      <c r="L502" s="278"/>
      <c r="M502" s="278"/>
      <c r="N502" s="278"/>
      <c r="O502" s="278"/>
      <c r="P502" s="278"/>
      <c r="Q502" s="278"/>
      <c r="R502" s="278"/>
      <c r="S502" s="278"/>
      <c r="T502" s="278"/>
      <c r="U502" s="278"/>
      <c r="V502" s="278"/>
      <c r="W502" s="278"/>
      <c r="X502" s="278"/>
      <c r="Y502" s="278"/>
      <c r="Z502" s="278"/>
    </row>
    <row r="503" spans="1:26" x14ac:dyDescent="0.2">
      <c r="A503" s="277"/>
      <c r="B503" s="278"/>
      <c r="C503" s="278"/>
      <c r="D503" s="278"/>
      <c r="E503" s="278"/>
      <c r="F503" s="278"/>
      <c r="G503" s="278"/>
      <c r="H503" s="278"/>
      <c r="I503" s="278"/>
      <c r="J503" s="278"/>
      <c r="K503" s="278"/>
      <c r="L503" s="278"/>
      <c r="M503" s="278"/>
      <c r="N503" s="278"/>
      <c r="O503" s="278"/>
      <c r="P503" s="278"/>
      <c r="Q503" s="278"/>
      <c r="R503" s="278"/>
      <c r="S503" s="278"/>
      <c r="T503" s="278"/>
      <c r="U503" s="278"/>
      <c r="V503" s="278"/>
      <c r="W503" s="278"/>
      <c r="X503" s="278"/>
      <c r="Y503" s="278"/>
      <c r="Z503" s="278"/>
    </row>
    <row r="504" spans="1:26" x14ac:dyDescent="0.2">
      <c r="A504" s="277"/>
      <c r="B504" s="278"/>
      <c r="C504" s="278"/>
      <c r="D504" s="278"/>
      <c r="E504" s="278"/>
      <c r="F504" s="278"/>
      <c r="G504" s="278"/>
      <c r="H504" s="278"/>
      <c r="I504" s="278"/>
      <c r="J504" s="278"/>
      <c r="K504" s="278"/>
      <c r="L504" s="278"/>
      <c r="M504" s="278"/>
      <c r="N504" s="278"/>
      <c r="O504" s="278"/>
      <c r="P504" s="278"/>
      <c r="Q504" s="278"/>
      <c r="R504" s="278"/>
      <c r="S504" s="278"/>
      <c r="T504" s="278"/>
      <c r="U504" s="278"/>
      <c r="V504" s="278"/>
      <c r="W504" s="278"/>
      <c r="X504" s="278"/>
      <c r="Y504" s="278"/>
      <c r="Z504" s="278"/>
    </row>
    <row r="505" spans="1:26" x14ac:dyDescent="0.2">
      <c r="A505" s="277"/>
      <c r="B505" s="278"/>
      <c r="C505" s="278"/>
      <c r="D505" s="278"/>
      <c r="E505" s="278"/>
      <c r="F505" s="278"/>
      <c r="G505" s="278"/>
      <c r="H505" s="278"/>
      <c r="I505" s="278"/>
      <c r="J505" s="278"/>
      <c r="K505" s="278"/>
      <c r="L505" s="278"/>
      <c r="M505" s="278"/>
      <c r="N505" s="278"/>
      <c r="O505" s="278"/>
      <c r="P505" s="278"/>
      <c r="Q505" s="278"/>
      <c r="R505" s="278"/>
      <c r="S505" s="278"/>
      <c r="T505" s="278"/>
      <c r="U505" s="278"/>
      <c r="V505" s="278"/>
      <c r="W505" s="278"/>
      <c r="X505" s="278"/>
      <c r="Y505" s="278"/>
      <c r="Z505" s="278"/>
    </row>
    <row r="506" spans="1:26" x14ac:dyDescent="0.2">
      <c r="A506" s="277"/>
      <c r="B506" s="278"/>
      <c r="C506" s="278"/>
      <c r="D506" s="278"/>
      <c r="E506" s="278"/>
      <c r="F506" s="278"/>
      <c r="G506" s="278"/>
      <c r="H506" s="278"/>
      <c r="I506" s="278"/>
      <c r="J506" s="278"/>
      <c r="K506" s="278"/>
      <c r="L506" s="278"/>
      <c r="M506" s="278"/>
      <c r="N506" s="278"/>
      <c r="O506" s="278"/>
      <c r="P506" s="278"/>
      <c r="Q506" s="278"/>
      <c r="R506" s="278"/>
      <c r="S506" s="278"/>
      <c r="T506" s="278"/>
      <c r="U506" s="278"/>
      <c r="V506" s="278"/>
      <c r="W506" s="278"/>
      <c r="X506" s="278"/>
      <c r="Y506" s="278"/>
      <c r="Z506" s="278"/>
    </row>
    <row r="507" spans="1:26" x14ac:dyDescent="0.2">
      <c r="A507" s="277"/>
      <c r="B507" s="278"/>
      <c r="C507" s="278"/>
      <c r="D507" s="278"/>
      <c r="E507" s="278"/>
      <c r="F507" s="278"/>
      <c r="G507" s="278"/>
      <c r="H507" s="278"/>
      <c r="I507" s="278"/>
      <c r="J507" s="278"/>
      <c r="K507" s="278"/>
      <c r="L507" s="278"/>
      <c r="M507" s="278"/>
      <c r="N507" s="278"/>
      <c r="O507" s="278"/>
      <c r="P507" s="278"/>
      <c r="Q507" s="278"/>
      <c r="R507" s="278"/>
      <c r="S507" s="278"/>
      <c r="T507" s="278"/>
      <c r="U507" s="278"/>
      <c r="V507" s="278"/>
      <c r="W507" s="278"/>
      <c r="X507" s="278"/>
      <c r="Y507" s="278"/>
      <c r="Z507" s="278"/>
    </row>
    <row r="508" spans="1:26" x14ac:dyDescent="0.2">
      <c r="A508" s="277"/>
      <c r="B508" s="278"/>
      <c r="C508" s="278"/>
      <c r="D508" s="278"/>
      <c r="E508" s="278"/>
      <c r="F508" s="278"/>
      <c r="G508" s="278"/>
      <c r="H508" s="278"/>
      <c r="I508" s="278"/>
      <c r="J508" s="278"/>
      <c r="K508" s="278"/>
      <c r="L508" s="278"/>
      <c r="M508" s="278"/>
      <c r="N508" s="278"/>
      <c r="O508" s="278"/>
      <c r="P508" s="278"/>
      <c r="Q508" s="278"/>
      <c r="R508" s="278"/>
      <c r="S508" s="278"/>
      <c r="T508" s="278"/>
      <c r="U508" s="278"/>
      <c r="V508" s="278"/>
      <c r="W508" s="278"/>
      <c r="X508" s="278"/>
      <c r="Y508" s="278"/>
      <c r="Z508" s="278"/>
    </row>
    <row r="509" spans="1:26" x14ac:dyDescent="0.2">
      <c r="A509" s="277"/>
      <c r="B509" s="278"/>
      <c r="C509" s="278"/>
      <c r="D509" s="278"/>
      <c r="E509" s="278"/>
      <c r="F509" s="278"/>
      <c r="G509" s="278"/>
      <c r="H509" s="278"/>
      <c r="I509" s="278"/>
      <c r="J509" s="278"/>
      <c r="K509" s="278"/>
      <c r="L509" s="278"/>
      <c r="M509" s="278"/>
      <c r="N509" s="278"/>
      <c r="O509" s="278"/>
      <c r="P509" s="278"/>
      <c r="Q509" s="278"/>
      <c r="R509" s="278"/>
      <c r="S509" s="278"/>
      <c r="T509" s="278"/>
      <c r="U509" s="278"/>
      <c r="V509" s="278"/>
      <c r="W509" s="278"/>
      <c r="X509" s="278"/>
      <c r="Y509" s="278"/>
      <c r="Z509" s="278"/>
    </row>
    <row r="510" spans="1:26" x14ac:dyDescent="0.2">
      <c r="A510" s="277"/>
      <c r="B510" s="278"/>
      <c r="C510" s="278"/>
      <c r="D510" s="278"/>
      <c r="E510" s="278"/>
      <c r="F510" s="278"/>
      <c r="G510" s="278"/>
      <c r="H510" s="278"/>
      <c r="I510" s="278"/>
      <c r="J510" s="278"/>
      <c r="K510" s="278"/>
      <c r="L510" s="278"/>
      <c r="M510" s="278"/>
      <c r="N510" s="278"/>
      <c r="O510" s="278"/>
      <c r="P510" s="278"/>
      <c r="Q510" s="278"/>
      <c r="R510" s="278"/>
      <c r="S510" s="278"/>
      <c r="T510" s="278"/>
      <c r="U510" s="278"/>
      <c r="V510" s="278"/>
      <c r="W510" s="278"/>
      <c r="X510" s="278"/>
      <c r="Y510" s="278"/>
      <c r="Z510" s="278"/>
    </row>
    <row r="511" spans="1:26" x14ac:dyDescent="0.2">
      <c r="A511" s="277"/>
      <c r="B511" s="278"/>
      <c r="C511" s="278"/>
      <c r="D511" s="278"/>
      <c r="E511" s="278"/>
      <c r="F511" s="278"/>
      <c r="G511" s="278"/>
      <c r="H511" s="278"/>
      <c r="I511" s="278"/>
      <c r="J511" s="278"/>
      <c r="K511" s="278"/>
      <c r="L511" s="278"/>
      <c r="M511" s="278"/>
      <c r="N511" s="278"/>
      <c r="O511" s="278"/>
      <c r="P511" s="278"/>
      <c r="Q511" s="278"/>
      <c r="R511" s="278"/>
      <c r="S511" s="278"/>
      <c r="T511" s="278"/>
      <c r="U511" s="278"/>
      <c r="V511" s="278"/>
      <c r="W511" s="278"/>
      <c r="X511" s="278"/>
      <c r="Y511" s="278"/>
      <c r="Z511" s="278"/>
    </row>
    <row r="512" spans="1:26" x14ac:dyDescent="0.2">
      <c r="A512" s="277"/>
      <c r="B512" s="278"/>
      <c r="C512" s="278"/>
      <c r="D512" s="278"/>
      <c r="E512" s="278"/>
      <c r="F512" s="278"/>
      <c r="G512" s="278"/>
      <c r="H512" s="278"/>
      <c r="I512" s="278"/>
      <c r="J512" s="278"/>
      <c r="K512" s="278"/>
      <c r="L512" s="278"/>
      <c r="M512" s="278"/>
      <c r="N512" s="278"/>
      <c r="O512" s="278"/>
      <c r="P512" s="278"/>
      <c r="Q512" s="278"/>
      <c r="R512" s="278"/>
      <c r="S512" s="278"/>
      <c r="T512" s="278"/>
      <c r="U512" s="278"/>
      <c r="V512" s="278"/>
      <c r="W512" s="278"/>
      <c r="X512" s="278"/>
      <c r="Y512" s="278"/>
      <c r="Z512" s="278"/>
    </row>
    <row r="513" spans="1:26" x14ac:dyDescent="0.2">
      <c r="A513" s="277"/>
      <c r="B513" s="278"/>
      <c r="C513" s="278"/>
      <c r="D513" s="278"/>
      <c r="E513" s="278"/>
      <c r="F513" s="278"/>
      <c r="G513" s="278"/>
      <c r="H513" s="278"/>
      <c r="I513" s="278"/>
      <c r="J513" s="278"/>
      <c r="K513" s="278"/>
      <c r="L513" s="278"/>
      <c r="M513" s="278"/>
      <c r="N513" s="278"/>
      <c r="O513" s="278"/>
      <c r="P513" s="278"/>
      <c r="Q513" s="278"/>
      <c r="R513" s="278"/>
      <c r="S513" s="278"/>
      <c r="T513" s="278"/>
      <c r="U513" s="278"/>
      <c r="V513" s="278"/>
      <c r="W513" s="278"/>
      <c r="X513" s="278"/>
      <c r="Y513" s="278"/>
      <c r="Z513" s="278"/>
    </row>
    <row r="514" spans="1:26" x14ac:dyDescent="0.2">
      <c r="A514" s="277"/>
      <c r="B514" s="278"/>
      <c r="C514" s="278"/>
      <c r="D514" s="278"/>
      <c r="E514" s="278"/>
      <c r="F514" s="278"/>
      <c r="G514" s="278"/>
      <c r="H514" s="278"/>
      <c r="I514" s="278"/>
      <c r="J514" s="278"/>
      <c r="K514" s="278"/>
      <c r="L514" s="278"/>
      <c r="M514" s="278"/>
      <c r="N514" s="278"/>
      <c r="O514" s="278"/>
      <c r="P514" s="278"/>
      <c r="Q514" s="278"/>
      <c r="R514" s="278"/>
      <c r="S514" s="278"/>
      <c r="T514" s="278"/>
      <c r="U514" s="278"/>
      <c r="V514" s="278"/>
      <c r="W514" s="278"/>
      <c r="X514" s="278"/>
      <c r="Y514" s="278"/>
      <c r="Z514" s="278"/>
    </row>
    <row r="515" spans="1:26" x14ac:dyDescent="0.2">
      <c r="A515" s="277"/>
      <c r="B515" s="278"/>
      <c r="C515" s="278"/>
      <c r="D515" s="278"/>
      <c r="E515" s="278"/>
      <c r="F515" s="278"/>
      <c r="G515" s="278"/>
      <c r="H515" s="278"/>
      <c r="I515" s="278"/>
      <c r="J515" s="278"/>
      <c r="K515" s="278"/>
      <c r="L515" s="278"/>
      <c r="M515" s="278"/>
      <c r="N515" s="278"/>
      <c r="O515" s="278"/>
      <c r="P515" s="278"/>
      <c r="Q515" s="278"/>
      <c r="R515" s="278"/>
      <c r="S515" s="278"/>
      <c r="T515" s="278"/>
      <c r="U515" s="278"/>
      <c r="V515" s="278"/>
      <c r="W515" s="278"/>
      <c r="X515" s="278"/>
      <c r="Y515" s="278"/>
      <c r="Z515" s="278"/>
    </row>
    <row r="516" spans="1:26" x14ac:dyDescent="0.2">
      <c r="A516" s="277"/>
      <c r="B516" s="278"/>
      <c r="C516" s="278"/>
      <c r="D516" s="278"/>
      <c r="E516" s="278"/>
      <c r="F516" s="278"/>
      <c r="G516" s="278"/>
      <c r="H516" s="278"/>
      <c r="I516" s="278"/>
      <c r="J516" s="278"/>
      <c r="K516" s="278"/>
      <c r="L516" s="278"/>
      <c r="M516" s="278"/>
      <c r="N516" s="278"/>
      <c r="O516" s="278"/>
      <c r="P516" s="278"/>
      <c r="Q516" s="278"/>
      <c r="R516" s="278"/>
      <c r="S516" s="278"/>
      <c r="T516" s="278"/>
      <c r="U516" s="278"/>
      <c r="V516" s="278"/>
      <c r="W516" s="278"/>
      <c r="X516" s="278"/>
      <c r="Y516" s="278"/>
      <c r="Z516" s="278"/>
    </row>
    <row r="517" spans="1:26" x14ac:dyDescent="0.2">
      <c r="A517" s="277"/>
      <c r="B517" s="278"/>
      <c r="C517" s="278"/>
      <c r="D517" s="278"/>
      <c r="E517" s="278"/>
      <c r="F517" s="278"/>
      <c r="G517" s="278"/>
      <c r="H517" s="278"/>
      <c r="I517" s="278"/>
      <c r="J517" s="278"/>
      <c r="K517" s="278"/>
      <c r="L517" s="278"/>
      <c r="M517" s="278"/>
      <c r="N517" s="278"/>
      <c r="O517" s="278"/>
      <c r="P517" s="278"/>
      <c r="Q517" s="278"/>
      <c r="R517" s="278"/>
      <c r="S517" s="278"/>
      <c r="T517" s="278"/>
      <c r="U517" s="278"/>
      <c r="V517" s="278"/>
      <c r="W517" s="278"/>
      <c r="X517" s="278"/>
      <c r="Y517" s="278"/>
      <c r="Z517" s="278"/>
    </row>
    <row r="518" spans="1:26" x14ac:dyDescent="0.2">
      <c r="A518" s="277"/>
      <c r="B518" s="278"/>
      <c r="C518" s="278"/>
      <c r="D518" s="278"/>
      <c r="E518" s="278"/>
      <c r="F518" s="278"/>
      <c r="G518" s="278"/>
      <c r="H518" s="278"/>
      <c r="I518" s="278"/>
      <c r="J518" s="278"/>
      <c r="K518" s="278"/>
      <c r="L518" s="278"/>
      <c r="M518" s="278"/>
      <c r="N518" s="278"/>
      <c r="O518" s="278"/>
      <c r="P518" s="278"/>
      <c r="Q518" s="278"/>
      <c r="R518" s="278"/>
      <c r="S518" s="278"/>
      <c r="T518" s="278"/>
      <c r="U518" s="278"/>
      <c r="V518" s="278"/>
      <c r="W518" s="278"/>
      <c r="X518" s="278"/>
      <c r="Y518" s="278"/>
      <c r="Z518" s="278"/>
    </row>
    <row r="519" spans="1:26" x14ac:dyDescent="0.2">
      <c r="A519" s="277"/>
      <c r="B519" s="278"/>
      <c r="C519" s="278"/>
      <c r="D519" s="278"/>
      <c r="E519" s="278"/>
      <c r="F519" s="278"/>
      <c r="G519" s="278"/>
      <c r="H519" s="278"/>
      <c r="I519" s="278"/>
      <c r="J519" s="278"/>
      <c r="K519" s="278"/>
      <c r="L519" s="278"/>
      <c r="M519" s="278"/>
      <c r="N519" s="278"/>
      <c r="O519" s="278"/>
      <c r="P519" s="278"/>
      <c r="Q519" s="278"/>
      <c r="R519" s="278"/>
      <c r="S519" s="278"/>
      <c r="T519" s="278"/>
      <c r="U519" s="278"/>
      <c r="V519" s="278"/>
      <c r="W519" s="278"/>
      <c r="X519" s="278"/>
      <c r="Y519" s="278"/>
      <c r="Z519" s="278"/>
    </row>
    <row r="520" spans="1:26" x14ac:dyDescent="0.2">
      <c r="A520" s="277"/>
      <c r="B520" s="278"/>
      <c r="C520" s="278"/>
      <c r="D520" s="278"/>
      <c r="E520" s="278"/>
      <c r="F520" s="278"/>
      <c r="G520" s="278"/>
      <c r="H520" s="278"/>
      <c r="I520" s="278"/>
      <c r="J520" s="278"/>
      <c r="K520" s="278"/>
      <c r="L520" s="278"/>
      <c r="M520" s="278"/>
      <c r="N520" s="278"/>
      <c r="O520" s="278"/>
      <c r="P520" s="278"/>
      <c r="Q520" s="278"/>
      <c r="R520" s="278"/>
      <c r="S520" s="278"/>
      <c r="T520" s="278"/>
      <c r="U520" s="278"/>
      <c r="V520" s="278"/>
      <c r="W520" s="278"/>
      <c r="X520" s="278"/>
      <c r="Y520" s="278"/>
      <c r="Z520" s="278"/>
    </row>
    <row r="521" spans="1:26" x14ac:dyDescent="0.2">
      <c r="A521" s="277"/>
      <c r="B521" s="278"/>
      <c r="C521" s="278"/>
      <c r="D521" s="278"/>
      <c r="E521" s="278"/>
      <c r="F521" s="278"/>
      <c r="G521" s="278"/>
      <c r="H521" s="278"/>
      <c r="I521" s="278"/>
      <c r="J521" s="278"/>
      <c r="K521" s="278"/>
      <c r="L521" s="278"/>
      <c r="M521" s="278"/>
      <c r="N521" s="278"/>
      <c r="O521" s="278"/>
      <c r="P521" s="278"/>
      <c r="Q521" s="278"/>
      <c r="R521" s="278"/>
      <c r="S521" s="278"/>
      <c r="T521" s="278"/>
      <c r="U521" s="278"/>
      <c r="V521" s="278"/>
      <c r="W521" s="278"/>
      <c r="X521" s="278"/>
      <c r="Y521" s="278"/>
      <c r="Z521" s="278"/>
    </row>
    <row r="522" spans="1:26" x14ac:dyDescent="0.2">
      <c r="A522" s="277"/>
      <c r="B522" s="278"/>
      <c r="C522" s="278"/>
      <c r="D522" s="278"/>
      <c r="E522" s="278"/>
      <c r="F522" s="278"/>
      <c r="G522" s="278"/>
      <c r="H522" s="278"/>
      <c r="I522" s="278"/>
      <c r="J522" s="278"/>
      <c r="K522" s="278"/>
      <c r="L522" s="278"/>
      <c r="M522" s="278"/>
      <c r="N522" s="278"/>
      <c r="O522" s="278"/>
      <c r="P522" s="278"/>
      <c r="Q522" s="278"/>
      <c r="R522" s="278"/>
      <c r="S522" s="278"/>
      <c r="T522" s="278"/>
      <c r="U522" s="278"/>
      <c r="V522" s="278"/>
      <c r="W522" s="278"/>
      <c r="X522" s="278"/>
      <c r="Y522" s="278"/>
      <c r="Z522" s="278"/>
    </row>
    <row r="523" spans="1:26" x14ac:dyDescent="0.2">
      <c r="A523" s="277"/>
      <c r="B523" s="278"/>
      <c r="C523" s="278"/>
      <c r="D523" s="278"/>
      <c r="E523" s="278"/>
      <c r="F523" s="278"/>
      <c r="G523" s="278"/>
      <c r="H523" s="278"/>
      <c r="I523" s="278"/>
      <c r="J523" s="278"/>
      <c r="K523" s="278"/>
      <c r="L523" s="278"/>
      <c r="M523" s="278"/>
      <c r="N523" s="278"/>
      <c r="O523" s="278"/>
      <c r="P523" s="278"/>
      <c r="Q523" s="278"/>
      <c r="R523" s="278"/>
      <c r="S523" s="278"/>
      <c r="T523" s="278"/>
      <c r="U523" s="278"/>
      <c r="V523" s="278"/>
      <c r="W523" s="278"/>
      <c r="X523" s="278"/>
      <c r="Y523" s="278"/>
      <c r="Z523" s="278"/>
    </row>
    <row r="524" spans="1:26" x14ac:dyDescent="0.2">
      <c r="A524" s="277"/>
      <c r="B524" s="278"/>
      <c r="C524" s="278"/>
      <c r="D524" s="278"/>
      <c r="E524" s="278"/>
      <c r="F524" s="278"/>
      <c r="G524" s="278"/>
      <c r="H524" s="278"/>
      <c r="I524" s="278"/>
      <c r="J524" s="278"/>
      <c r="K524" s="278"/>
      <c r="L524" s="278"/>
      <c r="M524" s="278"/>
      <c r="N524" s="278"/>
      <c r="O524" s="278"/>
      <c r="P524" s="278"/>
      <c r="Q524" s="278"/>
      <c r="R524" s="278"/>
      <c r="S524" s="278"/>
      <c r="T524" s="278"/>
      <c r="U524" s="278"/>
      <c r="V524" s="278"/>
      <c r="W524" s="278"/>
      <c r="X524" s="278"/>
      <c r="Y524" s="278"/>
      <c r="Z524" s="278"/>
    </row>
    <row r="525" spans="1:26" x14ac:dyDescent="0.2">
      <c r="A525" s="277"/>
      <c r="B525" s="278"/>
      <c r="C525" s="278"/>
      <c r="D525" s="278"/>
      <c r="E525" s="278"/>
      <c r="F525" s="278"/>
      <c r="G525" s="278"/>
      <c r="H525" s="278"/>
      <c r="I525" s="278"/>
      <c r="J525" s="278"/>
      <c r="K525" s="278"/>
      <c r="L525" s="278"/>
      <c r="M525" s="278"/>
      <c r="N525" s="278"/>
      <c r="O525" s="278"/>
      <c r="P525" s="278"/>
      <c r="Q525" s="278"/>
      <c r="R525" s="278"/>
      <c r="S525" s="278"/>
      <c r="T525" s="278"/>
      <c r="U525" s="278"/>
      <c r="V525" s="278"/>
      <c r="W525" s="278"/>
      <c r="X525" s="278"/>
      <c r="Y525" s="278"/>
      <c r="Z525" s="278"/>
    </row>
    <row r="526" spans="1:26" x14ac:dyDescent="0.2">
      <c r="A526" s="277"/>
      <c r="B526" s="278"/>
      <c r="C526" s="278"/>
      <c r="D526" s="278"/>
      <c r="E526" s="278"/>
      <c r="F526" s="278"/>
      <c r="G526" s="278"/>
      <c r="H526" s="278"/>
      <c r="I526" s="278"/>
      <c r="J526" s="278"/>
      <c r="K526" s="278"/>
      <c r="L526" s="278"/>
      <c r="M526" s="278"/>
      <c r="N526" s="278"/>
      <c r="O526" s="278"/>
      <c r="P526" s="278"/>
      <c r="Q526" s="278"/>
      <c r="R526" s="278"/>
      <c r="S526" s="278"/>
      <c r="T526" s="278"/>
      <c r="U526" s="278"/>
      <c r="V526" s="278"/>
      <c r="W526" s="278"/>
      <c r="X526" s="278"/>
      <c r="Y526" s="278"/>
      <c r="Z526" s="278"/>
    </row>
    <row r="527" spans="1:26" x14ac:dyDescent="0.2">
      <c r="A527" s="277"/>
      <c r="B527" s="278"/>
      <c r="C527" s="278"/>
      <c r="D527" s="278"/>
      <c r="E527" s="278"/>
      <c r="F527" s="278"/>
      <c r="G527" s="278"/>
      <c r="H527" s="278"/>
      <c r="I527" s="278"/>
      <c r="J527" s="278"/>
      <c r="K527" s="278"/>
      <c r="L527" s="278"/>
      <c r="M527" s="278"/>
      <c r="N527" s="278"/>
      <c r="O527" s="278"/>
      <c r="P527" s="278"/>
      <c r="Q527" s="278"/>
      <c r="R527" s="278"/>
      <c r="S527" s="278"/>
      <c r="T527" s="278"/>
      <c r="U527" s="278"/>
      <c r="V527" s="278"/>
      <c r="W527" s="278"/>
      <c r="X527" s="278"/>
      <c r="Y527" s="278"/>
      <c r="Z527" s="278"/>
    </row>
    <row r="528" spans="1:26" x14ac:dyDescent="0.2">
      <c r="A528" s="277"/>
      <c r="B528" s="278"/>
      <c r="C528" s="278"/>
      <c r="D528" s="278"/>
      <c r="E528" s="278"/>
      <c r="F528" s="278"/>
      <c r="G528" s="278"/>
      <c r="H528" s="278"/>
      <c r="I528" s="278"/>
      <c r="J528" s="278"/>
      <c r="K528" s="278"/>
      <c r="L528" s="278"/>
      <c r="M528" s="278"/>
      <c r="N528" s="278"/>
      <c r="O528" s="278"/>
      <c r="P528" s="278"/>
      <c r="Q528" s="278"/>
      <c r="R528" s="278"/>
      <c r="S528" s="278"/>
      <c r="T528" s="278"/>
      <c r="U528" s="278"/>
      <c r="V528" s="278"/>
      <c r="W528" s="278"/>
      <c r="X528" s="278"/>
      <c r="Y528" s="278"/>
      <c r="Z528" s="278"/>
    </row>
    <row r="529" spans="1:26" x14ac:dyDescent="0.2">
      <c r="A529" s="277"/>
      <c r="B529" s="278"/>
      <c r="C529" s="278"/>
      <c r="D529" s="278"/>
      <c r="E529" s="278"/>
      <c r="F529" s="278"/>
      <c r="G529" s="278"/>
      <c r="H529" s="278"/>
      <c r="I529" s="278"/>
      <c r="J529" s="278"/>
      <c r="K529" s="278"/>
      <c r="L529" s="278"/>
      <c r="M529" s="278"/>
      <c r="N529" s="278"/>
      <c r="O529" s="278"/>
      <c r="P529" s="278"/>
      <c r="Q529" s="278"/>
      <c r="R529" s="278"/>
      <c r="S529" s="278"/>
      <c r="T529" s="278"/>
      <c r="U529" s="278"/>
      <c r="V529" s="278"/>
      <c r="W529" s="278"/>
      <c r="X529" s="278"/>
      <c r="Y529" s="278"/>
      <c r="Z529" s="278"/>
    </row>
    <row r="530" spans="1:26" x14ac:dyDescent="0.2">
      <c r="A530" s="277"/>
      <c r="B530" s="278"/>
      <c r="C530" s="278"/>
      <c r="D530" s="278"/>
      <c r="E530" s="278"/>
      <c r="F530" s="278"/>
      <c r="G530" s="278"/>
      <c r="H530" s="278"/>
      <c r="I530" s="278"/>
      <c r="J530" s="278"/>
      <c r="K530" s="278"/>
      <c r="L530" s="278"/>
      <c r="M530" s="278"/>
      <c r="N530" s="278"/>
      <c r="O530" s="278"/>
      <c r="P530" s="278"/>
      <c r="Q530" s="278"/>
      <c r="R530" s="278"/>
      <c r="S530" s="278"/>
      <c r="T530" s="278"/>
      <c r="U530" s="278"/>
      <c r="V530" s="278"/>
      <c r="W530" s="278"/>
      <c r="X530" s="278"/>
      <c r="Y530" s="278"/>
      <c r="Z530" s="278"/>
    </row>
    <row r="531" spans="1:26" x14ac:dyDescent="0.2">
      <c r="A531" s="277"/>
      <c r="B531" s="278"/>
      <c r="C531" s="278"/>
      <c r="D531" s="278"/>
      <c r="E531" s="278"/>
      <c r="F531" s="278"/>
      <c r="G531" s="278"/>
      <c r="H531" s="278"/>
      <c r="I531" s="278"/>
      <c r="J531" s="278"/>
      <c r="K531" s="278"/>
      <c r="L531" s="278"/>
      <c r="M531" s="278"/>
      <c r="N531" s="278"/>
      <c r="O531" s="278"/>
      <c r="P531" s="278"/>
      <c r="Q531" s="278"/>
      <c r="R531" s="278"/>
      <c r="S531" s="278"/>
      <c r="T531" s="278"/>
      <c r="U531" s="278"/>
      <c r="V531" s="278"/>
      <c r="W531" s="278"/>
      <c r="X531" s="278"/>
      <c r="Y531" s="278"/>
      <c r="Z531" s="278"/>
    </row>
    <row r="532" spans="1:26" x14ac:dyDescent="0.2">
      <c r="A532" s="277"/>
      <c r="B532" s="278"/>
      <c r="C532" s="278"/>
      <c r="D532" s="278"/>
      <c r="E532" s="278"/>
      <c r="F532" s="278"/>
      <c r="G532" s="278"/>
      <c r="H532" s="278"/>
      <c r="I532" s="278"/>
      <c r="J532" s="278"/>
      <c r="K532" s="278"/>
      <c r="L532" s="278"/>
      <c r="M532" s="278"/>
      <c r="N532" s="278"/>
      <c r="O532" s="278"/>
      <c r="P532" s="278"/>
      <c r="Q532" s="278"/>
      <c r="R532" s="278"/>
      <c r="S532" s="278"/>
      <c r="T532" s="278"/>
      <c r="U532" s="278"/>
      <c r="V532" s="278"/>
      <c r="W532" s="278"/>
      <c r="X532" s="278"/>
      <c r="Y532" s="278"/>
      <c r="Z532" s="278"/>
    </row>
    <row r="533" spans="1:26" x14ac:dyDescent="0.2">
      <c r="A533" s="277"/>
      <c r="B533" s="278"/>
      <c r="C533" s="278"/>
      <c r="D533" s="278"/>
      <c r="E533" s="278"/>
      <c r="F533" s="278"/>
      <c r="G533" s="278"/>
      <c r="H533" s="278"/>
      <c r="I533" s="278"/>
      <c r="J533" s="278"/>
      <c r="K533" s="278"/>
      <c r="L533" s="278"/>
      <c r="M533" s="278"/>
      <c r="N533" s="278"/>
      <c r="O533" s="278"/>
      <c r="P533" s="278"/>
      <c r="Q533" s="278"/>
      <c r="R533" s="278"/>
      <c r="S533" s="278"/>
      <c r="T533" s="278"/>
      <c r="U533" s="278"/>
      <c r="V533" s="278"/>
      <c r="W533" s="278"/>
      <c r="X533" s="278"/>
      <c r="Y533" s="278"/>
      <c r="Z533" s="278"/>
    </row>
    <row r="534" spans="1:26" x14ac:dyDescent="0.2">
      <c r="A534" s="277"/>
      <c r="B534" s="278"/>
      <c r="C534" s="278"/>
      <c r="D534" s="278"/>
      <c r="E534" s="278"/>
      <c r="F534" s="278"/>
      <c r="G534" s="278"/>
      <c r="H534" s="278"/>
      <c r="I534" s="278"/>
      <c r="J534" s="278"/>
      <c r="K534" s="278"/>
      <c r="L534" s="278"/>
      <c r="M534" s="278"/>
      <c r="N534" s="278"/>
      <c r="O534" s="278"/>
      <c r="P534" s="278"/>
      <c r="Q534" s="278"/>
      <c r="R534" s="278"/>
      <c r="S534" s="278"/>
      <c r="T534" s="278"/>
      <c r="U534" s="278"/>
      <c r="V534" s="278"/>
      <c r="W534" s="278"/>
      <c r="X534" s="278"/>
      <c r="Y534" s="278"/>
      <c r="Z534" s="278"/>
    </row>
    <row r="535" spans="1:26" x14ac:dyDescent="0.2">
      <c r="A535" s="277"/>
      <c r="B535" s="278"/>
      <c r="C535" s="278"/>
      <c r="D535" s="278"/>
      <c r="E535" s="278"/>
      <c r="F535" s="278"/>
      <c r="G535" s="278"/>
      <c r="H535" s="278"/>
      <c r="I535" s="278"/>
      <c r="J535" s="278"/>
      <c r="K535" s="278"/>
      <c r="L535" s="278"/>
      <c r="M535" s="278"/>
      <c r="N535" s="278"/>
      <c r="O535" s="278"/>
      <c r="P535" s="278"/>
      <c r="Q535" s="278"/>
      <c r="R535" s="278"/>
      <c r="S535" s="278"/>
      <c r="T535" s="278"/>
      <c r="U535" s="278"/>
      <c r="V535" s="278"/>
      <c r="W535" s="278"/>
      <c r="X535" s="278"/>
      <c r="Y535" s="278"/>
      <c r="Z535" s="278"/>
    </row>
    <row r="536" spans="1:26" x14ac:dyDescent="0.2">
      <c r="A536" s="277"/>
      <c r="B536" s="278"/>
      <c r="C536" s="278"/>
      <c r="D536" s="278"/>
      <c r="E536" s="278"/>
      <c r="F536" s="278"/>
      <c r="G536" s="278"/>
      <c r="H536" s="278"/>
      <c r="I536" s="278"/>
      <c r="J536" s="278"/>
      <c r="K536" s="278"/>
      <c r="L536" s="278"/>
      <c r="M536" s="278"/>
      <c r="N536" s="278"/>
      <c r="O536" s="278"/>
      <c r="P536" s="278"/>
      <c r="Q536" s="278"/>
      <c r="R536" s="278"/>
      <c r="S536" s="278"/>
      <c r="T536" s="278"/>
      <c r="U536" s="278"/>
      <c r="V536" s="278"/>
      <c r="W536" s="278"/>
      <c r="X536" s="278"/>
      <c r="Y536" s="278"/>
      <c r="Z536" s="278"/>
    </row>
    <row r="537" spans="1:26" x14ac:dyDescent="0.2">
      <c r="A537" s="277"/>
      <c r="B537" s="278"/>
      <c r="C537" s="278"/>
      <c r="D537" s="278"/>
      <c r="E537" s="278"/>
      <c r="F537" s="278"/>
      <c r="G537" s="278"/>
      <c r="H537" s="278"/>
      <c r="I537" s="278"/>
      <c r="J537" s="278"/>
      <c r="K537" s="278"/>
      <c r="L537" s="278"/>
      <c r="M537" s="278"/>
      <c r="N537" s="278"/>
      <c r="O537" s="278"/>
      <c r="P537" s="278"/>
      <c r="Q537" s="278"/>
      <c r="R537" s="278"/>
      <c r="S537" s="278"/>
      <c r="T537" s="278"/>
      <c r="U537" s="278"/>
      <c r="V537" s="278"/>
      <c r="W537" s="278"/>
      <c r="X537" s="278"/>
      <c r="Y537" s="278"/>
      <c r="Z537" s="278"/>
    </row>
    <row r="538" spans="1:26" x14ac:dyDescent="0.2">
      <c r="A538" s="277"/>
      <c r="B538" s="278"/>
      <c r="C538" s="278"/>
      <c r="D538" s="278"/>
      <c r="E538" s="278"/>
      <c r="F538" s="278"/>
      <c r="G538" s="278"/>
      <c r="H538" s="278"/>
      <c r="I538" s="278"/>
      <c r="J538" s="278"/>
      <c r="K538" s="278"/>
      <c r="L538" s="278"/>
      <c r="M538" s="278"/>
      <c r="N538" s="278"/>
      <c r="O538" s="278"/>
      <c r="P538" s="278"/>
      <c r="Q538" s="278"/>
      <c r="R538" s="278"/>
      <c r="S538" s="278"/>
      <c r="T538" s="278"/>
      <c r="U538" s="278"/>
      <c r="V538" s="278"/>
      <c r="W538" s="278"/>
      <c r="X538" s="278"/>
      <c r="Y538" s="278"/>
      <c r="Z538" s="278"/>
    </row>
    <row r="539" spans="1:26" x14ac:dyDescent="0.2">
      <c r="A539" s="277"/>
      <c r="B539" s="278"/>
      <c r="C539" s="278"/>
      <c r="D539" s="278"/>
      <c r="E539" s="278"/>
      <c r="F539" s="278"/>
      <c r="G539" s="278"/>
      <c r="H539" s="278"/>
      <c r="I539" s="278"/>
      <c r="J539" s="278"/>
      <c r="K539" s="278"/>
      <c r="L539" s="278"/>
      <c r="M539" s="278"/>
      <c r="N539" s="278"/>
      <c r="O539" s="278"/>
      <c r="P539" s="278"/>
      <c r="Q539" s="278"/>
      <c r="R539" s="278"/>
      <c r="S539" s="278"/>
      <c r="T539" s="278"/>
      <c r="U539" s="278"/>
      <c r="V539" s="278"/>
      <c r="W539" s="278"/>
      <c r="X539" s="278"/>
      <c r="Y539" s="278"/>
      <c r="Z539" s="278"/>
    </row>
    <row r="540" spans="1:26" x14ac:dyDescent="0.2">
      <c r="A540" s="277"/>
      <c r="B540" s="278"/>
      <c r="C540" s="278"/>
      <c r="D540" s="278"/>
      <c r="E540" s="278"/>
      <c r="F540" s="278"/>
      <c r="G540" s="278"/>
      <c r="H540" s="278"/>
      <c r="I540" s="278"/>
      <c r="J540" s="278"/>
      <c r="K540" s="278"/>
      <c r="L540" s="278"/>
      <c r="M540" s="278"/>
      <c r="N540" s="278"/>
      <c r="O540" s="278"/>
      <c r="P540" s="278"/>
      <c r="Q540" s="278"/>
      <c r="R540" s="278"/>
      <c r="S540" s="278"/>
      <c r="T540" s="278"/>
      <c r="U540" s="278"/>
      <c r="V540" s="278"/>
      <c r="W540" s="278"/>
      <c r="X540" s="278"/>
      <c r="Y540" s="278"/>
      <c r="Z540" s="278"/>
    </row>
    <row r="541" spans="1:26" x14ac:dyDescent="0.2">
      <c r="A541" s="277"/>
      <c r="B541" s="278"/>
      <c r="C541" s="278"/>
      <c r="D541" s="278"/>
      <c r="E541" s="278"/>
      <c r="F541" s="278"/>
      <c r="G541" s="278"/>
      <c r="H541" s="278"/>
      <c r="I541" s="278"/>
      <c r="J541" s="278"/>
      <c r="K541" s="278"/>
      <c r="L541" s="278"/>
      <c r="M541" s="278"/>
      <c r="N541" s="278"/>
      <c r="O541" s="278"/>
      <c r="P541" s="278"/>
      <c r="Q541" s="278"/>
      <c r="R541" s="278"/>
      <c r="S541" s="278"/>
      <c r="T541" s="278"/>
      <c r="U541" s="278"/>
      <c r="V541" s="278"/>
      <c r="W541" s="278"/>
      <c r="X541" s="278"/>
      <c r="Y541" s="278"/>
      <c r="Z541" s="278"/>
    </row>
    <row r="542" spans="1:26" x14ac:dyDescent="0.2">
      <c r="A542" s="277"/>
      <c r="B542" s="278"/>
      <c r="C542" s="278"/>
      <c r="D542" s="278"/>
      <c r="E542" s="278"/>
      <c r="F542" s="278"/>
      <c r="G542" s="278"/>
      <c r="H542" s="278"/>
      <c r="I542" s="278"/>
      <c r="J542" s="278"/>
      <c r="K542" s="278"/>
      <c r="L542" s="278"/>
      <c r="M542" s="278"/>
      <c r="N542" s="278"/>
      <c r="O542" s="278"/>
      <c r="P542" s="278"/>
      <c r="Q542" s="278"/>
      <c r="R542" s="278"/>
      <c r="S542" s="278"/>
      <c r="T542" s="278"/>
      <c r="U542" s="278"/>
      <c r="V542" s="278"/>
      <c r="W542" s="278"/>
      <c r="X542" s="278"/>
      <c r="Y542" s="278"/>
      <c r="Z542" s="278"/>
    </row>
    <row r="543" spans="1:26" x14ac:dyDescent="0.2">
      <c r="A543" s="277"/>
      <c r="B543" s="278"/>
      <c r="C543" s="278"/>
      <c r="D543" s="278"/>
      <c r="E543" s="278"/>
      <c r="F543" s="278"/>
      <c r="G543" s="278"/>
      <c r="H543" s="278"/>
      <c r="I543" s="278"/>
      <c r="J543" s="278"/>
      <c r="K543" s="278"/>
      <c r="L543" s="278"/>
      <c r="M543" s="278"/>
      <c r="N543" s="278"/>
      <c r="O543" s="278"/>
      <c r="P543" s="278"/>
      <c r="Q543" s="278"/>
      <c r="R543" s="278"/>
      <c r="S543" s="278"/>
      <c r="T543" s="278"/>
      <c r="U543" s="278"/>
      <c r="V543" s="278"/>
      <c r="W543" s="278"/>
      <c r="X543" s="278"/>
      <c r="Y543" s="278"/>
      <c r="Z543" s="278"/>
    </row>
    <row r="544" spans="1:26" x14ac:dyDescent="0.2">
      <c r="A544" s="277"/>
      <c r="B544" s="278"/>
      <c r="C544" s="278"/>
      <c r="D544" s="278"/>
      <c r="E544" s="278"/>
      <c r="F544" s="278"/>
      <c r="G544" s="278"/>
      <c r="H544" s="278"/>
      <c r="I544" s="278"/>
      <c r="J544" s="278"/>
      <c r="K544" s="278"/>
      <c r="L544" s="278"/>
      <c r="M544" s="278"/>
      <c r="N544" s="278"/>
      <c r="O544" s="278"/>
      <c r="P544" s="278"/>
      <c r="Q544" s="278"/>
      <c r="R544" s="278"/>
      <c r="S544" s="278"/>
      <c r="T544" s="278"/>
      <c r="U544" s="278"/>
      <c r="V544" s="278"/>
      <c r="W544" s="278"/>
      <c r="X544" s="278"/>
      <c r="Y544" s="278"/>
      <c r="Z544" s="278"/>
    </row>
    <row r="545" spans="1:26" x14ac:dyDescent="0.2">
      <c r="A545" s="277"/>
      <c r="B545" s="278"/>
      <c r="C545" s="278"/>
      <c r="D545" s="278"/>
      <c r="E545" s="278"/>
      <c r="F545" s="278"/>
      <c r="G545" s="278"/>
      <c r="H545" s="278"/>
      <c r="I545" s="278"/>
      <c r="J545" s="278"/>
      <c r="K545" s="278"/>
      <c r="L545" s="278"/>
      <c r="M545" s="278"/>
      <c r="N545" s="278"/>
      <c r="O545" s="278"/>
      <c r="P545" s="278"/>
      <c r="Q545" s="278"/>
      <c r="R545" s="278"/>
      <c r="S545" s="278"/>
      <c r="T545" s="278"/>
      <c r="U545" s="278"/>
      <c r="V545" s="278"/>
      <c r="W545" s="278"/>
      <c r="X545" s="278"/>
      <c r="Y545" s="278"/>
      <c r="Z545" s="278"/>
    </row>
    <row r="546" spans="1:26" x14ac:dyDescent="0.2">
      <c r="A546" s="277"/>
      <c r="B546" s="278"/>
      <c r="C546" s="278"/>
      <c r="D546" s="278"/>
      <c r="E546" s="278"/>
      <c r="F546" s="278"/>
      <c r="G546" s="278"/>
      <c r="H546" s="278"/>
      <c r="I546" s="278"/>
      <c r="J546" s="278"/>
      <c r="K546" s="278"/>
      <c r="L546" s="278"/>
      <c r="M546" s="278"/>
      <c r="N546" s="278"/>
      <c r="O546" s="278"/>
      <c r="P546" s="278"/>
      <c r="Q546" s="278"/>
      <c r="R546" s="278"/>
      <c r="S546" s="278"/>
      <c r="T546" s="278"/>
      <c r="U546" s="278"/>
      <c r="V546" s="278"/>
      <c r="W546" s="278"/>
      <c r="X546" s="278"/>
      <c r="Y546" s="278"/>
      <c r="Z546" s="278"/>
    </row>
    <row r="547" spans="1:26" x14ac:dyDescent="0.2">
      <c r="A547" s="277"/>
      <c r="B547" s="278"/>
      <c r="C547" s="278"/>
      <c r="D547" s="278"/>
      <c r="E547" s="278"/>
      <c r="F547" s="278"/>
      <c r="G547" s="278"/>
      <c r="H547" s="278"/>
      <c r="I547" s="278"/>
      <c r="J547" s="278"/>
      <c r="K547" s="278"/>
      <c r="L547" s="278"/>
      <c r="M547" s="278"/>
      <c r="N547" s="278"/>
      <c r="O547" s="278"/>
      <c r="P547" s="278"/>
      <c r="Q547" s="278"/>
      <c r="R547" s="278"/>
      <c r="S547" s="278"/>
      <c r="T547" s="278"/>
      <c r="U547" s="278"/>
      <c r="V547" s="278"/>
      <c r="W547" s="278"/>
      <c r="X547" s="278"/>
      <c r="Y547" s="278"/>
      <c r="Z547" s="278"/>
    </row>
    <row r="548" spans="1:26" x14ac:dyDescent="0.2">
      <c r="A548" s="277"/>
      <c r="B548" s="278"/>
      <c r="C548" s="278"/>
      <c r="D548" s="278"/>
      <c r="E548" s="278"/>
      <c r="F548" s="278"/>
      <c r="G548" s="278"/>
      <c r="H548" s="278"/>
      <c r="I548" s="278"/>
      <c r="J548" s="278"/>
      <c r="K548" s="278"/>
      <c r="L548" s="278"/>
      <c r="M548" s="278"/>
      <c r="N548" s="278"/>
      <c r="O548" s="278"/>
      <c r="P548" s="278"/>
      <c r="Q548" s="278"/>
      <c r="R548" s="278"/>
      <c r="S548" s="278"/>
      <c r="T548" s="278"/>
      <c r="U548" s="278"/>
      <c r="V548" s="278"/>
      <c r="W548" s="278"/>
      <c r="X548" s="278"/>
      <c r="Y548" s="278"/>
      <c r="Z548" s="278"/>
    </row>
    <row r="549" spans="1:26" x14ac:dyDescent="0.2">
      <c r="A549" s="277"/>
      <c r="B549" s="278"/>
      <c r="C549" s="278"/>
      <c r="D549" s="278"/>
      <c r="E549" s="278"/>
      <c r="F549" s="278"/>
      <c r="G549" s="278"/>
      <c r="H549" s="278"/>
      <c r="I549" s="278"/>
      <c r="J549" s="278"/>
      <c r="K549" s="278"/>
      <c r="L549" s="278"/>
      <c r="M549" s="278"/>
      <c r="N549" s="278"/>
      <c r="O549" s="278"/>
      <c r="P549" s="278"/>
      <c r="Q549" s="278"/>
      <c r="R549" s="278"/>
      <c r="S549" s="278"/>
      <c r="T549" s="278"/>
      <c r="U549" s="278"/>
      <c r="V549" s="278"/>
      <c r="W549" s="278"/>
      <c r="X549" s="278"/>
      <c r="Y549" s="278"/>
      <c r="Z549" s="278"/>
    </row>
    <row r="550" spans="1:26" x14ac:dyDescent="0.2">
      <c r="A550" s="277"/>
      <c r="B550" s="278"/>
      <c r="C550" s="278"/>
      <c r="D550" s="278"/>
      <c r="E550" s="278"/>
      <c r="F550" s="278"/>
      <c r="G550" s="278"/>
      <c r="H550" s="278"/>
      <c r="I550" s="278"/>
      <c r="J550" s="278"/>
      <c r="K550" s="278"/>
      <c r="L550" s="278"/>
      <c r="M550" s="278"/>
      <c r="N550" s="278"/>
      <c r="O550" s="278"/>
      <c r="P550" s="278"/>
      <c r="Q550" s="278"/>
      <c r="R550" s="278"/>
      <c r="S550" s="278"/>
      <c r="T550" s="278"/>
      <c r="U550" s="278"/>
      <c r="V550" s="278"/>
      <c r="W550" s="278"/>
      <c r="X550" s="278"/>
      <c r="Y550" s="278"/>
      <c r="Z550" s="278"/>
    </row>
    <row r="551" spans="1:26" x14ac:dyDescent="0.2">
      <c r="A551" s="277"/>
      <c r="B551" s="278"/>
      <c r="C551" s="278"/>
      <c r="D551" s="278"/>
      <c r="E551" s="278"/>
      <c r="F551" s="278"/>
      <c r="G551" s="278"/>
      <c r="H551" s="278"/>
      <c r="I551" s="278"/>
      <c r="J551" s="278"/>
      <c r="K551" s="278"/>
      <c r="L551" s="278"/>
      <c r="M551" s="278"/>
      <c r="N551" s="278"/>
      <c r="O551" s="278"/>
      <c r="P551" s="278"/>
      <c r="Q551" s="278"/>
      <c r="R551" s="278"/>
      <c r="S551" s="278"/>
      <c r="T551" s="278"/>
      <c r="U551" s="278"/>
      <c r="V551" s="278"/>
      <c r="W551" s="278"/>
      <c r="X551" s="278"/>
      <c r="Y551" s="278"/>
      <c r="Z551" s="278"/>
    </row>
    <row r="552" spans="1:26" x14ac:dyDescent="0.2">
      <c r="A552" s="277"/>
      <c r="B552" s="278"/>
      <c r="C552" s="278"/>
      <c r="D552" s="278"/>
      <c r="E552" s="278"/>
      <c r="F552" s="278"/>
      <c r="G552" s="278"/>
      <c r="H552" s="278"/>
      <c r="I552" s="278"/>
      <c r="J552" s="278"/>
      <c r="K552" s="278"/>
      <c r="L552" s="278"/>
      <c r="M552" s="278"/>
      <c r="N552" s="278"/>
      <c r="O552" s="278"/>
      <c r="P552" s="278"/>
      <c r="Q552" s="278"/>
      <c r="R552" s="278"/>
      <c r="S552" s="278"/>
      <c r="T552" s="278"/>
      <c r="U552" s="278"/>
      <c r="V552" s="278"/>
      <c r="W552" s="278"/>
      <c r="X552" s="278"/>
      <c r="Y552" s="278"/>
      <c r="Z552" s="278"/>
    </row>
    <row r="553" spans="1:26" x14ac:dyDescent="0.2">
      <c r="A553" s="277"/>
      <c r="B553" s="278"/>
      <c r="C553" s="278"/>
      <c r="D553" s="278"/>
      <c r="E553" s="278"/>
      <c r="F553" s="278"/>
      <c r="G553" s="278"/>
      <c r="H553" s="278"/>
      <c r="I553" s="278"/>
      <c r="J553" s="278"/>
      <c r="K553" s="278"/>
      <c r="L553" s="278"/>
      <c r="M553" s="278"/>
      <c r="N553" s="278"/>
      <c r="O553" s="278"/>
      <c r="P553" s="278"/>
      <c r="Q553" s="278"/>
      <c r="R553" s="278"/>
      <c r="S553" s="278"/>
      <c r="T553" s="278"/>
      <c r="U553" s="278"/>
      <c r="V553" s="278"/>
      <c r="W553" s="278"/>
      <c r="X553" s="278"/>
      <c r="Y553" s="278"/>
      <c r="Z553" s="278"/>
    </row>
    <row r="554" spans="1:26" x14ac:dyDescent="0.2">
      <c r="A554" s="277"/>
      <c r="B554" s="278"/>
      <c r="C554" s="278"/>
      <c r="D554" s="278"/>
      <c r="E554" s="278"/>
      <c r="F554" s="278"/>
      <c r="G554" s="278"/>
      <c r="H554" s="278"/>
      <c r="I554" s="278"/>
      <c r="J554" s="278"/>
      <c r="K554" s="278"/>
      <c r="L554" s="278"/>
      <c r="M554" s="278"/>
      <c r="N554" s="278"/>
      <c r="O554" s="278"/>
      <c r="P554" s="278"/>
      <c r="Q554" s="278"/>
      <c r="R554" s="278"/>
      <c r="S554" s="278"/>
      <c r="T554" s="278"/>
      <c r="U554" s="278"/>
      <c r="V554" s="278"/>
      <c r="W554" s="278"/>
      <c r="X554" s="278"/>
      <c r="Y554" s="278"/>
      <c r="Z554" s="278"/>
    </row>
    <row r="555" spans="1:26" x14ac:dyDescent="0.2">
      <c r="A555" s="277"/>
      <c r="B555" s="278"/>
      <c r="C555" s="278"/>
      <c r="D555" s="278"/>
      <c r="E555" s="278"/>
      <c r="F555" s="278"/>
      <c r="G555" s="278"/>
      <c r="H555" s="278"/>
      <c r="I555" s="278"/>
      <c r="J555" s="278"/>
      <c r="K555" s="278"/>
      <c r="L555" s="278"/>
      <c r="M555" s="278"/>
      <c r="N555" s="278"/>
      <c r="O555" s="278"/>
      <c r="P555" s="278"/>
      <c r="Q555" s="278"/>
      <c r="R555" s="278"/>
      <c r="S555" s="278"/>
      <c r="T555" s="278"/>
      <c r="U555" s="278"/>
      <c r="V555" s="278"/>
      <c r="W555" s="278"/>
      <c r="X555" s="278"/>
      <c r="Y555" s="278"/>
      <c r="Z555" s="278"/>
    </row>
    <row r="556" spans="1:26" x14ac:dyDescent="0.2">
      <c r="A556" s="277"/>
      <c r="B556" s="278"/>
      <c r="C556" s="278"/>
      <c r="D556" s="278"/>
      <c r="E556" s="278"/>
      <c r="F556" s="278"/>
      <c r="G556" s="278"/>
      <c r="H556" s="278"/>
      <c r="I556" s="278"/>
      <c r="J556" s="278"/>
      <c r="K556" s="278"/>
      <c r="L556" s="278"/>
      <c r="M556" s="278"/>
      <c r="N556" s="278"/>
      <c r="O556" s="278"/>
      <c r="P556" s="278"/>
      <c r="Q556" s="278"/>
      <c r="R556" s="278"/>
      <c r="S556" s="278"/>
      <c r="T556" s="278"/>
      <c r="U556" s="278"/>
      <c r="V556" s="278"/>
      <c r="W556" s="278"/>
      <c r="X556" s="278"/>
      <c r="Y556" s="278"/>
      <c r="Z556" s="278"/>
    </row>
    <row r="557" spans="1:26" x14ac:dyDescent="0.2">
      <c r="A557" s="277"/>
      <c r="B557" s="278"/>
      <c r="C557" s="278"/>
      <c r="D557" s="278"/>
      <c r="E557" s="278"/>
      <c r="F557" s="278"/>
      <c r="G557" s="278"/>
      <c r="H557" s="278"/>
      <c r="I557" s="278"/>
      <c r="J557" s="278"/>
      <c r="K557" s="278"/>
      <c r="L557" s="278"/>
      <c r="M557" s="278"/>
      <c r="N557" s="278"/>
      <c r="O557" s="278"/>
      <c r="P557" s="278"/>
      <c r="Q557" s="278"/>
      <c r="R557" s="278"/>
      <c r="S557" s="278"/>
      <c r="T557" s="278"/>
      <c r="U557" s="278"/>
      <c r="V557" s="278"/>
      <c r="W557" s="278"/>
      <c r="X557" s="278"/>
      <c r="Y557" s="278"/>
      <c r="Z557" s="278"/>
    </row>
    <row r="558" spans="1:26" x14ac:dyDescent="0.2">
      <c r="A558" s="277"/>
      <c r="B558" s="278"/>
      <c r="C558" s="278"/>
      <c r="D558" s="278"/>
      <c r="E558" s="278"/>
      <c r="F558" s="278"/>
      <c r="G558" s="278"/>
      <c r="H558" s="278"/>
      <c r="I558" s="278"/>
      <c r="J558" s="278"/>
      <c r="K558" s="278"/>
      <c r="L558" s="278"/>
      <c r="M558" s="278"/>
      <c r="N558" s="278"/>
      <c r="O558" s="278"/>
      <c r="P558" s="278"/>
      <c r="Q558" s="278"/>
      <c r="R558" s="278"/>
      <c r="S558" s="278"/>
      <c r="T558" s="278"/>
      <c r="U558" s="278"/>
      <c r="V558" s="278"/>
      <c r="W558" s="278"/>
      <c r="X558" s="278"/>
      <c r="Y558" s="278"/>
      <c r="Z558" s="278"/>
    </row>
    <row r="559" spans="1:26" x14ac:dyDescent="0.2">
      <c r="A559" s="277"/>
      <c r="B559" s="278"/>
      <c r="C559" s="278"/>
      <c r="D559" s="278"/>
      <c r="E559" s="278"/>
      <c r="F559" s="278"/>
      <c r="G559" s="278"/>
      <c r="H559" s="278"/>
      <c r="I559" s="278"/>
      <c r="J559" s="278"/>
      <c r="K559" s="278"/>
      <c r="L559" s="278"/>
      <c r="M559" s="278"/>
      <c r="N559" s="278"/>
      <c r="O559" s="278"/>
      <c r="P559" s="278"/>
      <c r="Q559" s="278"/>
      <c r="R559" s="278"/>
      <c r="S559" s="278"/>
      <c r="T559" s="278"/>
      <c r="U559" s="278"/>
      <c r="V559" s="278"/>
      <c r="W559" s="278"/>
      <c r="X559" s="278"/>
      <c r="Y559" s="278"/>
      <c r="Z559" s="278"/>
    </row>
    <row r="560" spans="1:26" x14ac:dyDescent="0.2">
      <c r="A560" s="277"/>
      <c r="B560" s="278"/>
      <c r="C560" s="278"/>
      <c r="D560" s="278"/>
      <c r="E560" s="278"/>
      <c r="F560" s="278"/>
      <c r="G560" s="278"/>
      <c r="H560" s="278"/>
      <c r="I560" s="278"/>
      <c r="J560" s="278"/>
      <c r="K560" s="278"/>
      <c r="L560" s="278"/>
      <c r="M560" s="278"/>
      <c r="N560" s="278"/>
      <c r="O560" s="278"/>
      <c r="P560" s="278"/>
      <c r="Q560" s="278"/>
      <c r="R560" s="278"/>
      <c r="S560" s="278"/>
      <c r="T560" s="278"/>
      <c r="U560" s="278"/>
      <c r="V560" s="278"/>
      <c r="W560" s="278"/>
      <c r="X560" s="278"/>
      <c r="Y560" s="278"/>
      <c r="Z560" s="278"/>
    </row>
    <row r="561" spans="1:26" x14ac:dyDescent="0.2">
      <c r="A561" s="277"/>
      <c r="B561" s="278"/>
      <c r="C561" s="278"/>
      <c r="D561" s="278"/>
      <c r="E561" s="278"/>
      <c r="F561" s="278"/>
      <c r="G561" s="278"/>
      <c r="H561" s="278"/>
      <c r="I561" s="278"/>
      <c r="J561" s="278"/>
      <c r="K561" s="278"/>
      <c r="L561" s="278"/>
      <c r="M561" s="278"/>
      <c r="N561" s="278"/>
      <c r="O561" s="278"/>
      <c r="P561" s="278"/>
      <c r="Q561" s="278"/>
      <c r="R561" s="278"/>
      <c r="S561" s="278"/>
      <c r="T561" s="278"/>
      <c r="U561" s="278"/>
      <c r="V561" s="278"/>
      <c r="W561" s="278"/>
      <c r="X561" s="278"/>
      <c r="Y561" s="278"/>
      <c r="Z561" s="278"/>
    </row>
    <row r="562" spans="1:26" x14ac:dyDescent="0.2">
      <c r="A562" s="277"/>
      <c r="B562" s="278"/>
      <c r="C562" s="278"/>
      <c r="D562" s="278"/>
      <c r="E562" s="278"/>
      <c r="F562" s="278"/>
      <c r="G562" s="278"/>
      <c r="H562" s="278"/>
      <c r="I562" s="278"/>
      <c r="J562" s="278"/>
      <c r="K562" s="278"/>
      <c r="L562" s="278"/>
      <c r="M562" s="278"/>
      <c r="N562" s="278"/>
      <c r="O562" s="278"/>
      <c r="P562" s="278"/>
      <c r="Q562" s="278"/>
      <c r="R562" s="278"/>
      <c r="S562" s="278"/>
      <c r="T562" s="278"/>
      <c r="U562" s="278"/>
      <c r="V562" s="278"/>
      <c r="W562" s="278"/>
      <c r="X562" s="278"/>
      <c r="Y562" s="278"/>
      <c r="Z562" s="278"/>
    </row>
    <row r="563" spans="1:26" x14ac:dyDescent="0.2">
      <c r="A563" s="277"/>
      <c r="B563" s="278"/>
      <c r="C563" s="278"/>
      <c r="D563" s="278"/>
      <c r="E563" s="278"/>
      <c r="F563" s="278"/>
      <c r="G563" s="278"/>
      <c r="H563" s="278"/>
      <c r="I563" s="278"/>
      <c r="J563" s="278"/>
      <c r="K563" s="278"/>
      <c r="L563" s="278"/>
      <c r="M563" s="278"/>
      <c r="N563" s="278"/>
      <c r="O563" s="278"/>
      <c r="P563" s="278"/>
      <c r="Q563" s="278"/>
      <c r="R563" s="278"/>
      <c r="S563" s="278"/>
      <c r="T563" s="278"/>
      <c r="U563" s="278"/>
      <c r="V563" s="278"/>
      <c r="W563" s="278"/>
      <c r="X563" s="278"/>
      <c r="Y563" s="278"/>
      <c r="Z563" s="278"/>
    </row>
    <row r="564" spans="1:26" x14ac:dyDescent="0.2">
      <c r="A564" s="277"/>
      <c r="B564" s="278"/>
      <c r="C564" s="278"/>
      <c r="D564" s="278"/>
      <c r="E564" s="278"/>
      <c r="F564" s="278"/>
      <c r="G564" s="278"/>
      <c r="H564" s="278"/>
      <c r="I564" s="278"/>
      <c r="J564" s="278"/>
      <c r="K564" s="278"/>
      <c r="L564" s="278"/>
      <c r="M564" s="278"/>
      <c r="N564" s="278"/>
      <c r="O564" s="278"/>
      <c r="P564" s="278"/>
      <c r="Q564" s="278"/>
      <c r="R564" s="278"/>
      <c r="S564" s="278"/>
      <c r="T564" s="278"/>
      <c r="U564" s="278"/>
      <c r="V564" s="278"/>
      <c r="W564" s="278"/>
      <c r="X564" s="278"/>
      <c r="Y564" s="278"/>
      <c r="Z564" s="278"/>
    </row>
    <row r="565" spans="1:26" x14ac:dyDescent="0.2">
      <c r="A565" s="277"/>
      <c r="B565" s="278"/>
      <c r="C565" s="278"/>
      <c r="D565" s="278"/>
      <c r="E565" s="278"/>
      <c r="F565" s="278"/>
      <c r="G565" s="278"/>
      <c r="H565" s="278"/>
      <c r="I565" s="278"/>
      <c r="J565" s="278"/>
      <c r="K565" s="278"/>
      <c r="L565" s="278"/>
      <c r="M565" s="278"/>
      <c r="N565" s="278"/>
      <c r="O565" s="278"/>
      <c r="P565" s="278"/>
      <c r="Q565" s="278"/>
      <c r="R565" s="278"/>
      <c r="S565" s="278"/>
      <c r="T565" s="278"/>
      <c r="U565" s="278"/>
      <c r="V565" s="278"/>
      <c r="W565" s="278"/>
      <c r="X565" s="278"/>
      <c r="Y565" s="278"/>
      <c r="Z565" s="278"/>
    </row>
    <row r="566" spans="1:26" x14ac:dyDescent="0.2">
      <c r="A566" s="277"/>
      <c r="B566" s="278"/>
      <c r="C566" s="278"/>
      <c r="D566" s="278"/>
      <c r="E566" s="278"/>
      <c r="F566" s="278"/>
      <c r="G566" s="278"/>
      <c r="H566" s="278"/>
      <c r="I566" s="278"/>
      <c r="J566" s="278"/>
      <c r="K566" s="278"/>
      <c r="L566" s="278"/>
      <c r="M566" s="278"/>
      <c r="N566" s="278"/>
      <c r="O566" s="278"/>
      <c r="P566" s="278"/>
      <c r="Q566" s="278"/>
      <c r="R566" s="278"/>
      <c r="S566" s="278"/>
      <c r="T566" s="278"/>
      <c r="U566" s="278"/>
      <c r="V566" s="278"/>
      <c r="W566" s="278"/>
      <c r="X566" s="278"/>
      <c r="Y566" s="278"/>
      <c r="Z566" s="278"/>
    </row>
    <row r="567" spans="1:26" x14ac:dyDescent="0.2">
      <c r="A567" s="277"/>
      <c r="B567" s="278"/>
      <c r="C567" s="278"/>
      <c r="D567" s="278"/>
      <c r="E567" s="278"/>
      <c r="F567" s="278"/>
      <c r="G567" s="278"/>
      <c r="H567" s="278"/>
      <c r="I567" s="278"/>
      <c r="J567" s="278"/>
      <c r="K567" s="278"/>
      <c r="L567" s="278"/>
      <c r="M567" s="278"/>
      <c r="N567" s="278"/>
      <c r="O567" s="278"/>
      <c r="P567" s="278"/>
      <c r="Q567" s="278"/>
      <c r="R567" s="278"/>
      <c r="S567" s="278"/>
      <c r="T567" s="278"/>
      <c r="U567" s="278"/>
      <c r="V567" s="278"/>
      <c r="W567" s="278"/>
      <c r="X567" s="278"/>
      <c r="Y567" s="278"/>
      <c r="Z567" s="278"/>
    </row>
    <row r="568" spans="1:26" x14ac:dyDescent="0.2">
      <c r="A568" s="277"/>
      <c r="B568" s="278"/>
      <c r="C568" s="278"/>
      <c r="D568" s="278"/>
      <c r="E568" s="278"/>
      <c r="F568" s="278"/>
      <c r="G568" s="278"/>
      <c r="H568" s="278"/>
      <c r="I568" s="278"/>
      <c r="J568" s="278"/>
      <c r="K568" s="278"/>
      <c r="L568" s="278"/>
      <c r="M568" s="278"/>
      <c r="N568" s="278"/>
      <c r="O568" s="278"/>
      <c r="P568" s="278"/>
      <c r="Q568" s="278"/>
      <c r="R568" s="278"/>
      <c r="S568" s="278"/>
      <c r="T568" s="278"/>
      <c r="U568" s="278"/>
      <c r="V568" s="278"/>
      <c r="W568" s="278"/>
      <c r="X568" s="278"/>
      <c r="Y568" s="278"/>
      <c r="Z568" s="278"/>
    </row>
    <row r="569" spans="1:26" x14ac:dyDescent="0.2">
      <c r="A569" s="277"/>
      <c r="B569" s="278"/>
      <c r="C569" s="278"/>
      <c r="D569" s="278"/>
      <c r="E569" s="278"/>
      <c r="F569" s="278"/>
      <c r="G569" s="278"/>
      <c r="H569" s="278"/>
      <c r="I569" s="278"/>
      <c r="J569" s="278"/>
      <c r="K569" s="278"/>
      <c r="L569" s="278"/>
      <c r="M569" s="278"/>
      <c r="N569" s="278"/>
      <c r="O569" s="278"/>
      <c r="P569" s="278"/>
      <c r="Q569" s="278"/>
      <c r="R569" s="278"/>
      <c r="S569" s="278"/>
      <c r="T569" s="278"/>
      <c r="U569" s="278"/>
      <c r="V569" s="278"/>
      <c r="W569" s="278"/>
      <c r="X569" s="278"/>
      <c r="Y569" s="278"/>
      <c r="Z569" s="278"/>
    </row>
    <row r="570" spans="1:26" x14ac:dyDescent="0.2">
      <c r="A570" s="277"/>
      <c r="B570" s="278"/>
      <c r="C570" s="278"/>
      <c r="D570" s="278"/>
      <c r="E570" s="278"/>
      <c r="F570" s="278"/>
      <c r="G570" s="278"/>
      <c r="H570" s="278"/>
      <c r="I570" s="278"/>
      <c r="J570" s="278"/>
      <c r="K570" s="278"/>
      <c r="L570" s="278"/>
      <c r="M570" s="278"/>
      <c r="N570" s="278"/>
      <c r="O570" s="278"/>
      <c r="P570" s="278"/>
      <c r="Q570" s="278"/>
      <c r="R570" s="278"/>
      <c r="S570" s="278"/>
      <c r="T570" s="278"/>
      <c r="U570" s="278"/>
      <c r="V570" s="278"/>
      <c r="W570" s="278"/>
      <c r="X570" s="278"/>
      <c r="Y570" s="278"/>
      <c r="Z570" s="278"/>
    </row>
    <row r="571" spans="1:26" x14ac:dyDescent="0.2">
      <c r="A571" s="277"/>
      <c r="B571" s="278"/>
      <c r="C571" s="278"/>
      <c r="D571" s="278"/>
      <c r="E571" s="278"/>
      <c r="F571" s="278"/>
      <c r="G571" s="278"/>
      <c r="H571" s="278"/>
      <c r="I571" s="278"/>
      <c r="J571" s="278"/>
      <c r="K571" s="278"/>
      <c r="L571" s="278"/>
      <c r="M571" s="278"/>
      <c r="N571" s="278"/>
      <c r="O571" s="278"/>
      <c r="P571" s="278"/>
      <c r="Q571" s="278"/>
      <c r="R571" s="278"/>
      <c r="S571" s="278"/>
      <c r="T571" s="278"/>
      <c r="U571" s="278"/>
      <c r="V571" s="278"/>
      <c r="W571" s="278"/>
      <c r="X571" s="278"/>
      <c r="Y571" s="278"/>
      <c r="Z571" s="278"/>
    </row>
    <row r="572" spans="1:26" x14ac:dyDescent="0.2">
      <c r="A572" s="277"/>
      <c r="B572" s="278"/>
      <c r="C572" s="278"/>
      <c r="D572" s="278"/>
      <c r="E572" s="278"/>
      <c r="F572" s="278"/>
      <c r="G572" s="278"/>
      <c r="H572" s="278"/>
      <c r="I572" s="278"/>
      <c r="J572" s="278"/>
      <c r="K572" s="278"/>
      <c r="L572" s="278"/>
      <c r="M572" s="278"/>
      <c r="N572" s="278"/>
      <c r="O572" s="278"/>
      <c r="P572" s="278"/>
      <c r="Q572" s="278"/>
      <c r="R572" s="278"/>
      <c r="S572" s="278"/>
      <c r="T572" s="278"/>
      <c r="U572" s="278"/>
      <c r="V572" s="278"/>
      <c r="W572" s="278"/>
      <c r="X572" s="278"/>
      <c r="Y572" s="278"/>
      <c r="Z572" s="278"/>
    </row>
    <row r="573" spans="1:26" x14ac:dyDescent="0.2">
      <c r="A573" s="277"/>
      <c r="B573" s="278"/>
      <c r="C573" s="278"/>
      <c r="D573" s="278"/>
      <c r="E573" s="278"/>
      <c r="F573" s="278"/>
      <c r="G573" s="278"/>
      <c r="H573" s="278"/>
      <c r="I573" s="278"/>
      <c r="J573" s="278"/>
      <c r="K573" s="278"/>
      <c r="L573" s="278"/>
      <c r="M573" s="278"/>
      <c r="N573" s="278"/>
      <c r="O573" s="278"/>
      <c r="P573" s="278"/>
      <c r="Q573" s="278"/>
      <c r="R573" s="278"/>
      <c r="S573" s="278"/>
      <c r="T573" s="278"/>
      <c r="U573" s="278"/>
      <c r="V573" s="278"/>
      <c r="W573" s="278"/>
      <c r="X573" s="278"/>
      <c r="Y573" s="278"/>
      <c r="Z573" s="278"/>
    </row>
    <row r="574" spans="1:26" x14ac:dyDescent="0.2">
      <c r="A574" s="277"/>
      <c r="B574" s="278"/>
      <c r="C574" s="278"/>
      <c r="D574" s="278"/>
      <c r="E574" s="278"/>
      <c r="F574" s="278"/>
      <c r="G574" s="278"/>
      <c r="H574" s="278"/>
      <c r="I574" s="278"/>
      <c r="J574" s="278"/>
      <c r="K574" s="278"/>
      <c r="L574" s="278"/>
      <c r="M574" s="278"/>
      <c r="N574" s="278"/>
      <c r="O574" s="278"/>
      <c r="P574" s="278"/>
      <c r="Q574" s="278"/>
      <c r="R574" s="278"/>
      <c r="S574" s="278"/>
      <c r="T574" s="278"/>
      <c r="U574" s="278"/>
      <c r="V574" s="278"/>
      <c r="W574" s="278"/>
      <c r="X574" s="278"/>
      <c r="Y574" s="278"/>
      <c r="Z574" s="278"/>
    </row>
    <row r="575" spans="1:26" x14ac:dyDescent="0.2">
      <c r="A575" s="277"/>
      <c r="B575" s="278"/>
      <c r="C575" s="278"/>
      <c r="D575" s="278"/>
      <c r="E575" s="278"/>
      <c r="F575" s="278"/>
      <c r="G575" s="278"/>
      <c r="H575" s="278"/>
      <c r="I575" s="278"/>
      <c r="J575" s="278"/>
      <c r="K575" s="278"/>
      <c r="L575" s="278"/>
      <c r="M575" s="278"/>
      <c r="N575" s="278"/>
      <c r="O575" s="278"/>
      <c r="P575" s="278"/>
      <c r="Q575" s="278"/>
      <c r="R575" s="278"/>
      <c r="S575" s="278"/>
      <c r="T575" s="278"/>
      <c r="U575" s="278"/>
      <c r="V575" s="278"/>
      <c r="W575" s="278"/>
      <c r="X575" s="278"/>
      <c r="Y575" s="278"/>
      <c r="Z575" s="278"/>
    </row>
    <row r="576" spans="1:26" x14ac:dyDescent="0.2">
      <c r="A576" s="277"/>
      <c r="B576" s="278"/>
      <c r="C576" s="278"/>
      <c r="D576" s="278"/>
      <c r="E576" s="278"/>
      <c r="F576" s="278"/>
      <c r="G576" s="278"/>
      <c r="H576" s="278"/>
      <c r="I576" s="278"/>
      <c r="J576" s="278"/>
      <c r="K576" s="278"/>
      <c r="L576" s="278"/>
      <c r="M576" s="278"/>
      <c r="N576" s="278"/>
      <c r="O576" s="278"/>
      <c r="P576" s="278"/>
      <c r="Q576" s="278"/>
      <c r="R576" s="278"/>
      <c r="S576" s="278"/>
      <c r="T576" s="278"/>
      <c r="U576" s="278"/>
      <c r="V576" s="278"/>
      <c r="W576" s="278"/>
      <c r="X576" s="278"/>
      <c r="Y576" s="278"/>
      <c r="Z576" s="278"/>
    </row>
    <row r="577" spans="1:26" x14ac:dyDescent="0.2">
      <c r="A577" s="277"/>
      <c r="B577" s="278"/>
      <c r="C577" s="278"/>
      <c r="D577" s="278"/>
      <c r="E577" s="278"/>
      <c r="F577" s="278"/>
      <c r="G577" s="278"/>
      <c r="H577" s="278"/>
      <c r="I577" s="278"/>
      <c r="J577" s="278"/>
      <c r="K577" s="278"/>
      <c r="L577" s="278"/>
      <c r="M577" s="278"/>
      <c r="N577" s="278"/>
      <c r="O577" s="278"/>
      <c r="P577" s="278"/>
      <c r="Q577" s="278"/>
      <c r="R577" s="278"/>
      <c r="S577" s="278"/>
      <c r="T577" s="278"/>
      <c r="U577" s="278"/>
      <c r="V577" s="278"/>
      <c r="W577" s="278"/>
      <c r="X577" s="278"/>
      <c r="Y577" s="278"/>
      <c r="Z577" s="278"/>
    </row>
    <row r="578" spans="1:26" x14ac:dyDescent="0.2">
      <c r="A578" s="277"/>
      <c r="B578" s="278"/>
      <c r="C578" s="278"/>
      <c r="D578" s="278"/>
      <c r="E578" s="278"/>
      <c r="F578" s="278"/>
      <c r="G578" s="278"/>
      <c r="H578" s="278"/>
      <c r="I578" s="278"/>
      <c r="J578" s="278"/>
      <c r="K578" s="278"/>
      <c r="L578" s="278"/>
      <c r="M578" s="278"/>
      <c r="N578" s="278"/>
      <c r="O578" s="278"/>
      <c r="P578" s="278"/>
      <c r="Q578" s="278"/>
      <c r="R578" s="278"/>
      <c r="S578" s="278"/>
      <c r="T578" s="278"/>
      <c r="U578" s="278"/>
      <c r="V578" s="278"/>
      <c r="W578" s="278"/>
      <c r="X578" s="278"/>
      <c r="Y578" s="278"/>
      <c r="Z578" s="278"/>
    </row>
    <row r="579" spans="1:26" x14ac:dyDescent="0.2">
      <c r="A579" s="277"/>
      <c r="B579" s="278"/>
      <c r="C579" s="278"/>
      <c r="D579" s="278"/>
      <c r="E579" s="278"/>
      <c r="F579" s="278"/>
      <c r="G579" s="278"/>
      <c r="H579" s="278"/>
      <c r="I579" s="278"/>
      <c r="J579" s="278"/>
      <c r="K579" s="278"/>
      <c r="L579" s="278"/>
      <c r="M579" s="278"/>
      <c r="N579" s="278"/>
      <c r="O579" s="278"/>
      <c r="P579" s="278"/>
      <c r="Q579" s="278"/>
      <c r="R579" s="278"/>
      <c r="S579" s="278"/>
      <c r="T579" s="278"/>
      <c r="U579" s="278"/>
      <c r="V579" s="278"/>
      <c r="W579" s="278"/>
      <c r="X579" s="278"/>
      <c r="Y579" s="278"/>
      <c r="Z579" s="278"/>
    </row>
    <row r="580" spans="1:26" x14ac:dyDescent="0.2">
      <c r="A580" s="277"/>
      <c r="B580" s="278"/>
      <c r="C580" s="278"/>
      <c r="D580" s="278"/>
      <c r="E580" s="278"/>
      <c r="F580" s="278"/>
      <c r="G580" s="278"/>
      <c r="H580" s="278"/>
      <c r="I580" s="278"/>
      <c r="J580" s="278"/>
      <c r="K580" s="278"/>
      <c r="L580" s="278"/>
      <c r="M580" s="278"/>
      <c r="N580" s="278"/>
      <c r="O580" s="278"/>
      <c r="P580" s="278"/>
      <c r="Q580" s="278"/>
      <c r="R580" s="278"/>
      <c r="S580" s="278"/>
      <c r="T580" s="278"/>
      <c r="U580" s="278"/>
      <c r="V580" s="278"/>
      <c r="W580" s="278"/>
      <c r="X580" s="278"/>
      <c r="Y580" s="278"/>
      <c r="Z580" s="278"/>
    </row>
    <row r="581" spans="1:26" x14ac:dyDescent="0.2">
      <c r="A581" s="277"/>
      <c r="B581" s="278"/>
      <c r="C581" s="278"/>
      <c r="D581" s="278"/>
      <c r="E581" s="278"/>
      <c r="F581" s="278"/>
      <c r="G581" s="278"/>
      <c r="H581" s="278"/>
      <c r="I581" s="278"/>
      <c r="J581" s="278"/>
      <c r="K581" s="278"/>
      <c r="L581" s="278"/>
      <c r="M581" s="278"/>
      <c r="N581" s="278"/>
      <c r="O581" s="278"/>
      <c r="P581" s="278"/>
      <c r="Q581" s="278"/>
      <c r="R581" s="278"/>
      <c r="S581" s="278"/>
      <c r="T581" s="278"/>
      <c r="U581" s="278"/>
      <c r="V581" s="278"/>
      <c r="W581" s="278"/>
      <c r="X581" s="278"/>
      <c r="Y581" s="278"/>
      <c r="Z581" s="278"/>
    </row>
    <row r="582" spans="1:26" x14ac:dyDescent="0.2">
      <c r="A582" s="277"/>
      <c r="B582" s="278"/>
      <c r="C582" s="278"/>
      <c r="D582" s="278"/>
      <c r="E582" s="278"/>
      <c r="F582" s="278"/>
      <c r="G582" s="278"/>
      <c r="H582" s="278"/>
      <c r="I582" s="278"/>
      <c r="J582" s="278"/>
      <c r="K582" s="278"/>
      <c r="L582" s="278"/>
      <c r="M582" s="278"/>
      <c r="N582" s="278"/>
      <c r="O582" s="278"/>
      <c r="P582" s="278"/>
      <c r="Q582" s="278"/>
      <c r="R582" s="278"/>
      <c r="S582" s="278"/>
      <c r="T582" s="278"/>
      <c r="U582" s="278"/>
      <c r="V582" s="278"/>
      <c r="W582" s="278"/>
      <c r="X582" s="278"/>
      <c r="Y582" s="278"/>
      <c r="Z582" s="278"/>
    </row>
    <row r="583" spans="1:26" x14ac:dyDescent="0.2">
      <c r="A583" s="277"/>
      <c r="B583" s="278"/>
      <c r="C583" s="278"/>
      <c r="D583" s="278"/>
      <c r="E583" s="278"/>
      <c r="F583" s="278"/>
      <c r="G583" s="278"/>
      <c r="H583" s="278"/>
      <c r="I583" s="278"/>
      <c r="J583" s="278"/>
      <c r="K583" s="278"/>
      <c r="L583" s="278"/>
      <c r="M583" s="278"/>
      <c r="N583" s="278"/>
      <c r="O583" s="278"/>
      <c r="P583" s="278"/>
      <c r="Q583" s="278"/>
      <c r="R583" s="278"/>
      <c r="S583" s="278"/>
      <c r="T583" s="278"/>
      <c r="U583" s="278"/>
      <c r="V583" s="278"/>
      <c r="W583" s="278"/>
      <c r="X583" s="278"/>
      <c r="Y583" s="278"/>
      <c r="Z583" s="278"/>
    </row>
  </sheetData>
  <dataConsolidate/>
  <mergeCells count="76">
    <mergeCell ref="A1:M2"/>
    <mergeCell ref="D5:F5"/>
    <mergeCell ref="I5:J5"/>
    <mergeCell ref="B6:L6"/>
    <mergeCell ref="B7:B8"/>
    <mergeCell ref="D7:D8"/>
    <mergeCell ref="E7:E8"/>
    <mergeCell ref="F7:F8"/>
    <mergeCell ref="H7:H8"/>
    <mergeCell ref="I7:J8"/>
    <mergeCell ref="K7:K8"/>
    <mergeCell ref="L7:L8"/>
    <mergeCell ref="B9:B10"/>
    <mergeCell ref="D9:D10"/>
    <mergeCell ref="E9:E10"/>
    <mergeCell ref="F9:F10"/>
    <mergeCell ref="H9:H10"/>
    <mergeCell ref="I9:J10"/>
    <mergeCell ref="K9:K10"/>
    <mergeCell ref="L9:L10"/>
    <mergeCell ref="K11:K12"/>
    <mergeCell ref="L11:L12"/>
    <mergeCell ref="I13:J14"/>
    <mergeCell ref="K13:K14"/>
    <mergeCell ref="L13:L14"/>
    <mergeCell ref="B11:B12"/>
    <mergeCell ref="D11:D12"/>
    <mergeCell ref="E11:E12"/>
    <mergeCell ref="F11:F12"/>
    <mergeCell ref="H11:H12"/>
    <mergeCell ref="I11:J12"/>
    <mergeCell ref="B13:B14"/>
    <mergeCell ref="D13:D14"/>
    <mergeCell ref="E13:E14"/>
    <mergeCell ref="F13:F14"/>
    <mergeCell ref="H13:H14"/>
    <mergeCell ref="K15:K16"/>
    <mergeCell ref="L15:L16"/>
    <mergeCell ref="B17:B18"/>
    <mergeCell ref="D17:D18"/>
    <mergeCell ref="E17:E18"/>
    <mergeCell ref="F17:F18"/>
    <mergeCell ref="H17:H18"/>
    <mergeCell ref="I17:J18"/>
    <mergeCell ref="K17:K18"/>
    <mergeCell ref="L17:L18"/>
    <mergeCell ref="B15:B16"/>
    <mergeCell ref="D15:D16"/>
    <mergeCell ref="E15:E16"/>
    <mergeCell ref="F15:F16"/>
    <mergeCell ref="H15:H16"/>
    <mergeCell ref="I15:J16"/>
    <mergeCell ref="K19:K20"/>
    <mergeCell ref="L19:L20"/>
    <mergeCell ref="B21:B22"/>
    <mergeCell ref="D21:D22"/>
    <mergeCell ref="E21:E22"/>
    <mergeCell ref="F21:F22"/>
    <mergeCell ref="H21:H22"/>
    <mergeCell ref="I21:J22"/>
    <mergeCell ref="K21:K22"/>
    <mergeCell ref="L21:L22"/>
    <mergeCell ref="B19:B20"/>
    <mergeCell ref="D19:D20"/>
    <mergeCell ref="E19:E20"/>
    <mergeCell ref="F19:F20"/>
    <mergeCell ref="H19:H20"/>
    <mergeCell ref="I19:J20"/>
    <mergeCell ref="I29:J29"/>
    <mergeCell ref="I30:J30"/>
    <mergeCell ref="I23:J23"/>
    <mergeCell ref="I24:J24"/>
    <mergeCell ref="I25:J25"/>
    <mergeCell ref="I26:J26"/>
    <mergeCell ref="I27:J27"/>
    <mergeCell ref="I28:J28"/>
  </mergeCells>
  <conditionalFormatting sqref="A60:A61 A5:A6 A9 A17 A24:A26 A28:A30 A32:A34 A36:A38 A40:A42 A44:A46 A48:A50 A52:A54 A56:A58 A11 A13 A19 A21">
    <cfRule type="expression" dxfId="71" priority="27" stopIfTrue="1">
      <formula>IF(AND($C$5=3,$C$6=3,#REF!=3,$C$7=3),1,0)</formula>
    </cfRule>
  </conditionalFormatting>
  <conditionalFormatting sqref="B6 B31:L31 B35:L36 B40:L41 B45:L46 B50:L51 B55:L56 B60:L61 I30 I7 L7 I17 I25:I26 K25:L26 K30:L30 B5:D5 G5:L5 L17 L19">
    <cfRule type="expression" dxfId="70" priority="28" stopIfTrue="1">
      <formula>IF(AND($C$5=3,$C$6=3,#REF!=3,$C$7=3),1,0)</formula>
    </cfRule>
  </conditionalFormatting>
  <conditionalFormatting sqref="L13 I13">
    <cfRule type="expression" dxfId="69" priority="26" stopIfTrue="1">
      <formula>IF(AND($C$5=3,$C$6=3,#REF!=3,$C$7=3),1,0)</formula>
    </cfRule>
  </conditionalFormatting>
  <conditionalFormatting sqref="I15 L15">
    <cfRule type="expression" dxfId="68" priority="25" stopIfTrue="1">
      <formula>IF(AND($C$5=3,$C$6=3,#REF!=3,$C$7=3),1,0)</formula>
    </cfRule>
  </conditionalFormatting>
  <conditionalFormatting sqref="I23 L21 K23:L23">
    <cfRule type="expression" dxfId="67" priority="24" stopIfTrue="1">
      <formula>IF(AND($C$5=3,$C$6=3,#REF!=3,$C$7=3),1,0)</formula>
    </cfRule>
  </conditionalFormatting>
  <conditionalFormatting sqref="I24 K24:L24">
    <cfRule type="expression" dxfId="66" priority="23" stopIfTrue="1">
      <formula>IF(AND($C$5=3,$C$6=3,#REF!=3,$C$7=3),1,0)</formula>
    </cfRule>
  </conditionalFormatting>
  <conditionalFormatting sqref="I27:I28 K27:L28">
    <cfRule type="expression" dxfId="65" priority="22" stopIfTrue="1">
      <formula>IF(AND($C$5=3,$C$6=3,#REF!=3,$C$7=3),1,0)</formula>
    </cfRule>
  </conditionalFormatting>
  <conditionalFormatting sqref="I29 K29:L29">
    <cfRule type="expression" dxfId="64" priority="21" stopIfTrue="1">
      <formula>IF(AND($C$5=3,$C$6=3,#REF!=3,$C$7=3),1,0)</formula>
    </cfRule>
  </conditionalFormatting>
  <conditionalFormatting sqref="B32:L33">
    <cfRule type="expression" dxfId="63" priority="20" stopIfTrue="1">
      <formula>IF(AND($C$5=3,$C$6=3,#REF!=3,$C$7=3),1,0)</formula>
    </cfRule>
  </conditionalFormatting>
  <conditionalFormatting sqref="B34:L34">
    <cfRule type="expression" dxfId="62" priority="19" stopIfTrue="1">
      <formula>IF(AND($C$5=3,$C$6=3,#REF!=3,$C$7=3),1,0)</formula>
    </cfRule>
  </conditionalFormatting>
  <conditionalFormatting sqref="B37:L38">
    <cfRule type="expression" dxfId="61" priority="18" stopIfTrue="1">
      <formula>IF(AND($C$5=3,$C$6=3,#REF!=3,$C$7=3),1,0)</formula>
    </cfRule>
  </conditionalFormatting>
  <conditionalFormatting sqref="B39:L39">
    <cfRule type="expression" dxfId="60" priority="17" stopIfTrue="1">
      <formula>IF(AND($C$5=3,$C$6=3,#REF!=3,$C$7=3),1,0)</formula>
    </cfRule>
  </conditionalFormatting>
  <conditionalFormatting sqref="B42:L43">
    <cfRule type="expression" dxfId="59" priority="16" stopIfTrue="1">
      <formula>IF(AND($C$5=3,$C$6=3,#REF!=3,$C$7=3),1,0)</formula>
    </cfRule>
  </conditionalFormatting>
  <conditionalFormatting sqref="B44:L44">
    <cfRule type="expression" dxfId="58" priority="15" stopIfTrue="1">
      <formula>IF(AND($C$5=3,$C$6=3,#REF!=3,$C$7=3),1,0)</formula>
    </cfRule>
  </conditionalFormatting>
  <conditionalFormatting sqref="B47:L48">
    <cfRule type="expression" dxfId="57" priority="14" stopIfTrue="1">
      <formula>IF(AND($C$5=3,$C$6=3,#REF!=3,$C$7=3),1,0)</formula>
    </cfRule>
  </conditionalFormatting>
  <conditionalFormatting sqref="B49:L49">
    <cfRule type="expression" dxfId="56" priority="13" stopIfTrue="1">
      <formula>IF(AND($C$5=3,$C$6=3,#REF!=3,$C$7=3),1,0)</formula>
    </cfRule>
  </conditionalFormatting>
  <conditionalFormatting sqref="B52:L53">
    <cfRule type="expression" dxfId="55" priority="12" stopIfTrue="1">
      <formula>IF(AND($C$5=3,$C$6=3,#REF!=3,$C$7=3),1,0)</formula>
    </cfRule>
  </conditionalFormatting>
  <conditionalFormatting sqref="B54:L54">
    <cfRule type="expression" dxfId="54" priority="11" stopIfTrue="1">
      <formula>IF(AND($C$5=3,$C$6=3,#REF!=3,$C$7=3),1,0)</formula>
    </cfRule>
  </conditionalFormatting>
  <conditionalFormatting sqref="B57:L58">
    <cfRule type="expression" dxfId="53" priority="10" stopIfTrue="1">
      <formula>IF(AND($C$5=3,$C$6=3,#REF!=3,$C$7=3),1,0)</formula>
    </cfRule>
  </conditionalFormatting>
  <conditionalFormatting sqref="B59:L59">
    <cfRule type="expression" dxfId="52" priority="9" stopIfTrue="1">
      <formula>IF(AND($C$5=3,$C$6=3,#REF!=3,$C$7=3),1,0)</formula>
    </cfRule>
  </conditionalFormatting>
  <conditionalFormatting sqref="I21">
    <cfRule type="expression" dxfId="51" priority="8" stopIfTrue="1">
      <formula>IF(AND($C$5=3,$C$6=3,#REF!=3,$C$7=3),1,0)</formula>
    </cfRule>
  </conditionalFormatting>
  <conditionalFormatting sqref="K13 K15 K17 K19 K21">
    <cfRule type="expression" dxfId="50" priority="7" stopIfTrue="1">
      <formula>IF(AND($C$5=3,$C$6=3,#REF!=3,$C$7=3),1,0)</formula>
    </cfRule>
  </conditionalFormatting>
  <conditionalFormatting sqref="I19">
    <cfRule type="expression" dxfId="49" priority="6" stopIfTrue="1">
      <formula>IF(AND($C$5=3,$C$6=3,#REF!=3,$C$7=3),1,0)</formula>
    </cfRule>
  </conditionalFormatting>
  <conditionalFormatting sqref="K7">
    <cfRule type="expression" dxfId="48" priority="5" stopIfTrue="1">
      <formula>IF(AND($C$5=3,$C$6=3,#REF!=3,$C$7=3),1,0)</formula>
    </cfRule>
  </conditionalFormatting>
  <conditionalFormatting sqref="I9 L9">
    <cfRule type="expression" dxfId="47" priority="4" stopIfTrue="1">
      <formula>IF(AND($C$5=3,$C$6=3,#REF!=3,$C$7=3),1,0)</formula>
    </cfRule>
  </conditionalFormatting>
  <conditionalFormatting sqref="K9">
    <cfRule type="expression" dxfId="46" priority="3" stopIfTrue="1">
      <formula>IF(AND($C$5=3,$C$6=3,#REF!=3,$C$7=3),1,0)</formula>
    </cfRule>
  </conditionalFormatting>
  <conditionalFormatting sqref="I11 L11">
    <cfRule type="expression" dxfId="45" priority="2" stopIfTrue="1">
      <formula>IF(AND($C$5=3,$C$6=3,#REF!=3,$C$7=3),1,0)</formula>
    </cfRule>
  </conditionalFormatting>
  <conditionalFormatting sqref="K11">
    <cfRule type="expression" dxfId="44" priority="1" stopIfTrue="1">
      <formula>IF(AND($C$5=3,$C$6=3,#REF!=3,$C$7=3),1,0)</formula>
    </cfRule>
  </conditionalFormatting>
  <pageMargins left="0.75" right="0.75" top="1" bottom="1" header="0" footer="0"/>
  <pageSetup paperSize="9" scale="89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AL576"/>
  <sheetViews>
    <sheetView showGridLines="0" showRowColHeaders="0" showOutlineSymbols="0" workbookViewId="0">
      <pane ySplit="5" topLeftCell="A6" activePane="bottomLeft" state="frozen"/>
      <selection activeCell="K25" sqref="K25"/>
      <selection pane="bottomLeft" activeCell="H9" sqref="H9"/>
    </sheetView>
  </sheetViews>
  <sheetFormatPr baseColWidth="10" defaultColWidth="9.140625" defaultRowHeight="12.75" x14ac:dyDescent="0.2"/>
  <cols>
    <col min="1" max="1" width="2.140625" style="92" customWidth="1"/>
    <col min="2" max="2" width="14.7109375" style="92" customWidth="1"/>
    <col min="3" max="4" width="6.7109375" style="92" customWidth="1"/>
    <col min="5" max="5" width="15.7109375" style="92" customWidth="1"/>
    <col min="6" max="6" width="3.7109375" style="92" customWidth="1"/>
    <col min="7" max="7" width="2" style="92" customWidth="1"/>
    <col min="8" max="8" width="6.42578125" style="92" customWidth="1"/>
    <col min="9" max="9" width="11.7109375" style="92" customWidth="1"/>
    <col min="10" max="10" width="15.7109375" style="92" customWidth="1"/>
    <col min="11" max="11" width="3.7109375" style="92" customWidth="1"/>
    <col min="12" max="12" width="7.7109375" style="92" bestFit="1" customWidth="1"/>
    <col min="13" max="13" width="5.42578125" style="92" bestFit="1" customWidth="1"/>
    <col min="14" max="14" width="1.7109375" style="92" customWidth="1"/>
    <col min="15" max="15" width="9.140625" style="92" customWidth="1"/>
    <col min="16" max="16" width="2.42578125" style="92" hidden="1" customWidth="1"/>
    <col min="17" max="17" width="2" style="92" hidden="1" customWidth="1"/>
    <col min="18" max="16384" width="9.140625" style="92"/>
  </cols>
  <sheetData>
    <row r="1" spans="1:38" s="86" customFormat="1" ht="34.5" customHeight="1" x14ac:dyDescent="0.2">
      <c r="A1" s="486" t="s">
        <v>67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133"/>
      <c r="Q1" s="133"/>
      <c r="R1" s="133"/>
      <c r="S1" s="133"/>
      <c r="T1" s="84"/>
      <c r="U1" s="84"/>
      <c r="V1" s="134"/>
      <c r="W1" s="134"/>
      <c r="X1" s="134"/>
    </row>
    <row r="2" spans="1:38" s="86" customFormat="1" ht="34.5" customHeight="1" x14ac:dyDescent="0.2">
      <c r="A2" s="487"/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133"/>
      <c r="Q2" s="133"/>
      <c r="R2" s="133"/>
      <c r="S2" s="133"/>
      <c r="T2" s="84"/>
      <c r="U2" s="84"/>
      <c r="V2" s="134"/>
      <c r="W2" s="134"/>
      <c r="X2" s="134"/>
    </row>
    <row r="3" spans="1:38" ht="15" customHeight="1" x14ac:dyDescent="0.2">
      <c r="A3" s="87"/>
      <c r="B3" s="87"/>
      <c r="C3" s="87"/>
      <c r="D3" s="87"/>
      <c r="E3" s="88"/>
      <c r="F3" s="89"/>
      <c r="G3" s="87"/>
      <c r="H3" s="87"/>
      <c r="I3" s="87"/>
      <c r="J3" s="87"/>
      <c r="K3" s="87"/>
      <c r="L3" s="90"/>
      <c r="M3" s="91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</row>
    <row r="4" spans="1:38" ht="12.75" customHeight="1" x14ac:dyDescent="0.25">
      <c r="A4" s="87"/>
      <c r="B4" s="87"/>
      <c r="C4" s="87"/>
      <c r="D4" s="87"/>
      <c r="E4" s="93"/>
      <c r="F4" s="91"/>
      <c r="G4" s="87"/>
      <c r="H4" s="87"/>
      <c r="I4" s="87"/>
      <c r="J4" s="87"/>
      <c r="K4" s="87"/>
      <c r="L4" s="135">
        <f ca="1">TODAY()</f>
        <v>42128</v>
      </c>
      <c r="M4" s="136">
        <f ca="1">NOW()</f>
        <v>42128.679900462965</v>
      </c>
      <c r="N4" s="87"/>
      <c r="O4" s="95" t="s">
        <v>52</v>
      </c>
      <c r="P4" s="87"/>
      <c r="Q4" s="87"/>
      <c r="R4" s="87"/>
      <c r="S4" s="87"/>
      <c r="T4" s="87"/>
      <c r="U4" s="87"/>
      <c r="V4" s="87"/>
      <c r="W4" s="87"/>
      <c r="X4" s="87"/>
    </row>
    <row r="5" spans="1:38" ht="12" customHeight="1" x14ac:dyDescent="0.25">
      <c r="A5" s="88"/>
      <c r="B5" s="548" t="s">
        <v>62</v>
      </c>
      <c r="C5" s="548"/>
      <c r="D5" s="548"/>
      <c r="E5" s="548" t="s">
        <v>38</v>
      </c>
      <c r="F5" s="548"/>
      <c r="G5" s="549" t="s">
        <v>39</v>
      </c>
      <c r="H5" s="549"/>
      <c r="I5" s="96"/>
      <c r="J5" s="97" t="s">
        <v>54</v>
      </c>
      <c r="K5" s="88"/>
      <c r="L5" s="137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</row>
    <row r="6" spans="1:38" ht="15" customHeight="1" x14ac:dyDescent="0.2">
      <c r="A6" s="114"/>
      <c r="B6" s="99"/>
      <c r="C6" s="99"/>
      <c r="D6" s="99"/>
      <c r="E6" s="99"/>
      <c r="F6" s="99"/>
      <c r="G6" s="99"/>
      <c r="H6" s="99"/>
      <c r="I6" s="99"/>
      <c r="J6" s="99"/>
      <c r="K6" s="87"/>
      <c r="L6" s="87"/>
      <c r="M6" s="87"/>
      <c r="N6" s="87"/>
      <c r="O6" s="87"/>
      <c r="P6" s="87" t="s">
        <v>40</v>
      </c>
      <c r="Q6" s="87">
        <f>SUM('- PRIMERA DIVISIÓN-'!$H$31:$H$34)</f>
        <v>14</v>
      </c>
      <c r="R6" s="87"/>
      <c r="S6" s="87"/>
      <c r="T6" s="87"/>
      <c r="U6" s="87"/>
      <c r="V6" s="87"/>
      <c r="W6" s="87"/>
      <c r="X6" s="87"/>
      <c r="Z6" s="138"/>
    </row>
    <row r="7" spans="1:38" ht="12" customHeight="1" x14ac:dyDescent="0.2">
      <c r="A7" s="114"/>
      <c r="B7" s="99"/>
      <c r="C7" s="99"/>
      <c r="D7" s="99"/>
      <c r="E7" s="139" t="str">
        <f>IF(AND('- PRIMERA DIVISIÓN-'!H31=0,'- PRIMERA DIVISIÓN-'!G31&lt;&gt;""),"1ero Grupo A",'- PRIMERA DIVISIÓN-'!G31)</f>
        <v>LOS JUECES</v>
      </c>
      <c r="F7" s="140"/>
      <c r="G7" s="141"/>
      <c r="H7" s="104"/>
      <c r="I7" s="99"/>
      <c r="J7" s="99"/>
      <c r="K7" s="87"/>
      <c r="L7" s="87"/>
      <c r="M7" s="87"/>
      <c r="N7" s="87"/>
      <c r="O7" s="87"/>
      <c r="P7" s="87" t="s">
        <v>41</v>
      </c>
      <c r="Q7" s="87" t="e">
        <f>SUM('- C -'!$H$31:$H$34)</f>
        <v>#REF!</v>
      </c>
      <c r="R7" s="87"/>
      <c r="S7" s="87"/>
      <c r="T7" s="87"/>
      <c r="U7" s="87"/>
      <c r="V7" s="87"/>
      <c r="W7" s="87"/>
      <c r="X7" s="87"/>
    </row>
    <row r="8" spans="1:38" ht="12" customHeight="1" x14ac:dyDescent="0.2">
      <c r="A8" s="114" t="str">
        <f ca="1">IF(OR(E8="en juego",E8="hoy!",E8="finalizado"),"  -&gt;     1","1")</f>
        <v>1</v>
      </c>
      <c r="B8" s="142"/>
      <c r="C8" s="143">
        <v>40355</v>
      </c>
      <c r="D8" s="144">
        <v>0.66666666666666663</v>
      </c>
      <c r="E8" s="145" t="str">
        <f ca="1">IF(OR(C8="",D8="",C8&lt;$L$4),"",IF(C8=$L$4,IF(AND(D8&lt;=$S$27,$S$27&lt;=(D8+0.08333333333)),"en juego",IF($S$27&lt;D8,"hoy!","finalizado")),IF($L$4&gt;C8,"finalizado","")))</f>
        <v/>
      </c>
      <c r="F8" s="99"/>
      <c r="G8" s="107"/>
      <c r="H8" s="108"/>
      <c r="I8" s="109"/>
      <c r="J8" s="146" t="str">
        <f>IF(AND(E7&lt;&gt;"",E9&lt;&gt;""),IF(OR(F7="",F9="",AND(F7=F9,OR(G7="",G9=""))),"GOF1",IF(F7=F9,IF(G7&gt;G9,E7,E9),IF(F7&gt;F9,E7,E9))),"")</f>
        <v>GOF1</v>
      </c>
      <c r="K8" s="87"/>
      <c r="L8" s="87"/>
      <c r="M8" s="87"/>
      <c r="N8" s="87"/>
      <c r="O8" s="87"/>
      <c r="P8" s="87" t="s">
        <v>42</v>
      </c>
      <c r="Q8" s="87" t="e">
        <f>SUM(#REF!)</f>
        <v>#REF!</v>
      </c>
      <c r="R8" s="87"/>
      <c r="S8" s="87"/>
      <c r="T8" s="87"/>
      <c r="U8" s="87"/>
      <c r="V8" s="87"/>
      <c r="W8" s="87"/>
      <c r="X8" s="87"/>
    </row>
    <row r="9" spans="1:38" ht="12" customHeight="1" x14ac:dyDescent="0.2">
      <c r="A9" s="114"/>
      <c r="B9" s="147"/>
      <c r="C9" s="99"/>
      <c r="D9" s="99"/>
      <c r="E9" s="139" t="str">
        <f>IF(AND('- C -'!H34=0,'- C -'!G34&lt;&gt;""),"4To Grupo B",'- C -'!G34)</f>
        <v>MULAX F.C.</v>
      </c>
      <c r="F9" s="140"/>
      <c r="G9" s="148"/>
      <c r="H9" s="113"/>
      <c r="I9" s="99"/>
      <c r="J9" s="99"/>
      <c r="K9" s="87"/>
      <c r="L9" s="87"/>
      <c r="M9" s="87"/>
      <c r="N9" s="87"/>
      <c r="O9" s="87"/>
      <c r="P9" s="87" t="s">
        <v>43</v>
      </c>
      <c r="Q9" s="87" t="e">
        <f>SUM(#REF!)</f>
        <v>#REF!</v>
      </c>
      <c r="R9" s="87"/>
      <c r="S9" s="87"/>
      <c r="T9" s="87"/>
      <c r="U9" s="87"/>
      <c r="V9" s="87"/>
      <c r="W9" s="87"/>
      <c r="X9" s="87"/>
    </row>
    <row r="10" spans="1:38" ht="15" customHeight="1" x14ac:dyDescent="0.2">
      <c r="A10" s="114"/>
      <c r="B10" s="147"/>
      <c r="C10" s="99"/>
      <c r="D10" s="99"/>
      <c r="E10" s="99"/>
      <c r="F10" s="99"/>
      <c r="G10" s="99"/>
      <c r="H10" s="99"/>
      <c r="I10" s="99"/>
      <c r="J10" s="99"/>
      <c r="K10" s="87"/>
      <c r="L10" s="87"/>
      <c r="M10" s="87"/>
      <c r="N10" s="87"/>
      <c r="O10" s="87"/>
      <c r="P10" s="87" t="s">
        <v>30</v>
      </c>
      <c r="Q10" s="87" t="e">
        <f>SUM(#REF!)</f>
        <v>#REF!</v>
      </c>
      <c r="R10" s="87"/>
      <c r="S10" s="87"/>
      <c r="T10" s="87"/>
      <c r="U10" s="87"/>
      <c r="V10" s="87"/>
      <c r="W10" s="87"/>
      <c r="X10" s="87"/>
    </row>
    <row r="11" spans="1:38" ht="12" customHeight="1" x14ac:dyDescent="0.2">
      <c r="A11" s="114"/>
      <c r="B11" s="147"/>
      <c r="C11" s="143"/>
      <c r="D11" s="99"/>
      <c r="E11" s="139" t="str">
        <f>IF(AND('- PRIMERA DIVISIÓN-'!H32=0,'- PRIMERA DIVISIÓN-'!G32&lt;&gt;""),"2do Grupo A",'- PRIMERA DIVISIÓN-'!G32)</f>
        <v xml:space="preserve">BASQUETEROS UN </v>
      </c>
      <c r="F11" s="140"/>
      <c r="G11" s="141"/>
      <c r="H11" s="104"/>
      <c r="I11" s="99"/>
      <c r="J11" s="99"/>
      <c r="K11" s="87"/>
      <c r="L11" s="87"/>
      <c r="M11" s="87"/>
      <c r="N11" s="87"/>
      <c r="O11" s="87"/>
      <c r="P11" s="87" t="s">
        <v>44</v>
      </c>
      <c r="Q11" s="87" t="e">
        <f>SUM(#REF!)</f>
        <v>#REF!</v>
      </c>
      <c r="R11" s="87"/>
      <c r="S11" s="87"/>
      <c r="T11" s="87"/>
      <c r="U11" s="87"/>
      <c r="V11" s="87"/>
      <c r="W11" s="87"/>
      <c r="X11" s="87"/>
    </row>
    <row r="12" spans="1:38" ht="12" customHeight="1" x14ac:dyDescent="0.2">
      <c r="A12" s="114" t="str">
        <f ca="1">IF(OR(E12="en juego",E12="hoy!",E12="finalizado"),"  -&gt;     2","2")</f>
        <v>2</v>
      </c>
      <c r="B12" s="142"/>
      <c r="C12" s="143">
        <v>40355</v>
      </c>
      <c r="D12" s="144">
        <v>0.85416666666666663</v>
      </c>
      <c r="E12" s="145" t="str">
        <f ca="1">IF(OR(C12="",D12="",C12&lt;$L$4),"",IF(C12=$L$4,IF(AND(D12&lt;=$S$27,$S$27&lt;=(D12+0.08333333333)),"en juego",IF($S$27&lt;D12,"hoy!","finalizado")),IF($L$4&gt;C12,"finalizado","")))</f>
        <v/>
      </c>
      <c r="F12" s="99"/>
      <c r="G12" s="107"/>
      <c r="H12" s="108"/>
      <c r="I12" s="109"/>
      <c r="J12" s="146" t="e">
        <f>IF(AND(E11&lt;&gt;"",E13&lt;&gt;""),IF(OR(F11="",F13="",AND(F11=F13,OR(G11="",G13=""))),"GOF2",IF(F11=F13,IF(G11&gt;G13,E11,E13),IF(F11&gt;F13,E11,E13))),"")</f>
        <v>#REF!</v>
      </c>
      <c r="K12" s="87"/>
      <c r="L12" s="87"/>
      <c r="M12" s="87"/>
      <c r="N12" s="87"/>
      <c r="O12" s="87"/>
      <c r="P12" s="87" t="s">
        <v>29</v>
      </c>
      <c r="Q12" s="87" t="e">
        <f>SUM(#REF!)</f>
        <v>#REF!</v>
      </c>
      <c r="R12" s="87"/>
      <c r="S12" s="87"/>
      <c r="T12" s="87"/>
      <c r="U12" s="87"/>
      <c r="V12" s="87"/>
      <c r="W12" s="87"/>
      <c r="X12" s="87"/>
    </row>
    <row r="13" spans="1:38" ht="12" customHeight="1" x14ac:dyDescent="0.2">
      <c r="A13" s="114"/>
      <c r="B13" s="147"/>
      <c r="C13" s="99"/>
      <c r="D13" s="99"/>
      <c r="E13" s="139" t="e">
        <f>IF(AND(#REF!=0,#REF!&lt;&gt;""),"2do Grupo D",#REF!)</f>
        <v>#REF!</v>
      </c>
      <c r="F13" s="140"/>
      <c r="G13" s="148"/>
      <c r="H13" s="113"/>
      <c r="I13" s="99"/>
      <c r="J13" s="99"/>
      <c r="K13" s="87"/>
      <c r="L13" s="87"/>
      <c r="M13" s="87"/>
      <c r="N13" s="87"/>
      <c r="O13" s="87"/>
      <c r="P13" s="87" t="s">
        <v>45</v>
      </c>
      <c r="Q13" s="87" t="e">
        <f>SUM(#REF!)</f>
        <v>#REF!</v>
      </c>
      <c r="R13" s="87"/>
      <c r="S13" s="87"/>
      <c r="T13" s="87"/>
      <c r="U13" s="87"/>
      <c r="V13" s="87"/>
      <c r="W13" s="87"/>
      <c r="X13" s="87"/>
    </row>
    <row r="14" spans="1:38" ht="15" customHeight="1" x14ac:dyDescent="0.2">
      <c r="A14" s="114"/>
      <c r="B14" s="147"/>
      <c r="C14" s="99"/>
      <c r="D14" s="99"/>
      <c r="E14" s="99"/>
      <c r="F14" s="99"/>
      <c r="G14" s="99"/>
      <c r="H14" s="99"/>
      <c r="I14" s="99"/>
      <c r="J14" s="99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</row>
    <row r="15" spans="1:38" ht="12" customHeight="1" x14ac:dyDescent="0.2">
      <c r="A15" s="114"/>
      <c r="B15" s="147"/>
      <c r="C15" s="99"/>
      <c r="D15" s="99"/>
      <c r="E15" s="139" t="e">
        <f ca="1">IF(AND('- C -'!H31=0,'- C -'!G31&lt;&gt;""),"1ero Grupo B",'- C -'!G31)</f>
        <v>#REF!</v>
      </c>
      <c r="F15" s="140"/>
      <c r="G15" s="141"/>
      <c r="H15" s="104"/>
      <c r="I15" s="99"/>
      <c r="J15" s="99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</row>
    <row r="16" spans="1:38" ht="12" customHeight="1" x14ac:dyDescent="0.2">
      <c r="A16" s="114" t="str">
        <f ca="1">IF(OR(E16="en juego",E16="hoy!",E16="finalizado"),"  -&gt;     3","3")</f>
        <v>3</v>
      </c>
      <c r="B16" s="142"/>
      <c r="C16" s="143">
        <v>40356</v>
      </c>
      <c r="D16" s="144">
        <v>0.66666666666666663</v>
      </c>
      <c r="E16" s="145" t="str">
        <f ca="1">IF(OR(C16="",D16="",C16&lt;$L$4),"",IF(C16=$L$4,IF(AND(D16&lt;=$S$27,$S$27&lt;=(D16+0.08333333333)),"en juego",IF($S$27&lt;D16,"hoy!","finalizado")),IF($L$4&gt;C16,"finalizado","")))</f>
        <v/>
      </c>
      <c r="F16" s="99"/>
      <c r="G16" s="107"/>
      <c r="H16" s="108"/>
      <c r="I16" s="109"/>
      <c r="J16" s="146" t="e">
        <f ca="1">IF(AND(E15&lt;&gt;"",E17&lt;&gt;""),IF(OR(F15="",F17="",AND(F15=F17,OR(G15="",G17=""))),"GOF3",IF(F15=F17,IF(G15&gt;G17,E15,E17),IF(F15&gt;F17,E15,E17))),"")</f>
        <v>#REF!</v>
      </c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</row>
    <row r="17" spans="1:24" ht="12" customHeight="1" x14ac:dyDescent="0.2">
      <c r="A17" s="114"/>
      <c r="B17" s="147"/>
      <c r="C17" s="99"/>
      <c r="D17" s="99"/>
      <c r="E17" s="139" t="str">
        <f>IF(AND('- PRIMERA DIVISIÓN-'!H32=0,'- PRIMERA DIVISIÓN-'!G32&lt;&gt;""),"2do Grupo A",'- PRIMERA DIVISIÓN-'!G32)</f>
        <v xml:space="preserve">BASQUETEROS UN </v>
      </c>
      <c r="F17" s="140"/>
      <c r="G17" s="148"/>
      <c r="H17" s="113"/>
      <c r="I17" s="99"/>
      <c r="J17" s="99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</row>
    <row r="18" spans="1:24" ht="15" customHeight="1" x14ac:dyDescent="0.2">
      <c r="A18" s="114"/>
      <c r="B18" s="147"/>
      <c r="C18" s="99"/>
      <c r="D18" s="99"/>
      <c r="E18" s="99"/>
      <c r="F18" s="99"/>
      <c r="G18" s="99"/>
      <c r="H18" s="99"/>
      <c r="I18" s="99"/>
      <c r="J18" s="99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</row>
    <row r="19" spans="1:24" ht="12" customHeight="1" x14ac:dyDescent="0.2">
      <c r="A19" s="114"/>
      <c r="B19" s="147"/>
      <c r="C19" s="99"/>
      <c r="D19" s="99"/>
      <c r="E19" s="139" t="e">
        <f>IF(AND(#REF!=0,#REF!&lt;&gt;""),"1ero Grupo D",#REF!)</f>
        <v>#REF!</v>
      </c>
      <c r="F19" s="140"/>
      <c r="G19" s="141"/>
      <c r="H19" s="104"/>
      <c r="I19" s="99"/>
      <c r="J19" s="99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</row>
    <row r="20" spans="1:24" ht="12" customHeight="1" x14ac:dyDescent="0.2">
      <c r="A20" s="114" t="str">
        <f ca="1">IF(OR(E20="en juego",E20="hoy!",E20="finalizado"),"  -&gt;     4","4")</f>
        <v>4</v>
      </c>
      <c r="B20" s="142"/>
      <c r="C20" s="143">
        <v>40356</v>
      </c>
      <c r="D20" s="144">
        <v>0.85416666666666663</v>
      </c>
      <c r="E20" s="145" t="str">
        <f ca="1">IF(OR(C20="",D20="",C20&lt;$L$4),"",IF(C20=$L$4,IF(AND(D20&lt;=$S$27,$S$27&lt;=(D20+0.08333333333)),"en juego",IF($S$27&lt;D20,"hoy!","finalizado")),IF($L$4&gt;C20,"finalizado","")))</f>
        <v/>
      </c>
      <c r="F20" s="99"/>
      <c r="G20" s="107"/>
      <c r="H20" s="108"/>
      <c r="I20" s="109"/>
      <c r="J20" s="146" t="e">
        <f>IF(AND(E19&lt;&gt;"",E21&lt;&gt;""),IF(OR(F19="",F21="",AND(F19=F21,OR(G19="",G21=""))),"GOF4",IF(F19=F21,IF(G19&gt;G21,E19,E21),IF(F19&gt;F21,E19,E21))),"")</f>
        <v>#REF!</v>
      </c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</row>
    <row r="21" spans="1:24" ht="12" customHeight="1" x14ac:dyDescent="0.2">
      <c r="A21" s="114"/>
      <c r="B21" s="147"/>
      <c r="C21" s="99"/>
      <c r="D21" s="99"/>
      <c r="E21" s="139" t="e">
        <f>IF(AND(#REF!=0,#REF!&lt;&gt;""),"2do Grupo C",#REF!)</f>
        <v>#REF!</v>
      </c>
      <c r="F21" s="140"/>
      <c r="G21" s="148"/>
      <c r="H21" s="113"/>
      <c r="I21" s="99"/>
      <c r="J21" s="99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</row>
    <row r="22" spans="1:24" ht="15" customHeight="1" x14ac:dyDescent="0.2">
      <c r="A22" s="114"/>
      <c r="B22" s="147"/>
      <c r="C22" s="99"/>
      <c r="D22" s="99"/>
      <c r="E22" s="99"/>
      <c r="F22" s="99"/>
      <c r="G22" s="99"/>
      <c r="H22" s="99"/>
      <c r="I22" s="99"/>
      <c r="J22" s="99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</row>
    <row r="23" spans="1:24" ht="12" customHeight="1" x14ac:dyDescent="0.2">
      <c r="A23" s="114"/>
      <c r="B23" s="147"/>
      <c r="C23" s="99"/>
      <c r="D23" s="99"/>
      <c r="E23" s="139" t="e">
        <f>IF(AND(#REF!=0,#REF!&lt;&gt;""),"1ero Grupo E",#REF!)</f>
        <v>#REF!</v>
      </c>
      <c r="F23" s="140"/>
      <c r="G23" s="141"/>
      <c r="H23" s="104"/>
      <c r="I23" s="99"/>
      <c r="J23" s="99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</row>
    <row r="24" spans="1:24" ht="12" customHeight="1" x14ac:dyDescent="0.2">
      <c r="A24" s="114" t="str">
        <f ca="1">IF(OR(E24="en juego",E24="hoy!",E24="finalizado"),"  -&gt;     5","5")</f>
        <v>5</v>
      </c>
      <c r="B24" s="142"/>
      <c r="C24" s="143">
        <v>40357</v>
      </c>
      <c r="D24" s="144">
        <v>0.66666666666666663</v>
      </c>
      <c r="E24" s="145" t="str">
        <f ca="1">IF(OR(C24="",D24="",C24&lt;$L$4),"",IF(C24=$L$4,IF(AND(D24&lt;=$S$27,$S$27&lt;=(D24+0.08333333333)),"en juego",IF($S$27&lt;D24,"hoy!","finalizado")),IF($L$4&gt;C24,"finalizado","")))</f>
        <v/>
      </c>
      <c r="F24" s="99"/>
      <c r="G24" s="107"/>
      <c r="H24" s="108"/>
      <c r="I24" s="109"/>
      <c r="J24" s="146" t="e">
        <f>IF(AND(E23&lt;&gt;"",E25&lt;&gt;""),IF(OR(F23="",F25="",AND(F23=F25,OR(G23="",G25=""))),"GOF5",IF(F23=F25,IF(G23&gt;G25,E23,E25),IF(F23&gt;F25,E23,E25))),"")</f>
        <v>#REF!</v>
      </c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</row>
    <row r="25" spans="1:24" ht="12" customHeight="1" x14ac:dyDescent="0.2">
      <c r="A25" s="114"/>
      <c r="B25" s="147"/>
      <c r="C25" s="99"/>
      <c r="D25" s="99"/>
      <c r="E25" s="139" t="e">
        <f>IF(AND(#REF!=0,#REF!&lt;&gt;""),"2do Grupo F",#REF!)</f>
        <v>#REF!</v>
      </c>
      <c r="F25" s="140"/>
      <c r="G25" s="148"/>
      <c r="H25" s="113"/>
      <c r="I25" s="99"/>
      <c r="J25" s="99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</row>
    <row r="26" spans="1:24" hidden="1" x14ac:dyDescent="0.2">
      <c r="A26" s="114"/>
      <c r="B26" s="147"/>
      <c r="C26" s="99"/>
      <c r="D26" s="99"/>
      <c r="E26" s="99"/>
      <c r="F26" s="99"/>
      <c r="G26" s="99"/>
      <c r="H26" s="99"/>
      <c r="I26" s="99"/>
      <c r="J26" s="99"/>
      <c r="K26" s="87"/>
      <c r="L26" s="87"/>
      <c r="M26" s="87"/>
      <c r="N26" s="87"/>
      <c r="O26" s="87"/>
      <c r="P26" s="87"/>
      <c r="Q26" s="87"/>
      <c r="R26" s="149">
        <f ca="1">HOUR(M4)</f>
        <v>16</v>
      </c>
      <c r="S26" s="149">
        <f ca="1">MINUTE(M4)</f>
        <v>19</v>
      </c>
      <c r="T26" s="87"/>
      <c r="U26" s="87"/>
      <c r="V26" s="87"/>
      <c r="W26" s="87"/>
      <c r="X26" s="87"/>
    </row>
    <row r="27" spans="1:24" hidden="1" x14ac:dyDescent="0.2">
      <c r="A27" s="114"/>
      <c r="B27" s="147"/>
      <c r="C27" s="99"/>
      <c r="D27" s="99"/>
      <c r="E27" s="99"/>
      <c r="F27" s="99"/>
      <c r="G27" s="99"/>
      <c r="H27" s="99"/>
      <c r="I27" s="99"/>
      <c r="J27" s="99"/>
      <c r="K27" s="87"/>
      <c r="L27" s="87"/>
      <c r="M27" s="87"/>
      <c r="N27" s="87"/>
      <c r="O27" s="87"/>
      <c r="P27" s="87"/>
      <c r="Q27" s="87"/>
      <c r="R27" s="149"/>
      <c r="S27" s="150">
        <f ca="1">TIME(R26,S26,0)</f>
        <v>0.67986111111111114</v>
      </c>
      <c r="T27" s="87"/>
      <c r="U27" s="87"/>
      <c r="V27" s="87"/>
      <c r="W27" s="87"/>
      <c r="X27" s="87"/>
    </row>
    <row r="28" spans="1:24" ht="15" customHeight="1" x14ac:dyDescent="0.2">
      <c r="A28" s="114"/>
      <c r="B28" s="147"/>
      <c r="C28" s="99"/>
      <c r="D28" s="99"/>
      <c r="E28" s="99"/>
      <c r="F28" s="99"/>
      <c r="G28" s="99"/>
      <c r="H28" s="99"/>
      <c r="I28" s="99"/>
      <c r="J28" s="99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</row>
    <row r="29" spans="1:24" ht="12" customHeight="1" x14ac:dyDescent="0.2">
      <c r="A29" s="114"/>
      <c r="B29" s="147"/>
      <c r="C29" s="99"/>
      <c r="D29" s="99"/>
      <c r="E29" s="139" t="e">
        <f>IF(AND(#REF!=0,#REF!&lt;&gt;""),"1ero Grupo G",#REF!)</f>
        <v>#REF!</v>
      </c>
      <c r="F29" s="140"/>
      <c r="G29" s="141"/>
      <c r="H29" s="104"/>
      <c r="I29" s="99"/>
      <c r="J29" s="99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</row>
    <row r="30" spans="1:24" ht="12" customHeight="1" x14ac:dyDescent="0.2">
      <c r="A30" s="114" t="str">
        <f ca="1">IF(OR(E30="en juego",E30="hoy!",E30="finalizado"),"  -&gt;     6","6")</f>
        <v>6</v>
      </c>
      <c r="B30" s="142"/>
      <c r="C30" s="143">
        <v>40357</v>
      </c>
      <c r="D30" s="144">
        <v>0.85416666666666663</v>
      </c>
      <c r="E30" s="145" t="str">
        <f ca="1">IF(OR(C30="",D30="",C30&lt;$L$4),"",IF(C30=$L$4,IF(AND(D30&lt;=$S$27,$S$27&lt;=(D30+0.08333333333)),"en juego",IF($S$27&lt;D30,"hoy!","finalizado")),IF($L$4&gt;C30,"finalizado","")))</f>
        <v/>
      </c>
      <c r="F30" s="99"/>
      <c r="G30" s="107"/>
      <c r="H30" s="108"/>
      <c r="I30" s="109"/>
      <c r="J30" s="146" t="e">
        <f>IF(AND(E29&lt;&gt;"",E31&lt;&gt;""),IF(OR(F29="",F31="",AND(F29=F31,OR(G29="",G31=""))),"GOF6",IF(F29=F31,IF(G29&gt;G31,E29,E31),IF(F29&gt;F31,E29,E31))),"")</f>
        <v>#REF!</v>
      </c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</row>
    <row r="31" spans="1:24" ht="12" customHeight="1" x14ac:dyDescent="0.2">
      <c r="A31" s="114"/>
      <c r="B31" s="147"/>
      <c r="C31" s="99"/>
      <c r="D31" s="99"/>
      <c r="E31" s="139" t="e">
        <f>IF(AND(#REF!=0,#REF!&lt;&gt;""),"2do Grupo H",#REF!)</f>
        <v>#REF!</v>
      </c>
      <c r="F31" s="140"/>
      <c r="G31" s="148"/>
      <c r="H31" s="113"/>
      <c r="I31" s="99"/>
      <c r="J31" s="99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</row>
    <row r="32" spans="1:24" ht="15" customHeight="1" x14ac:dyDescent="0.2">
      <c r="A32" s="114"/>
      <c r="B32" s="147"/>
      <c r="C32" s="99"/>
      <c r="D32" s="99"/>
      <c r="E32" s="99"/>
      <c r="F32" s="99"/>
      <c r="G32" s="99"/>
      <c r="H32" s="99"/>
      <c r="I32" s="99"/>
      <c r="J32" s="99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</row>
    <row r="33" spans="1:24" ht="12" customHeight="1" x14ac:dyDescent="0.2">
      <c r="A33" s="114"/>
      <c r="B33" s="147"/>
      <c r="C33" s="99"/>
      <c r="D33" s="99"/>
      <c r="E33" s="139" t="e">
        <f>IF(AND(#REF!=0,#REF!&lt;&gt;""),"1ero Grupo F",#REF!)</f>
        <v>#REF!</v>
      </c>
      <c r="F33" s="140"/>
      <c r="G33" s="141"/>
      <c r="H33" s="104"/>
      <c r="I33" s="99"/>
      <c r="J33" s="99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</row>
    <row r="34" spans="1:24" ht="12" customHeight="1" x14ac:dyDescent="0.2">
      <c r="A34" s="114" t="str">
        <f ca="1">IF(OR(E34="en juego",E34="hoy!",E34="finalizado"),"  -&gt;     7","7")</f>
        <v>7</v>
      </c>
      <c r="B34" s="142"/>
      <c r="C34" s="143">
        <v>40358</v>
      </c>
      <c r="D34" s="144">
        <v>0.66666666666666663</v>
      </c>
      <c r="E34" s="145" t="str">
        <f ca="1">IF(OR(C34="",D34="",C34&lt;$L$4),"",IF(C34=$L$4,IF(AND(D34&lt;=$S$27,$S$27&lt;=(D34+0.08333333333)),"en juego",IF($S$27&lt;D34,"hoy!","finalizado")),IF($L$4&gt;C34,"finalizado","")))</f>
        <v/>
      </c>
      <c r="F34" s="99"/>
      <c r="G34" s="107"/>
      <c r="H34" s="108"/>
      <c r="I34" s="109"/>
      <c r="J34" s="146" t="e">
        <f>IF(AND(E33&lt;&gt;"",E35&lt;&gt;""),IF(OR(F33="",F35="",AND(F33=F35,OR(G33="",G35=""))),"GOF7",IF(F33=F35,IF(G33&gt;G35,E33,E35),IF(F33&gt;F35,E33,E35))),"")</f>
        <v>#REF!</v>
      </c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</row>
    <row r="35" spans="1:24" ht="12" customHeight="1" x14ac:dyDescent="0.2">
      <c r="A35" s="114"/>
      <c r="B35" s="147"/>
      <c r="C35" s="99"/>
      <c r="D35" s="99"/>
      <c r="E35" s="139" t="e">
        <f>IF(AND(#REF!=0,#REF!&lt;&gt;""),"2do Grupo E",#REF!)</f>
        <v>#REF!</v>
      </c>
      <c r="F35" s="140"/>
      <c r="G35" s="148"/>
      <c r="H35" s="113"/>
      <c r="I35" s="99"/>
      <c r="J35" s="99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</row>
    <row r="36" spans="1:24" ht="15" customHeight="1" x14ac:dyDescent="0.2">
      <c r="A36" s="114"/>
      <c r="B36" s="147"/>
      <c r="C36" s="99"/>
      <c r="D36" s="99"/>
      <c r="E36" s="99"/>
      <c r="F36" s="99"/>
      <c r="G36" s="99"/>
      <c r="H36" s="99"/>
      <c r="I36" s="99"/>
      <c r="J36" s="99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</row>
    <row r="37" spans="1:24" ht="12" customHeight="1" x14ac:dyDescent="0.2">
      <c r="A37" s="114"/>
      <c r="B37" s="147"/>
      <c r="C37" s="99"/>
      <c r="D37" s="99"/>
      <c r="E37" s="139" t="e">
        <f>IF(AND(#REF!=0,#REF!&lt;&gt;""),"1ero Grupo H",#REF!)</f>
        <v>#REF!</v>
      </c>
      <c r="F37" s="140"/>
      <c r="G37" s="141"/>
      <c r="H37" s="104"/>
      <c r="I37" s="99"/>
      <c r="J37" s="99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</row>
    <row r="38" spans="1:24" ht="12" customHeight="1" x14ac:dyDescent="0.2">
      <c r="A38" s="114" t="str">
        <f ca="1">IF(OR(E38="en juego",E38="hoy!",E38="finalizado"),"  -&gt;     8","8")</f>
        <v>8</v>
      </c>
      <c r="B38" s="142"/>
      <c r="C38" s="143">
        <v>40358</v>
      </c>
      <c r="D38" s="144">
        <v>0.85416666666666663</v>
      </c>
      <c r="E38" s="145" t="str">
        <f ca="1">IF(OR(C38="",D38="",C38&lt;$L$4),"",IF(C38=$L$4,IF(AND(D38&lt;=$S$27,$S$27&lt;=(D38+0.08333333333)),"en juego",IF($S$27&lt;D38,"hoy!","finalizado")),IF($L$4&gt;C38,"finalizado","")))</f>
        <v/>
      </c>
      <c r="F38" s="99"/>
      <c r="G38" s="107"/>
      <c r="H38" s="108"/>
      <c r="I38" s="109"/>
      <c r="J38" s="146" t="e">
        <f>IF(AND(E37&lt;&gt;"",E39&lt;&gt;""),IF(OR(F37="",F39="",AND(F37=F39,OR(G37="",G39=""))),"GOF8",IF(F37=F39,IF(G37&gt;G39,E37,E39),IF(F37&gt;F39,E37,E39))),"")</f>
        <v>#REF!</v>
      </c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</row>
    <row r="39" spans="1:24" ht="12" customHeight="1" x14ac:dyDescent="0.2">
      <c r="A39" s="114"/>
      <c r="B39" s="99"/>
      <c r="C39" s="99"/>
      <c r="D39" s="99"/>
      <c r="E39" s="139" t="e">
        <f>IF(AND(#REF!=0,#REF!&lt;&gt;""),"2do Grupo G",#REF!)</f>
        <v>#REF!</v>
      </c>
      <c r="F39" s="140"/>
      <c r="G39" s="148"/>
      <c r="H39" s="113"/>
      <c r="I39" s="99"/>
      <c r="J39" s="99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</row>
    <row r="40" spans="1:24" ht="15" customHeight="1" x14ac:dyDescent="0.2">
      <c r="A40" s="111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</row>
    <row r="41" spans="1:24" x14ac:dyDescent="0.2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</row>
    <row r="42" spans="1:24" x14ac:dyDescent="0.2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</row>
    <row r="43" spans="1:24" x14ac:dyDescent="0.2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</row>
    <row r="44" spans="1:24" x14ac:dyDescent="0.2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</row>
    <row r="45" spans="1:24" x14ac:dyDescent="0.2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</row>
    <row r="46" spans="1:24" x14ac:dyDescent="0.2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</row>
    <row r="47" spans="1:24" x14ac:dyDescent="0.2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</row>
    <row r="48" spans="1:24" x14ac:dyDescent="0.2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</row>
    <row r="49" spans="1:24" x14ac:dyDescent="0.2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</row>
    <row r="50" spans="1:24" x14ac:dyDescent="0.2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</row>
    <row r="51" spans="1:24" x14ac:dyDescent="0.2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</row>
    <row r="52" spans="1:24" x14ac:dyDescent="0.2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</row>
    <row r="53" spans="1:24" x14ac:dyDescent="0.2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</row>
    <row r="54" spans="1:24" x14ac:dyDescent="0.2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</row>
    <row r="55" spans="1:24" x14ac:dyDescent="0.2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</row>
    <row r="56" spans="1:24" x14ac:dyDescent="0.2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</row>
    <row r="57" spans="1:24" x14ac:dyDescent="0.2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</row>
    <row r="58" spans="1:24" x14ac:dyDescent="0.2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</row>
    <row r="59" spans="1:24" x14ac:dyDescent="0.2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</row>
    <row r="60" spans="1:24" x14ac:dyDescent="0.2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</row>
    <row r="61" spans="1:24" x14ac:dyDescent="0.2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</row>
    <row r="62" spans="1:24" x14ac:dyDescent="0.2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</row>
    <row r="63" spans="1:24" x14ac:dyDescent="0.2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</row>
    <row r="64" spans="1:24" x14ac:dyDescent="0.2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</row>
    <row r="65" spans="1:24" x14ac:dyDescent="0.2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</row>
    <row r="66" spans="1:24" x14ac:dyDescent="0.2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</row>
    <row r="67" spans="1:24" x14ac:dyDescent="0.2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</row>
    <row r="68" spans="1:24" x14ac:dyDescent="0.2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</row>
    <row r="69" spans="1:24" x14ac:dyDescent="0.2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</row>
    <row r="70" spans="1:24" x14ac:dyDescent="0.2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</row>
    <row r="71" spans="1:24" x14ac:dyDescent="0.2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</row>
    <row r="72" spans="1:24" x14ac:dyDescent="0.2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</row>
    <row r="73" spans="1:24" x14ac:dyDescent="0.2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</row>
    <row r="74" spans="1:24" x14ac:dyDescent="0.2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</row>
    <row r="75" spans="1:24" x14ac:dyDescent="0.2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</row>
    <row r="76" spans="1:24" x14ac:dyDescent="0.2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</row>
    <row r="77" spans="1:24" x14ac:dyDescent="0.2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</row>
    <row r="78" spans="1:24" x14ac:dyDescent="0.2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</row>
    <row r="79" spans="1:24" x14ac:dyDescent="0.2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</row>
    <row r="80" spans="1:24" x14ac:dyDescent="0.2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</row>
    <row r="81" spans="1:24" x14ac:dyDescent="0.2">
      <c r="A81" s="87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</row>
    <row r="82" spans="1:24" x14ac:dyDescent="0.2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</row>
    <row r="83" spans="1:24" x14ac:dyDescent="0.2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</row>
    <row r="84" spans="1:24" x14ac:dyDescent="0.2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</row>
    <row r="85" spans="1:24" x14ac:dyDescent="0.2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</row>
    <row r="86" spans="1:24" x14ac:dyDescent="0.2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</row>
    <row r="87" spans="1:24" x14ac:dyDescent="0.2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</row>
    <row r="88" spans="1:24" x14ac:dyDescent="0.2">
      <c r="A88" s="87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</row>
    <row r="89" spans="1:24" x14ac:dyDescent="0.2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</row>
    <row r="90" spans="1:24" x14ac:dyDescent="0.2">
      <c r="A90" s="87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</row>
    <row r="91" spans="1:24" x14ac:dyDescent="0.2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</row>
    <row r="92" spans="1:24" x14ac:dyDescent="0.2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</row>
    <row r="93" spans="1:24" x14ac:dyDescent="0.2">
      <c r="A93" s="87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</row>
    <row r="94" spans="1:24" x14ac:dyDescent="0.2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</row>
    <row r="95" spans="1:24" x14ac:dyDescent="0.2">
      <c r="A95" s="87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</row>
    <row r="96" spans="1:24" x14ac:dyDescent="0.2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</row>
    <row r="97" spans="1:24" x14ac:dyDescent="0.2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</row>
    <row r="98" spans="1:24" x14ac:dyDescent="0.2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</row>
    <row r="99" spans="1:24" x14ac:dyDescent="0.2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</row>
    <row r="100" spans="1:24" x14ac:dyDescent="0.2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</row>
    <row r="101" spans="1:24" x14ac:dyDescent="0.2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</row>
    <row r="102" spans="1:24" x14ac:dyDescent="0.2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</row>
    <row r="103" spans="1:24" x14ac:dyDescent="0.2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</row>
    <row r="104" spans="1:24" x14ac:dyDescent="0.2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</row>
    <row r="105" spans="1:24" x14ac:dyDescent="0.2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</row>
    <row r="106" spans="1:24" x14ac:dyDescent="0.2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</row>
    <row r="107" spans="1:24" x14ac:dyDescent="0.2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</row>
    <row r="108" spans="1:24" x14ac:dyDescent="0.2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</row>
    <row r="109" spans="1:24" x14ac:dyDescent="0.2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</row>
    <row r="110" spans="1:24" x14ac:dyDescent="0.2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</row>
    <row r="111" spans="1:24" x14ac:dyDescent="0.2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</row>
    <row r="112" spans="1:24" x14ac:dyDescent="0.2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</row>
    <row r="113" spans="1:24" x14ac:dyDescent="0.2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</row>
    <row r="114" spans="1:24" x14ac:dyDescent="0.2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</row>
    <row r="115" spans="1:24" x14ac:dyDescent="0.2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</row>
    <row r="116" spans="1:24" x14ac:dyDescent="0.2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</row>
    <row r="117" spans="1:24" x14ac:dyDescent="0.2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</row>
    <row r="118" spans="1:24" x14ac:dyDescent="0.2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</row>
    <row r="119" spans="1:24" x14ac:dyDescent="0.2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</row>
    <row r="120" spans="1:24" x14ac:dyDescent="0.2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</row>
    <row r="121" spans="1:24" x14ac:dyDescent="0.2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</row>
    <row r="122" spans="1:24" x14ac:dyDescent="0.2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</row>
    <row r="123" spans="1:24" x14ac:dyDescent="0.2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</row>
    <row r="124" spans="1:24" x14ac:dyDescent="0.2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</row>
    <row r="125" spans="1:24" x14ac:dyDescent="0.2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</row>
    <row r="126" spans="1:24" x14ac:dyDescent="0.2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</row>
    <row r="127" spans="1:24" x14ac:dyDescent="0.2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</row>
    <row r="128" spans="1:24" x14ac:dyDescent="0.2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</row>
    <row r="129" spans="1:24" x14ac:dyDescent="0.2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</row>
    <row r="130" spans="1:24" x14ac:dyDescent="0.2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</row>
    <row r="131" spans="1:24" x14ac:dyDescent="0.2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</row>
    <row r="132" spans="1:24" x14ac:dyDescent="0.2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</row>
    <row r="133" spans="1:24" x14ac:dyDescent="0.2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</row>
    <row r="134" spans="1:24" x14ac:dyDescent="0.2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</row>
    <row r="135" spans="1:24" x14ac:dyDescent="0.2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</row>
    <row r="136" spans="1:24" x14ac:dyDescent="0.2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</row>
    <row r="137" spans="1:24" x14ac:dyDescent="0.2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</row>
    <row r="138" spans="1:24" x14ac:dyDescent="0.2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</row>
    <row r="139" spans="1:24" x14ac:dyDescent="0.2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</row>
    <row r="140" spans="1:24" x14ac:dyDescent="0.2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</row>
    <row r="141" spans="1:24" x14ac:dyDescent="0.2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</row>
    <row r="142" spans="1:24" x14ac:dyDescent="0.2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</row>
    <row r="143" spans="1:24" x14ac:dyDescent="0.2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</row>
    <row r="144" spans="1:24" x14ac:dyDescent="0.2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</row>
    <row r="145" spans="1:24" x14ac:dyDescent="0.2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</row>
    <row r="146" spans="1:24" x14ac:dyDescent="0.2">
      <c r="A146" s="87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</row>
    <row r="147" spans="1:24" x14ac:dyDescent="0.2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</row>
    <row r="148" spans="1:24" x14ac:dyDescent="0.2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</row>
    <row r="149" spans="1:24" x14ac:dyDescent="0.2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</row>
    <row r="150" spans="1:24" x14ac:dyDescent="0.2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</row>
    <row r="151" spans="1:24" x14ac:dyDescent="0.2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</row>
    <row r="152" spans="1:24" x14ac:dyDescent="0.2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</row>
    <row r="153" spans="1:24" x14ac:dyDescent="0.2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</row>
    <row r="154" spans="1:24" x14ac:dyDescent="0.2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</row>
    <row r="155" spans="1:24" x14ac:dyDescent="0.2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</row>
    <row r="156" spans="1:24" x14ac:dyDescent="0.2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</row>
    <row r="157" spans="1:24" x14ac:dyDescent="0.2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</row>
    <row r="158" spans="1:24" x14ac:dyDescent="0.2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</row>
    <row r="159" spans="1:24" x14ac:dyDescent="0.2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</row>
    <row r="160" spans="1:24" x14ac:dyDescent="0.2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</row>
    <row r="161" spans="1:24" x14ac:dyDescent="0.2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</row>
    <row r="162" spans="1:24" x14ac:dyDescent="0.2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</row>
    <row r="163" spans="1:24" x14ac:dyDescent="0.2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</row>
    <row r="164" spans="1:24" x14ac:dyDescent="0.2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</row>
    <row r="165" spans="1:24" x14ac:dyDescent="0.2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</row>
    <row r="166" spans="1:24" x14ac:dyDescent="0.2">
      <c r="A166" s="87"/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</row>
    <row r="167" spans="1:24" x14ac:dyDescent="0.2">
      <c r="A167" s="87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</row>
    <row r="168" spans="1:24" x14ac:dyDescent="0.2">
      <c r="A168" s="87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</row>
    <row r="169" spans="1:24" x14ac:dyDescent="0.2">
      <c r="A169" s="87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</row>
    <row r="170" spans="1:24" x14ac:dyDescent="0.2">
      <c r="A170" s="87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</row>
    <row r="171" spans="1:24" x14ac:dyDescent="0.2">
      <c r="A171" s="87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</row>
    <row r="172" spans="1:24" x14ac:dyDescent="0.2">
      <c r="A172" s="87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</row>
    <row r="173" spans="1:24" x14ac:dyDescent="0.2">
      <c r="A173" s="87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</row>
    <row r="174" spans="1:24" x14ac:dyDescent="0.2">
      <c r="A174" s="87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</row>
    <row r="175" spans="1:24" x14ac:dyDescent="0.2">
      <c r="A175" s="87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</row>
    <row r="176" spans="1:24" x14ac:dyDescent="0.2">
      <c r="A176" s="87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</row>
    <row r="177" spans="1:24" x14ac:dyDescent="0.2">
      <c r="A177" s="87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</row>
    <row r="178" spans="1:24" x14ac:dyDescent="0.2">
      <c r="A178" s="87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</row>
    <row r="179" spans="1:24" x14ac:dyDescent="0.2">
      <c r="A179" s="87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</row>
    <row r="180" spans="1:24" x14ac:dyDescent="0.2">
      <c r="A180" s="87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</row>
    <row r="181" spans="1:24" x14ac:dyDescent="0.2">
      <c r="A181" s="87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</row>
    <row r="182" spans="1:24" x14ac:dyDescent="0.2">
      <c r="A182" s="87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</row>
    <row r="183" spans="1:24" x14ac:dyDescent="0.2">
      <c r="A183" s="87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</row>
    <row r="184" spans="1:24" x14ac:dyDescent="0.2">
      <c r="A184" s="87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</row>
    <row r="185" spans="1:24" x14ac:dyDescent="0.2">
      <c r="A185" s="87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</row>
    <row r="186" spans="1:24" x14ac:dyDescent="0.2">
      <c r="A186" s="87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</row>
    <row r="187" spans="1:24" x14ac:dyDescent="0.2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</row>
    <row r="188" spans="1:24" x14ac:dyDescent="0.2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</row>
    <row r="189" spans="1:24" x14ac:dyDescent="0.2">
      <c r="A189" s="87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</row>
    <row r="190" spans="1:24" x14ac:dyDescent="0.2">
      <c r="A190" s="87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</row>
    <row r="191" spans="1:24" x14ac:dyDescent="0.2">
      <c r="A191" s="87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</row>
    <row r="192" spans="1:24" x14ac:dyDescent="0.2">
      <c r="A192" s="87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</row>
    <row r="193" spans="1:24" x14ac:dyDescent="0.2">
      <c r="A193" s="87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</row>
    <row r="194" spans="1:24" x14ac:dyDescent="0.2">
      <c r="A194" s="87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</row>
    <row r="195" spans="1:24" x14ac:dyDescent="0.2">
      <c r="A195" s="87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</row>
    <row r="196" spans="1:24" x14ac:dyDescent="0.2">
      <c r="A196" s="87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</row>
    <row r="197" spans="1:24" x14ac:dyDescent="0.2">
      <c r="A197" s="87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</row>
    <row r="198" spans="1:24" x14ac:dyDescent="0.2">
      <c r="A198" s="87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</row>
    <row r="199" spans="1:24" x14ac:dyDescent="0.2">
      <c r="A199" s="87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</row>
    <row r="200" spans="1:24" x14ac:dyDescent="0.2">
      <c r="A200" s="87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</row>
    <row r="201" spans="1:24" x14ac:dyDescent="0.2">
      <c r="A201" s="87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</row>
    <row r="202" spans="1:24" x14ac:dyDescent="0.2">
      <c r="A202" s="87"/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</row>
    <row r="203" spans="1:24" x14ac:dyDescent="0.2">
      <c r="A203" s="87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</row>
    <row r="204" spans="1:24" x14ac:dyDescent="0.2">
      <c r="A204" s="87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</row>
    <row r="205" spans="1:24" x14ac:dyDescent="0.2">
      <c r="A205" s="87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</row>
    <row r="206" spans="1:24" x14ac:dyDescent="0.2">
      <c r="A206" s="87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</row>
    <row r="207" spans="1:24" x14ac:dyDescent="0.2">
      <c r="A207" s="87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</row>
    <row r="208" spans="1:24" x14ac:dyDescent="0.2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</row>
    <row r="209" spans="1:24" x14ac:dyDescent="0.2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</row>
    <row r="210" spans="1:24" x14ac:dyDescent="0.2">
      <c r="A210" s="87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</row>
    <row r="211" spans="1:24" x14ac:dyDescent="0.2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</row>
    <row r="212" spans="1:24" x14ac:dyDescent="0.2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</row>
    <row r="213" spans="1:24" x14ac:dyDescent="0.2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</row>
    <row r="214" spans="1:24" x14ac:dyDescent="0.2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</row>
    <row r="215" spans="1:24" x14ac:dyDescent="0.2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</row>
    <row r="216" spans="1:24" x14ac:dyDescent="0.2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</row>
    <row r="217" spans="1:24" x14ac:dyDescent="0.2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</row>
    <row r="218" spans="1:24" x14ac:dyDescent="0.2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</row>
    <row r="219" spans="1:24" x14ac:dyDescent="0.2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</row>
    <row r="220" spans="1:24" x14ac:dyDescent="0.2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</row>
    <row r="221" spans="1:24" x14ac:dyDescent="0.2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</row>
    <row r="222" spans="1:24" x14ac:dyDescent="0.2">
      <c r="A222" s="87"/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</row>
    <row r="223" spans="1:24" x14ac:dyDescent="0.2">
      <c r="A223" s="87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</row>
    <row r="224" spans="1:24" x14ac:dyDescent="0.2">
      <c r="A224" s="87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</row>
    <row r="225" spans="1:24" x14ac:dyDescent="0.2">
      <c r="A225" s="87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</row>
    <row r="226" spans="1:24" x14ac:dyDescent="0.2">
      <c r="A226" s="87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</row>
    <row r="227" spans="1:24" x14ac:dyDescent="0.2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</row>
    <row r="228" spans="1:24" x14ac:dyDescent="0.2">
      <c r="A228" s="87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</row>
    <row r="229" spans="1:24" x14ac:dyDescent="0.2">
      <c r="A229" s="87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</row>
    <row r="230" spans="1:24" x14ac:dyDescent="0.2">
      <c r="A230" s="87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</row>
    <row r="231" spans="1:24" x14ac:dyDescent="0.2">
      <c r="A231" s="87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</row>
    <row r="232" spans="1:24" x14ac:dyDescent="0.2">
      <c r="A232" s="87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</row>
    <row r="233" spans="1:24" x14ac:dyDescent="0.2">
      <c r="A233" s="87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</row>
    <row r="234" spans="1:24" x14ac:dyDescent="0.2">
      <c r="A234" s="87"/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</row>
    <row r="235" spans="1:24" x14ac:dyDescent="0.2">
      <c r="A235" s="87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</row>
    <row r="236" spans="1:24" x14ac:dyDescent="0.2">
      <c r="A236" s="87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</row>
    <row r="237" spans="1:24" x14ac:dyDescent="0.2">
      <c r="A237" s="87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</row>
    <row r="238" spans="1:24" x14ac:dyDescent="0.2">
      <c r="A238" s="87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</row>
    <row r="239" spans="1:24" x14ac:dyDescent="0.2">
      <c r="A239" s="87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</row>
    <row r="240" spans="1:24" x14ac:dyDescent="0.2">
      <c r="A240" s="87"/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</row>
    <row r="241" spans="1:24" x14ac:dyDescent="0.2">
      <c r="A241" s="87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</row>
    <row r="242" spans="1:24" x14ac:dyDescent="0.2">
      <c r="A242" s="87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</row>
    <row r="243" spans="1:24" x14ac:dyDescent="0.2">
      <c r="A243" s="87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</row>
    <row r="244" spans="1:24" x14ac:dyDescent="0.2">
      <c r="A244" s="87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</row>
    <row r="245" spans="1:24" x14ac:dyDescent="0.2">
      <c r="A245" s="87"/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</row>
    <row r="246" spans="1:24" x14ac:dyDescent="0.2">
      <c r="A246" s="87"/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</row>
    <row r="247" spans="1:24" x14ac:dyDescent="0.2">
      <c r="A247" s="87"/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</row>
    <row r="248" spans="1:24" x14ac:dyDescent="0.2">
      <c r="A248" s="87"/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</row>
    <row r="249" spans="1:24" x14ac:dyDescent="0.2">
      <c r="A249" s="87"/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</row>
    <row r="250" spans="1:24" x14ac:dyDescent="0.2">
      <c r="A250" s="87"/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</row>
    <row r="251" spans="1:24" x14ac:dyDescent="0.2">
      <c r="A251" s="87"/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</row>
    <row r="252" spans="1:24" x14ac:dyDescent="0.2">
      <c r="A252" s="87"/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</row>
    <row r="253" spans="1:24" x14ac:dyDescent="0.2">
      <c r="A253" s="87"/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</row>
    <row r="254" spans="1:24" x14ac:dyDescent="0.2">
      <c r="A254" s="87"/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</row>
    <row r="255" spans="1:24" x14ac:dyDescent="0.2">
      <c r="A255" s="87"/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</row>
    <row r="256" spans="1:24" x14ac:dyDescent="0.2">
      <c r="A256" s="87"/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</row>
    <row r="257" spans="1:24" x14ac:dyDescent="0.2">
      <c r="A257" s="87"/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</row>
    <row r="258" spans="1:24" x14ac:dyDescent="0.2">
      <c r="A258" s="87"/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</row>
    <row r="259" spans="1:24" x14ac:dyDescent="0.2">
      <c r="A259" s="87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</row>
    <row r="260" spans="1:24" x14ac:dyDescent="0.2">
      <c r="A260" s="87"/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</row>
    <row r="261" spans="1:24" x14ac:dyDescent="0.2">
      <c r="A261" s="87"/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</row>
    <row r="262" spans="1:24" x14ac:dyDescent="0.2">
      <c r="A262" s="87"/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</row>
    <row r="263" spans="1:24" x14ac:dyDescent="0.2">
      <c r="A263" s="87"/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</row>
    <row r="264" spans="1:24" x14ac:dyDescent="0.2">
      <c r="A264" s="87"/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</row>
    <row r="265" spans="1:24" x14ac:dyDescent="0.2">
      <c r="A265" s="87"/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</row>
    <row r="266" spans="1:24" x14ac:dyDescent="0.2">
      <c r="A266" s="87"/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</row>
    <row r="267" spans="1:24" x14ac:dyDescent="0.2">
      <c r="A267" s="87"/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</row>
    <row r="268" spans="1:24" x14ac:dyDescent="0.2">
      <c r="A268" s="87"/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</row>
    <row r="269" spans="1:24" x14ac:dyDescent="0.2">
      <c r="A269" s="87"/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</row>
    <row r="270" spans="1:24" x14ac:dyDescent="0.2">
      <c r="A270" s="87"/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</row>
    <row r="271" spans="1:24" x14ac:dyDescent="0.2">
      <c r="A271" s="87"/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</row>
    <row r="272" spans="1:24" x14ac:dyDescent="0.2">
      <c r="A272" s="87"/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</row>
    <row r="273" spans="1:24" x14ac:dyDescent="0.2">
      <c r="A273" s="87"/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</row>
    <row r="274" spans="1:24" x14ac:dyDescent="0.2">
      <c r="A274" s="87"/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</row>
    <row r="275" spans="1:24" x14ac:dyDescent="0.2">
      <c r="A275" s="87"/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</row>
    <row r="276" spans="1:24" x14ac:dyDescent="0.2">
      <c r="A276" s="87"/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</row>
    <row r="277" spans="1:24" x14ac:dyDescent="0.2">
      <c r="A277" s="87"/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</row>
    <row r="278" spans="1:24" x14ac:dyDescent="0.2">
      <c r="A278" s="87"/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</row>
    <row r="279" spans="1:24" x14ac:dyDescent="0.2">
      <c r="A279" s="87"/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</row>
    <row r="280" spans="1:24" x14ac:dyDescent="0.2">
      <c r="A280" s="87"/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</row>
    <row r="281" spans="1:24" x14ac:dyDescent="0.2">
      <c r="A281" s="87"/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</row>
    <row r="282" spans="1:24" x14ac:dyDescent="0.2">
      <c r="A282" s="87"/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</row>
    <row r="283" spans="1:24" x14ac:dyDescent="0.2">
      <c r="A283" s="87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</row>
    <row r="284" spans="1:24" x14ac:dyDescent="0.2">
      <c r="A284" s="87"/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</row>
    <row r="285" spans="1:24" x14ac:dyDescent="0.2">
      <c r="A285" s="87"/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</row>
    <row r="286" spans="1:24" x14ac:dyDescent="0.2">
      <c r="A286" s="87"/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</row>
    <row r="287" spans="1:24" x14ac:dyDescent="0.2">
      <c r="A287" s="87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</row>
    <row r="288" spans="1:24" x14ac:dyDescent="0.2">
      <c r="A288" s="87"/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</row>
    <row r="289" spans="1:24" x14ac:dyDescent="0.2">
      <c r="A289" s="87"/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</row>
    <row r="290" spans="1:24" x14ac:dyDescent="0.2">
      <c r="A290" s="87"/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</row>
    <row r="291" spans="1:24" x14ac:dyDescent="0.2">
      <c r="A291" s="87"/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</row>
    <row r="292" spans="1:24" x14ac:dyDescent="0.2">
      <c r="A292" s="87"/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</row>
    <row r="293" spans="1:24" x14ac:dyDescent="0.2">
      <c r="A293" s="87"/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</row>
    <row r="294" spans="1:24" x14ac:dyDescent="0.2">
      <c r="A294" s="87"/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</row>
    <row r="295" spans="1:24" x14ac:dyDescent="0.2">
      <c r="A295" s="87"/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</row>
    <row r="296" spans="1:24" x14ac:dyDescent="0.2">
      <c r="A296" s="87"/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</row>
    <row r="297" spans="1:24" x14ac:dyDescent="0.2">
      <c r="A297" s="87"/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</row>
    <row r="298" spans="1:24" x14ac:dyDescent="0.2">
      <c r="A298" s="87"/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</row>
    <row r="299" spans="1:24" x14ac:dyDescent="0.2">
      <c r="A299" s="87"/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</row>
    <row r="300" spans="1:24" x14ac:dyDescent="0.2">
      <c r="A300" s="87"/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</row>
    <row r="301" spans="1:24" x14ac:dyDescent="0.2">
      <c r="A301" s="87"/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</row>
    <row r="302" spans="1:24" x14ac:dyDescent="0.2">
      <c r="A302" s="87"/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</row>
    <row r="303" spans="1:24" x14ac:dyDescent="0.2">
      <c r="A303" s="87"/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</row>
    <row r="304" spans="1:24" x14ac:dyDescent="0.2">
      <c r="A304" s="87"/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</row>
    <row r="305" spans="1:24" x14ac:dyDescent="0.2">
      <c r="A305" s="87"/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</row>
    <row r="306" spans="1:24" x14ac:dyDescent="0.2">
      <c r="A306" s="87"/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</row>
    <row r="307" spans="1:24" x14ac:dyDescent="0.2">
      <c r="A307" s="87"/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</row>
    <row r="308" spans="1:24" x14ac:dyDescent="0.2">
      <c r="A308" s="87"/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</row>
    <row r="309" spans="1:24" x14ac:dyDescent="0.2">
      <c r="A309" s="87"/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</row>
    <row r="310" spans="1:24" x14ac:dyDescent="0.2">
      <c r="A310" s="87"/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</row>
    <row r="311" spans="1:24" x14ac:dyDescent="0.2">
      <c r="A311" s="87"/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</row>
    <row r="312" spans="1:24" x14ac:dyDescent="0.2">
      <c r="A312" s="87"/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</row>
    <row r="313" spans="1:24" x14ac:dyDescent="0.2">
      <c r="A313" s="87"/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</row>
    <row r="314" spans="1:24" x14ac:dyDescent="0.2">
      <c r="A314" s="87"/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</row>
    <row r="315" spans="1:24" x14ac:dyDescent="0.2">
      <c r="A315" s="87"/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</row>
    <row r="316" spans="1:24" x14ac:dyDescent="0.2">
      <c r="A316" s="87"/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</row>
    <row r="317" spans="1:24" x14ac:dyDescent="0.2">
      <c r="A317" s="87"/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</row>
    <row r="318" spans="1:24" x14ac:dyDescent="0.2">
      <c r="A318" s="87"/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</row>
    <row r="319" spans="1:24" x14ac:dyDescent="0.2">
      <c r="A319" s="87"/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</row>
    <row r="320" spans="1:24" x14ac:dyDescent="0.2">
      <c r="A320" s="87"/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</row>
    <row r="321" spans="1:24" x14ac:dyDescent="0.2">
      <c r="A321" s="87"/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</row>
    <row r="322" spans="1:24" x14ac:dyDescent="0.2">
      <c r="A322" s="87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</row>
    <row r="323" spans="1:24" x14ac:dyDescent="0.2">
      <c r="A323" s="87"/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</row>
    <row r="324" spans="1:24" x14ac:dyDescent="0.2">
      <c r="A324" s="87"/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</row>
    <row r="325" spans="1:24" x14ac:dyDescent="0.2">
      <c r="A325" s="87"/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</row>
    <row r="326" spans="1:24" x14ac:dyDescent="0.2">
      <c r="A326" s="87"/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</row>
    <row r="327" spans="1:24" x14ac:dyDescent="0.2">
      <c r="A327" s="87"/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</row>
    <row r="328" spans="1:24" x14ac:dyDescent="0.2">
      <c r="A328" s="87"/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</row>
    <row r="329" spans="1:24" x14ac:dyDescent="0.2">
      <c r="A329" s="87"/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</row>
    <row r="330" spans="1:24" x14ac:dyDescent="0.2">
      <c r="A330" s="87"/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</row>
    <row r="331" spans="1:24" x14ac:dyDescent="0.2">
      <c r="A331" s="87"/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</row>
    <row r="332" spans="1:24" x14ac:dyDescent="0.2">
      <c r="A332" s="87"/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</row>
    <row r="333" spans="1:24" x14ac:dyDescent="0.2">
      <c r="A333" s="87"/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</row>
    <row r="334" spans="1:24" x14ac:dyDescent="0.2">
      <c r="A334" s="87"/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</row>
    <row r="335" spans="1:24" x14ac:dyDescent="0.2">
      <c r="A335" s="87"/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</row>
    <row r="336" spans="1:24" x14ac:dyDescent="0.2">
      <c r="A336" s="87"/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</row>
    <row r="337" spans="1:24" x14ac:dyDescent="0.2">
      <c r="A337" s="87"/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</row>
    <row r="338" spans="1:24" x14ac:dyDescent="0.2">
      <c r="A338" s="87"/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</row>
    <row r="339" spans="1:24" x14ac:dyDescent="0.2">
      <c r="A339" s="87"/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</row>
    <row r="340" spans="1:24" x14ac:dyDescent="0.2">
      <c r="A340" s="87"/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</row>
    <row r="341" spans="1:24" x14ac:dyDescent="0.2">
      <c r="A341" s="87"/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</row>
    <row r="342" spans="1:24" x14ac:dyDescent="0.2">
      <c r="A342" s="87"/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</row>
    <row r="343" spans="1:24" x14ac:dyDescent="0.2">
      <c r="A343" s="87"/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</row>
    <row r="344" spans="1:24" x14ac:dyDescent="0.2">
      <c r="A344" s="87"/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</row>
    <row r="345" spans="1:24" x14ac:dyDescent="0.2">
      <c r="A345" s="87"/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</row>
    <row r="346" spans="1:24" x14ac:dyDescent="0.2">
      <c r="A346" s="87"/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</row>
    <row r="347" spans="1:24" x14ac:dyDescent="0.2">
      <c r="A347" s="87"/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</row>
    <row r="348" spans="1:24" x14ac:dyDescent="0.2">
      <c r="A348" s="87"/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</row>
    <row r="349" spans="1:24" x14ac:dyDescent="0.2">
      <c r="A349" s="87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</row>
    <row r="350" spans="1:24" x14ac:dyDescent="0.2">
      <c r="A350" s="87"/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</row>
    <row r="351" spans="1:24" x14ac:dyDescent="0.2">
      <c r="A351" s="87"/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</row>
    <row r="352" spans="1:24" x14ac:dyDescent="0.2">
      <c r="A352" s="87"/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</row>
    <row r="353" spans="1:24" x14ac:dyDescent="0.2">
      <c r="A353" s="87"/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</row>
    <row r="354" spans="1:24" x14ac:dyDescent="0.2">
      <c r="A354" s="87"/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</row>
    <row r="355" spans="1:24" x14ac:dyDescent="0.2">
      <c r="A355" s="87"/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</row>
    <row r="356" spans="1:24" x14ac:dyDescent="0.2">
      <c r="A356" s="87"/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</row>
    <row r="357" spans="1:24" x14ac:dyDescent="0.2">
      <c r="A357" s="87"/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</row>
    <row r="358" spans="1:24" x14ac:dyDescent="0.2">
      <c r="A358" s="87"/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</row>
    <row r="359" spans="1:24" x14ac:dyDescent="0.2">
      <c r="A359" s="87"/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</row>
    <row r="360" spans="1:24" x14ac:dyDescent="0.2">
      <c r="A360" s="87"/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</row>
    <row r="361" spans="1:24" x14ac:dyDescent="0.2">
      <c r="A361" s="87"/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</row>
    <row r="362" spans="1:24" x14ac:dyDescent="0.2">
      <c r="A362" s="87"/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</row>
    <row r="363" spans="1:24" x14ac:dyDescent="0.2">
      <c r="A363" s="87"/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</row>
    <row r="364" spans="1:24" x14ac:dyDescent="0.2">
      <c r="A364" s="87"/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</row>
    <row r="365" spans="1:24" x14ac:dyDescent="0.2">
      <c r="A365" s="87"/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</row>
    <row r="366" spans="1:24" x14ac:dyDescent="0.2">
      <c r="A366" s="87"/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</row>
    <row r="367" spans="1:24" x14ac:dyDescent="0.2">
      <c r="A367" s="87"/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</row>
    <row r="368" spans="1:24" x14ac:dyDescent="0.2">
      <c r="A368" s="87"/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</row>
    <row r="369" spans="1:24" x14ac:dyDescent="0.2">
      <c r="A369" s="87"/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</row>
    <row r="370" spans="1:24" x14ac:dyDescent="0.2">
      <c r="A370" s="87"/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</row>
    <row r="371" spans="1:24" x14ac:dyDescent="0.2">
      <c r="A371" s="87"/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</row>
    <row r="372" spans="1:24" x14ac:dyDescent="0.2">
      <c r="A372" s="87"/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</row>
    <row r="373" spans="1:24" x14ac:dyDescent="0.2">
      <c r="A373" s="87"/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</row>
    <row r="374" spans="1:24" x14ac:dyDescent="0.2">
      <c r="A374" s="87"/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</row>
    <row r="375" spans="1:24" x14ac:dyDescent="0.2">
      <c r="A375" s="87"/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</row>
    <row r="376" spans="1:24" x14ac:dyDescent="0.2">
      <c r="A376" s="87"/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</row>
    <row r="377" spans="1:24" x14ac:dyDescent="0.2">
      <c r="A377" s="87"/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</row>
    <row r="378" spans="1:24" x14ac:dyDescent="0.2">
      <c r="A378" s="87"/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</row>
    <row r="379" spans="1:24" x14ac:dyDescent="0.2">
      <c r="A379" s="87"/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</row>
    <row r="380" spans="1:24" x14ac:dyDescent="0.2">
      <c r="A380" s="87"/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</row>
    <row r="381" spans="1:24" x14ac:dyDescent="0.2">
      <c r="A381" s="87"/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</row>
    <row r="382" spans="1:24" x14ac:dyDescent="0.2">
      <c r="A382" s="87"/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</row>
    <row r="383" spans="1:24" x14ac:dyDescent="0.2">
      <c r="A383" s="87"/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</row>
    <row r="384" spans="1:24" x14ac:dyDescent="0.2">
      <c r="A384" s="87"/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</row>
    <row r="385" spans="1:24" x14ac:dyDescent="0.2">
      <c r="A385" s="87"/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</row>
    <row r="386" spans="1:24" x14ac:dyDescent="0.2">
      <c r="A386" s="87"/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</row>
    <row r="387" spans="1:24" x14ac:dyDescent="0.2">
      <c r="A387" s="87"/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</row>
    <row r="388" spans="1:24" x14ac:dyDescent="0.2">
      <c r="A388" s="87"/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</row>
    <row r="389" spans="1:24" x14ac:dyDescent="0.2">
      <c r="A389" s="87"/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</row>
    <row r="390" spans="1:24" x14ac:dyDescent="0.2">
      <c r="A390" s="87"/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</row>
    <row r="391" spans="1:24" x14ac:dyDescent="0.2">
      <c r="A391" s="87"/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</row>
    <row r="392" spans="1:24" x14ac:dyDescent="0.2">
      <c r="A392" s="87"/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</row>
    <row r="393" spans="1:24" x14ac:dyDescent="0.2">
      <c r="A393" s="87"/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</row>
    <row r="394" spans="1:24" x14ac:dyDescent="0.2">
      <c r="A394" s="87"/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</row>
    <row r="395" spans="1:24" x14ac:dyDescent="0.2">
      <c r="A395" s="87"/>
      <c r="B395" s="87"/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</row>
    <row r="396" spans="1:24" x14ac:dyDescent="0.2">
      <c r="A396" s="87"/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</row>
    <row r="397" spans="1:24" x14ac:dyDescent="0.2">
      <c r="A397" s="87"/>
      <c r="B397" s="87"/>
      <c r="C397" s="87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</row>
    <row r="398" spans="1:24" x14ac:dyDescent="0.2">
      <c r="A398" s="87"/>
      <c r="B398" s="87"/>
      <c r="C398" s="87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</row>
    <row r="399" spans="1:24" x14ac:dyDescent="0.2">
      <c r="A399" s="87"/>
      <c r="B399" s="87"/>
      <c r="C399" s="87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</row>
    <row r="400" spans="1:24" x14ac:dyDescent="0.2">
      <c r="A400" s="87"/>
      <c r="B400" s="87"/>
      <c r="C400" s="87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</row>
    <row r="401" spans="1:24" x14ac:dyDescent="0.2">
      <c r="A401" s="87"/>
      <c r="B401" s="87"/>
      <c r="C401" s="87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</row>
    <row r="402" spans="1:24" x14ac:dyDescent="0.2">
      <c r="A402" s="87"/>
      <c r="B402" s="87"/>
      <c r="C402" s="87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</row>
    <row r="403" spans="1:24" x14ac:dyDescent="0.2">
      <c r="A403" s="87"/>
      <c r="B403" s="87"/>
      <c r="C403" s="87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</row>
    <row r="404" spans="1:24" x14ac:dyDescent="0.2">
      <c r="A404" s="87"/>
      <c r="B404" s="87"/>
      <c r="C404" s="87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</row>
    <row r="405" spans="1:24" x14ac:dyDescent="0.2">
      <c r="A405" s="87"/>
      <c r="B405" s="87"/>
      <c r="C405" s="87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</row>
    <row r="406" spans="1:24" x14ac:dyDescent="0.2">
      <c r="A406" s="87"/>
      <c r="B406" s="87"/>
      <c r="C406" s="87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</row>
    <row r="407" spans="1:24" x14ac:dyDescent="0.2">
      <c r="A407" s="87"/>
      <c r="B407" s="87"/>
      <c r="C407" s="87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</row>
    <row r="408" spans="1:24" x14ac:dyDescent="0.2">
      <c r="A408" s="87"/>
      <c r="B408" s="87"/>
      <c r="C408" s="87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</row>
    <row r="409" spans="1:24" x14ac:dyDescent="0.2">
      <c r="A409" s="87"/>
      <c r="B409" s="87"/>
      <c r="C409" s="87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</row>
    <row r="410" spans="1:24" x14ac:dyDescent="0.2">
      <c r="A410" s="87"/>
      <c r="B410" s="87"/>
      <c r="C410" s="87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</row>
    <row r="411" spans="1:24" x14ac:dyDescent="0.2">
      <c r="A411" s="87"/>
      <c r="B411" s="87"/>
      <c r="C411" s="87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</row>
    <row r="412" spans="1:24" x14ac:dyDescent="0.2">
      <c r="A412" s="87"/>
      <c r="B412" s="87"/>
      <c r="C412" s="87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</row>
    <row r="413" spans="1:24" x14ac:dyDescent="0.2">
      <c r="A413" s="87"/>
      <c r="B413" s="87"/>
      <c r="C413" s="87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</row>
    <row r="414" spans="1:24" x14ac:dyDescent="0.2">
      <c r="A414" s="87"/>
      <c r="B414" s="87"/>
      <c r="C414" s="87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</row>
    <row r="415" spans="1:24" x14ac:dyDescent="0.2">
      <c r="A415" s="87"/>
      <c r="B415" s="87"/>
      <c r="C415" s="87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</row>
    <row r="416" spans="1:24" x14ac:dyDescent="0.2">
      <c r="A416" s="87"/>
      <c r="B416" s="87"/>
      <c r="C416" s="87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</row>
    <row r="417" spans="1:24" x14ac:dyDescent="0.2">
      <c r="A417" s="87"/>
      <c r="B417" s="87"/>
      <c r="C417" s="87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</row>
    <row r="418" spans="1:24" x14ac:dyDescent="0.2">
      <c r="A418" s="87"/>
      <c r="B418" s="87"/>
      <c r="C418" s="87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</row>
    <row r="419" spans="1:24" x14ac:dyDescent="0.2">
      <c r="A419" s="87"/>
      <c r="B419" s="87"/>
      <c r="C419" s="87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</row>
    <row r="420" spans="1:24" x14ac:dyDescent="0.2">
      <c r="A420" s="87"/>
      <c r="B420" s="87"/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</row>
    <row r="421" spans="1:24" x14ac:dyDescent="0.2">
      <c r="A421" s="87"/>
      <c r="B421" s="87"/>
      <c r="C421" s="87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</row>
    <row r="422" spans="1:24" x14ac:dyDescent="0.2">
      <c r="A422" s="87"/>
      <c r="B422" s="87"/>
      <c r="C422" s="87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</row>
    <row r="423" spans="1:24" x14ac:dyDescent="0.2">
      <c r="A423" s="87"/>
      <c r="B423" s="87"/>
      <c r="C423" s="87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</row>
    <row r="424" spans="1:24" x14ac:dyDescent="0.2">
      <c r="A424" s="87"/>
      <c r="B424" s="87"/>
      <c r="C424" s="87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</row>
    <row r="425" spans="1:24" x14ac:dyDescent="0.2">
      <c r="A425" s="87"/>
      <c r="B425" s="87"/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</row>
    <row r="426" spans="1:24" x14ac:dyDescent="0.2">
      <c r="A426" s="87"/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</row>
    <row r="427" spans="1:24" x14ac:dyDescent="0.2">
      <c r="A427" s="87"/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</row>
    <row r="428" spans="1:24" x14ac:dyDescent="0.2">
      <c r="A428" s="87"/>
      <c r="B428" s="87"/>
      <c r="C428" s="87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</row>
    <row r="429" spans="1:24" x14ac:dyDescent="0.2">
      <c r="A429" s="87"/>
      <c r="B429" s="87"/>
      <c r="C429" s="87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</row>
    <row r="430" spans="1:24" x14ac:dyDescent="0.2">
      <c r="A430" s="87"/>
      <c r="B430" s="87"/>
      <c r="C430" s="87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</row>
    <row r="431" spans="1:24" x14ac:dyDescent="0.2">
      <c r="A431" s="87"/>
      <c r="B431" s="87"/>
      <c r="C431" s="87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</row>
    <row r="432" spans="1:24" x14ac:dyDescent="0.2">
      <c r="A432" s="87"/>
      <c r="B432" s="87"/>
      <c r="C432" s="87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</row>
    <row r="433" spans="1:24" x14ac:dyDescent="0.2">
      <c r="A433" s="87"/>
      <c r="B433" s="87"/>
      <c r="C433" s="87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</row>
    <row r="434" spans="1:24" x14ac:dyDescent="0.2">
      <c r="A434" s="87"/>
      <c r="B434" s="87"/>
      <c r="C434" s="87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</row>
    <row r="435" spans="1:24" x14ac:dyDescent="0.2">
      <c r="A435" s="87"/>
      <c r="B435" s="87"/>
      <c r="C435" s="87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</row>
    <row r="436" spans="1:24" x14ac:dyDescent="0.2">
      <c r="A436" s="87"/>
      <c r="B436" s="87"/>
      <c r="C436" s="87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</row>
    <row r="437" spans="1:24" x14ac:dyDescent="0.2">
      <c r="A437" s="87"/>
      <c r="B437" s="87"/>
      <c r="C437" s="87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</row>
    <row r="438" spans="1:24" x14ac:dyDescent="0.2">
      <c r="A438" s="87"/>
      <c r="B438" s="87"/>
      <c r="C438" s="87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</row>
    <row r="439" spans="1:24" x14ac:dyDescent="0.2">
      <c r="A439" s="87"/>
      <c r="B439" s="87"/>
      <c r="C439" s="87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</row>
    <row r="440" spans="1:24" x14ac:dyDescent="0.2">
      <c r="A440" s="87"/>
      <c r="B440" s="87"/>
      <c r="C440" s="87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</row>
    <row r="441" spans="1:24" x14ac:dyDescent="0.2">
      <c r="A441" s="87"/>
      <c r="B441" s="87"/>
      <c r="C441" s="87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</row>
    <row r="442" spans="1:24" x14ac:dyDescent="0.2">
      <c r="A442" s="87"/>
      <c r="B442" s="87"/>
      <c r="C442" s="87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</row>
    <row r="443" spans="1:24" x14ac:dyDescent="0.2">
      <c r="A443" s="87"/>
      <c r="B443" s="87"/>
      <c r="C443" s="87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</row>
    <row r="444" spans="1:24" x14ac:dyDescent="0.2">
      <c r="A444" s="87"/>
      <c r="B444" s="87"/>
      <c r="C444" s="87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</row>
    <row r="445" spans="1:24" x14ac:dyDescent="0.2">
      <c r="A445" s="87"/>
      <c r="B445" s="87"/>
      <c r="C445" s="87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</row>
    <row r="446" spans="1:24" x14ac:dyDescent="0.2">
      <c r="A446" s="87"/>
      <c r="B446" s="87"/>
      <c r="C446" s="87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</row>
    <row r="447" spans="1:24" x14ac:dyDescent="0.2">
      <c r="A447" s="87"/>
      <c r="B447" s="87"/>
      <c r="C447" s="87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</row>
    <row r="448" spans="1:24" x14ac:dyDescent="0.2">
      <c r="A448" s="87"/>
      <c r="B448" s="87"/>
      <c r="C448" s="87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</row>
    <row r="449" spans="1:24" x14ac:dyDescent="0.2">
      <c r="A449" s="87"/>
      <c r="B449" s="87"/>
      <c r="C449" s="87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</row>
    <row r="450" spans="1:24" x14ac:dyDescent="0.2">
      <c r="A450" s="87"/>
      <c r="B450" s="87"/>
      <c r="C450" s="87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</row>
    <row r="451" spans="1:24" x14ac:dyDescent="0.2">
      <c r="A451" s="87"/>
      <c r="B451" s="87"/>
      <c r="C451" s="87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</row>
    <row r="452" spans="1:24" x14ac:dyDescent="0.2">
      <c r="A452" s="87"/>
      <c r="B452" s="87"/>
      <c r="C452" s="87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</row>
    <row r="453" spans="1:24" x14ac:dyDescent="0.2">
      <c r="A453" s="87"/>
      <c r="B453" s="87"/>
      <c r="C453" s="87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</row>
    <row r="454" spans="1:24" x14ac:dyDescent="0.2">
      <c r="A454" s="87"/>
      <c r="B454" s="87"/>
      <c r="C454" s="87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</row>
    <row r="455" spans="1:24" x14ac:dyDescent="0.2">
      <c r="A455" s="87"/>
      <c r="B455" s="87"/>
      <c r="C455" s="87"/>
      <c r="D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</row>
    <row r="456" spans="1:24" x14ac:dyDescent="0.2">
      <c r="A456" s="87"/>
      <c r="B456" s="87"/>
      <c r="C456" s="87"/>
      <c r="D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</row>
    <row r="457" spans="1:24" x14ac:dyDescent="0.2">
      <c r="A457" s="87"/>
      <c r="B457" s="87"/>
      <c r="C457" s="87"/>
      <c r="D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</row>
    <row r="458" spans="1:24" x14ac:dyDescent="0.2">
      <c r="A458" s="87"/>
      <c r="B458" s="87"/>
      <c r="C458" s="87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</row>
    <row r="459" spans="1:24" x14ac:dyDescent="0.2">
      <c r="A459" s="87"/>
      <c r="B459" s="87"/>
      <c r="C459" s="87"/>
      <c r="D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</row>
    <row r="460" spans="1:24" x14ac:dyDescent="0.2">
      <c r="A460" s="87"/>
      <c r="B460" s="87"/>
      <c r="C460" s="87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</row>
    <row r="461" spans="1:24" x14ac:dyDescent="0.2">
      <c r="A461" s="87"/>
      <c r="B461" s="87"/>
      <c r="C461" s="87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</row>
    <row r="462" spans="1:24" x14ac:dyDescent="0.2">
      <c r="A462" s="87"/>
      <c r="B462" s="87"/>
      <c r="C462" s="87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</row>
    <row r="463" spans="1:24" x14ac:dyDescent="0.2">
      <c r="A463" s="87"/>
      <c r="B463" s="87"/>
      <c r="C463" s="87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</row>
    <row r="464" spans="1:24" x14ac:dyDescent="0.2">
      <c r="A464" s="87"/>
      <c r="B464" s="87"/>
      <c r="C464" s="87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</row>
    <row r="465" spans="1:24" x14ac:dyDescent="0.2">
      <c r="A465" s="87"/>
      <c r="B465" s="87"/>
      <c r="C465" s="87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</row>
    <row r="466" spans="1:24" x14ac:dyDescent="0.2">
      <c r="A466" s="87"/>
      <c r="B466" s="87"/>
      <c r="C466" s="87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</row>
    <row r="467" spans="1:24" x14ac:dyDescent="0.2">
      <c r="A467" s="87"/>
      <c r="B467" s="87"/>
      <c r="C467" s="87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</row>
    <row r="468" spans="1:24" x14ac:dyDescent="0.2">
      <c r="A468" s="87"/>
      <c r="B468" s="87"/>
      <c r="C468" s="87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</row>
    <row r="469" spans="1:24" x14ac:dyDescent="0.2">
      <c r="A469" s="87"/>
      <c r="B469" s="87"/>
      <c r="C469" s="87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</row>
    <row r="470" spans="1:24" x14ac:dyDescent="0.2">
      <c r="A470" s="87"/>
      <c r="B470" s="87"/>
      <c r="C470" s="87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</row>
    <row r="471" spans="1:24" x14ac:dyDescent="0.2">
      <c r="A471" s="87"/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</row>
    <row r="472" spans="1:24" x14ac:dyDescent="0.2">
      <c r="A472" s="87"/>
      <c r="B472" s="87"/>
      <c r="C472" s="87"/>
      <c r="D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</row>
    <row r="473" spans="1:24" x14ac:dyDescent="0.2">
      <c r="A473" s="87"/>
      <c r="B473" s="87"/>
      <c r="C473" s="87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</row>
    <row r="474" spans="1:24" x14ac:dyDescent="0.2">
      <c r="A474" s="87"/>
      <c r="B474" s="87"/>
      <c r="C474" s="87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</row>
    <row r="475" spans="1:24" x14ac:dyDescent="0.2">
      <c r="A475" s="87"/>
      <c r="B475" s="87"/>
      <c r="C475" s="87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</row>
    <row r="476" spans="1:24" x14ac:dyDescent="0.2">
      <c r="A476" s="87"/>
      <c r="B476" s="87"/>
      <c r="C476" s="87"/>
      <c r="D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</row>
    <row r="477" spans="1:24" x14ac:dyDescent="0.2">
      <c r="A477" s="87"/>
      <c r="B477" s="87"/>
      <c r="C477" s="87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</row>
    <row r="478" spans="1:24" x14ac:dyDescent="0.2">
      <c r="A478" s="87"/>
      <c r="B478" s="87"/>
      <c r="C478" s="87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</row>
    <row r="479" spans="1:24" x14ac:dyDescent="0.2">
      <c r="A479" s="87"/>
      <c r="B479" s="87"/>
      <c r="C479" s="87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</row>
    <row r="480" spans="1:24" x14ac:dyDescent="0.2">
      <c r="A480" s="87"/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</row>
    <row r="481" spans="1:24" x14ac:dyDescent="0.2">
      <c r="A481" s="87"/>
      <c r="B481" s="87"/>
      <c r="C481" s="87"/>
      <c r="D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</row>
    <row r="482" spans="1:24" x14ac:dyDescent="0.2">
      <c r="A482" s="87"/>
      <c r="B482" s="87"/>
      <c r="C482" s="87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</row>
    <row r="483" spans="1:24" x14ac:dyDescent="0.2">
      <c r="A483" s="87"/>
      <c r="B483" s="87"/>
      <c r="C483" s="87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</row>
    <row r="484" spans="1:24" x14ac:dyDescent="0.2">
      <c r="A484" s="87"/>
      <c r="B484" s="87"/>
      <c r="C484" s="87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</row>
    <row r="485" spans="1:24" x14ac:dyDescent="0.2">
      <c r="A485" s="87"/>
      <c r="B485" s="87"/>
      <c r="C485" s="87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</row>
    <row r="486" spans="1:24" x14ac:dyDescent="0.2">
      <c r="A486" s="87"/>
      <c r="B486" s="87"/>
      <c r="C486" s="87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</row>
    <row r="487" spans="1:24" x14ac:dyDescent="0.2">
      <c r="A487" s="87"/>
      <c r="B487" s="87"/>
      <c r="C487" s="87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</row>
    <row r="488" spans="1:24" x14ac:dyDescent="0.2">
      <c r="A488" s="87"/>
      <c r="B488" s="87"/>
      <c r="C488" s="87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</row>
    <row r="489" spans="1:24" x14ac:dyDescent="0.2">
      <c r="A489" s="87"/>
      <c r="B489" s="87"/>
      <c r="C489" s="87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</row>
    <row r="490" spans="1:24" x14ac:dyDescent="0.2">
      <c r="A490" s="87"/>
      <c r="B490" s="87"/>
      <c r="C490" s="87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</row>
    <row r="491" spans="1:24" x14ac:dyDescent="0.2">
      <c r="A491" s="87"/>
      <c r="B491" s="87"/>
      <c r="C491" s="87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</row>
    <row r="492" spans="1:24" x14ac:dyDescent="0.2">
      <c r="A492" s="87"/>
      <c r="B492" s="87"/>
      <c r="C492" s="87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</row>
    <row r="493" spans="1:24" x14ac:dyDescent="0.2">
      <c r="A493" s="87"/>
      <c r="B493" s="87"/>
      <c r="C493" s="87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</row>
    <row r="494" spans="1:24" x14ac:dyDescent="0.2">
      <c r="A494" s="87"/>
      <c r="B494" s="87"/>
      <c r="C494" s="87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</row>
    <row r="495" spans="1:24" x14ac:dyDescent="0.2">
      <c r="A495" s="87"/>
      <c r="B495" s="87"/>
      <c r="C495" s="87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</row>
    <row r="496" spans="1:24" x14ac:dyDescent="0.2">
      <c r="A496" s="87"/>
      <c r="B496" s="87"/>
      <c r="C496" s="87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</row>
    <row r="497" spans="1:24" x14ac:dyDescent="0.2">
      <c r="A497" s="87"/>
      <c r="B497" s="87"/>
      <c r="C497" s="87"/>
      <c r="D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</row>
    <row r="498" spans="1:24" x14ac:dyDescent="0.2">
      <c r="A498" s="87"/>
      <c r="B498" s="87"/>
      <c r="C498" s="87"/>
      <c r="D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</row>
    <row r="499" spans="1:24" x14ac:dyDescent="0.2">
      <c r="A499" s="87"/>
      <c r="B499" s="87"/>
      <c r="C499" s="87"/>
      <c r="D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</row>
    <row r="500" spans="1:24" x14ac:dyDescent="0.2">
      <c r="A500" s="87"/>
      <c r="B500" s="87"/>
      <c r="C500" s="87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</row>
    <row r="501" spans="1:24" x14ac:dyDescent="0.2">
      <c r="A501" s="87"/>
      <c r="B501" s="87"/>
      <c r="C501" s="87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</row>
    <row r="502" spans="1:24" x14ac:dyDescent="0.2">
      <c r="A502" s="87"/>
      <c r="B502" s="87"/>
      <c r="C502" s="87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</row>
    <row r="503" spans="1:24" x14ac:dyDescent="0.2">
      <c r="A503" s="87"/>
      <c r="B503" s="87"/>
      <c r="C503" s="87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</row>
    <row r="504" spans="1:24" x14ac:dyDescent="0.2">
      <c r="A504" s="87"/>
      <c r="B504" s="87"/>
      <c r="C504" s="87"/>
      <c r="D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</row>
    <row r="505" spans="1:24" x14ac:dyDescent="0.2">
      <c r="A505" s="87"/>
      <c r="B505" s="87"/>
      <c r="C505" s="87"/>
      <c r="D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</row>
    <row r="506" spans="1:24" x14ac:dyDescent="0.2">
      <c r="A506" s="87"/>
      <c r="B506" s="87"/>
      <c r="C506" s="87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</row>
    <row r="507" spans="1:24" x14ac:dyDescent="0.2">
      <c r="A507" s="87"/>
      <c r="B507" s="87"/>
      <c r="C507" s="87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</row>
    <row r="508" spans="1:24" x14ac:dyDescent="0.2">
      <c r="A508" s="87"/>
      <c r="B508" s="87"/>
      <c r="C508" s="87"/>
      <c r="D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</row>
    <row r="509" spans="1:24" x14ac:dyDescent="0.2">
      <c r="A509" s="87"/>
      <c r="B509" s="87"/>
      <c r="C509" s="87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</row>
    <row r="510" spans="1:24" x14ac:dyDescent="0.2">
      <c r="A510" s="87"/>
      <c r="B510" s="87"/>
      <c r="C510" s="87"/>
      <c r="D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</row>
    <row r="511" spans="1:24" x14ac:dyDescent="0.2">
      <c r="A511" s="87"/>
      <c r="B511" s="87"/>
      <c r="C511" s="87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</row>
    <row r="512" spans="1:24" x14ac:dyDescent="0.2">
      <c r="A512" s="87"/>
      <c r="B512" s="87"/>
      <c r="C512" s="87"/>
      <c r="D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</row>
    <row r="513" spans="1:24" x14ac:dyDescent="0.2">
      <c r="A513" s="87"/>
      <c r="B513" s="87"/>
      <c r="C513" s="87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</row>
    <row r="514" spans="1:24" x14ac:dyDescent="0.2">
      <c r="A514" s="87"/>
      <c r="B514" s="87"/>
      <c r="C514" s="87"/>
      <c r="D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</row>
    <row r="515" spans="1:24" x14ac:dyDescent="0.2">
      <c r="A515" s="87"/>
      <c r="B515" s="87"/>
      <c r="C515" s="87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</row>
    <row r="516" spans="1:24" x14ac:dyDescent="0.2">
      <c r="A516" s="87"/>
      <c r="B516" s="87"/>
      <c r="C516" s="87"/>
      <c r="D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</row>
    <row r="517" spans="1:24" x14ac:dyDescent="0.2">
      <c r="A517" s="87"/>
      <c r="B517" s="87"/>
      <c r="C517" s="87"/>
      <c r="D517" s="87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</row>
    <row r="518" spans="1:24" x14ac:dyDescent="0.2">
      <c r="A518" s="87"/>
      <c r="B518" s="87"/>
      <c r="C518" s="87"/>
      <c r="D518" s="87"/>
      <c r="E518" s="87"/>
      <c r="F518" s="87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</row>
    <row r="519" spans="1:24" x14ac:dyDescent="0.2">
      <c r="A519" s="87"/>
      <c r="B519" s="87"/>
      <c r="C519" s="87"/>
      <c r="D519" s="87"/>
      <c r="E519" s="87"/>
      <c r="F519" s="87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7"/>
      <c r="R519" s="87"/>
      <c r="S519" s="87"/>
      <c r="T519" s="87"/>
      <c r="U519" s="87"/>
      <c r="V519" s="87"/>
      <c r="W519" s="87"/>
      <c r="X519" s="87"/>
    </row>
    <row r="520" spans="1:24" x14ac:dyDescent="0.2">
      <c r="A520" s="87"/>
      <c r="B520" s="87"/>
      <c r="C520" s="87"/>
      <c r="D520" s="87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7"/>
      <c r="V520" s="87"/>
      <c r="W520" s="87"/>
      <c r="X520" s="87"/>
    </row>
    <row r="521" spans="1:24" x14ac:dyDescent="0.2">
      <c r="A521" s="87"/>
      <c r="B521" s="87"/>
      <c r="C521" s="87"/>
      <c r="D521" s="87"/>
      <c r="E521" s="87"/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7"/>
      <c r="R521" s="87"/>
      <c r="S521" s="87"/>
      <c r="T521" s="87"/>
      <c r="U521" s="87"/>
      <c r="V521" s="87"/>
      <c r="W521" s="87"/>
      <c r="X521" s="87"/>
    </row>
    <row r="522" spans="1:24" x14ac:dyDescent="0.2">
      <c r="A522" s="87"/>
      <c r="B522" s="87"/>
      <c r="C522" s="87"/>
      <c r="D522" s="87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</row>
    <row r="523" spans="1:24" x14ac:dyDescent="0.2">
      <c r="A523" s="87"/>
      <c r="B523" s="87"/>
      <c r="C523" s="87"/>
      <c r="D523" s="87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</row>
    <row r="524" spans="1:24" x14ac:dyDescent="0.2">
      <c r="A524" s="87"/>
      <c r="B524" s="87"/>
      <c r="C524" s="87"/>
      <c r="D524" s="87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7"/>
      <c r="R524" s="87"/>
      <c r="S524" s="87"/>
      <c r="T524" s="87"/>
      <c r="U524" s="87"/>
      <c r="V524" s="87"/>
      <c r="W524" s="87"/>
      <c r="X524" s="87"/>
    </row>
    <row r="525" spans="1:24" x14ac:dyDescent="0.2">
      <c r="A525" s="87"/>
      <c r="B525" s="87"/>
      <c r="C525" s="87"/>
      <c r="D525" s="87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7"/>
      <c r="R525" s="87"/>
      <c r="S525" s="87"/>
      <c r="T525" s="87"/>
      <c r="U525" s="87"/>
      <c r="V525" s="87"/>
      <c r="W525" s="87"/>
      <c r="X525" s="87"/>
    </row>
    <row r="526" spans="1:24" x14ac:dyDescent="0.2">
      <c r="A526" s="87"/>
      <c r="B526" s="87"/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</row>
    <row r="527" spans="1:24" x14ac:dyDescent="0.2">
      <c r="A527" s="87"/>
      <c r="B527" s="87"/>
      <c r="C527" s="87"/>
      <c r="D527" s="87"/>
      <c r="E527" s="87"/>
      <c r="F527" s="87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7"/>
      <c r="R527" s="87"/>
      <c r="S527" s="87"/>
      <c r="T527" s="87"/>
      <c r="U527" s="87"/>
      <c r="V527" s="87"/>
      <c r="W527" s="87"/>
      <c r="X527" s="87"/>
    </row>
    <row r="528" spans="1:24" x14ac:dyDescent="0.2">
      <c r="A528" s="87"/>
      <c r="B528" s="87"/>
      <c r="C528" s="87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7"/>
      <c r="R528" s="87"/>
      <c r="S528" s="87"/>
      <c r="T528" s="87"/>
      <c r="U528" s="87"/>
      <c r="V528" s="87"/>
      <c r="W528" s="87"/>
      <c r="X528" s="87"/>
    </row>
    <row r="529" spans="1:24" x14ac:dyDescent="0.2">
      <c r="A529" s="87"/>
      <c r="B529" s="87"/>
      <c r="C529" s="87"/>
      <c r="D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7"/>
      <c r="R529" s="87"/>
      <c r="S529" s="87"/>
      <c r="T529" s="87"/>
      <c r="U529" s="87"/>
      <c r="V529" s="87"/>
      <c r="W529" s="87"/>
      <c r="X529" s="87"/>
    </row>
    <row r="530" spans="1:24" x14ac:dyDescent="0.2">
      <c r="A530" s="87"/>
      <c r="B530" s="87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7"/>
      <c r="V530" s="87"/>
      <c r="W530" s="87"/>
      <c r="X530" s="87"/>
    </row>
    <row r="531" spans="1:24" x14ac:dyDescent="0.2">
      <c r="A531" s="87"/>
      <c r="B531" s="87"/>
      <c r="C531" s="87"/>
      <c r="D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7"/>
      <c r="V531" s="87"/>
      <c r="W531" s="87"/>
      <c r="X531" s="87"/>
    </row>
    <row r="532" spans="1:24" x14ac:dyDescent="0.2">
      <c r="A532" s="87"/>
      <c r="B532" s="87"/>
      <c r="C532" s="87"/>
      <c r="D532" s="87"/>
      <c r="E532" s="87"/>
      <c r="F532" s="87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7"/>
      <c r="V532" s="87"/>
      <c r="W532" s="87"/>
      <c r="X532" s="87"/>
    </row>
    <row r="533" spans="1:24" x14ac:dyDescent="0.2">
      <c r="A533" s="87"/>
      <c r="B533" s="87"/>
      <c r="C533" s="87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7"/>
    </row>
    <row r="534" spans="1:24" x14ac:dyDescent="0.2">
      <c r="A534" s="87"/>
      <c r="B534" s="87"/>
      <c r="C534" s="87"/>
      <c r="D534" s="87"/>
      <c r="E534" s="87"/>
      <c r="F534" s="87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7"/>
      <c r="V534" s="87"/>
      <c r="W534" s="87"/>
      <c r="X534" s="87"/>
    </row>
    <row r="535" spans="1:24" x14ac:dyDescent="0.2">
      <c r="A535" s="87"/>
      <c r="B535" s="87"/>
      <c r="C535" s="87"/>
      <c r="D535" s="87"/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7"/>
      <c r="V535" s="87"/>
      <c r="W535" s="87"/>
      <c r="X535" s="87"/>
    </row>
    <row r="536" spans="1:24" x14ac:dyDescent="0.2">
      <c r="A536" s="87"/>
      <c r="B536" s="87"/>
      <c r="C536" s="87"/>
      <c r="D536" s="87"/>
      <c r="E536" s="87"/>
      <c r="F536" s="87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7"/>
      <c r="R536" s="87"/>
      <c r="S536" s="87"/>
      <c r="T536" s="87"/>
      <c r="U536" s="87"/>
      <c r="V536" s="87"/>
      <c r="W536" s="87"/>
      <c r="X536" s="87"/>
    </row>
    <row r="537" spans="1:24" x14ac:dyDescent="0.2">
      <c r="A537" s="87"/>
      <c r="B537" s="87"/>
      <c r="C537" s="87"/>
      <c r="D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7"/>
      <c r="V537" s="87"/>
      <c r="W537" s="87"/>
      <c r="X537" s="87"/>
    </row>
    <row r="538" spans="1:24" x14ac:dyDescent="0.2">
      <c r="A538" s="87"/>
      <c r="B538" s="87"/>
      <c r="C538" s="87"/>
      <c r="D538" s="87"/>
      <c r="E538" s="87"/>
      <c r="F538" s="87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7"/>
      <c r="V538" s="87"/>
      <c r="W538" s="87"/>
      <c r="X538" s="87"/>
    </row>
    <row r="539" spans="1:24" x14ac:dyDescent="0.2">
      <c r="A539" s="87"/>
      <c r="B539" s="87"/>
      <c r="C539" s="87"/>
      <c r="D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7"/>
      <c r="V539" s="87"/>
      <c r="W539" s="87"/>
      <c r="X539" s="87"/>
    </row>
    <row r="540" spans="1:24" x14ac:dyDescent="0.2">
      <c r="A540" s="87"/>
      <c r="B540" s="87"/>
      <c r="C540" s="87"/>
      <c r="D540" s="87"/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7"/>
      <c r="V540" s="87"/>
      <c r="W540" s="87"/>
      <c r="X540" s="87"/>
    </row>
    <row r="541" spans="1:24" x14ac:dyDescent="0.2">
      <c r="A541" s="87"/>
      <c r="B541" s="87"/>
      <c r="C541" s="87"/>
      <c r="D541" s="87"/>
      <c r="E541" s="87"/>
      <c r="F541" s="87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7"/>
      <c r="V541" s="87"/>
      <c r="W541" s="87"/>
      <c r="X541" s="87"/>
    </row>
    <row r="542" spans="1:24" x14ac:dyDescent="0.2">
      <c r="A542" s="87"/>
      <c r="B542" s="87"/>
      <c r="C542" s="87"/>
      <c r="D542" s="87"/>
      <c r="E542" s="87"/>
      <c r="F542" s="87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7"/>
      <c r="R542" s="87"/>
      <c r="S542" s="87"/>
      <c r="T542" s="87"/>
      <c r="U542" s="87"/>
      <c r="V542" s="87"/>
      <c r="W542" s="87"/>
      <c r="X542" s="87"/>
    </row>
    <row r="543" spans="1:24" x14ac:dyDescent="0.2">
      <c r="A543" s="87"/>
      <c r="B543" s="87"/>
      <c r="C543" s="87"/>
      <c r="D543" s="87"/>
      <c r="E543" s="87"/>
      <c r="F543" s="87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7"/>
      <c r="R543" s="87"/>
      <c r="S543" s="87"/>
      <c r="T543" s="87"/>
      <c r="U543" s="87"/>
      <c r="V543" s="87"/>
      <c r="W543" s="87"/>
      <c r="X543" s="87"/>
    </row>
    <row r="544" spans="1:24" x14ac:dyDescent="0.2">
      <c r="A544" s="87"/>
      <c r="B544" s="87"/>
      <c r="C544" s="87"/>
      <c r="D544" s="87"/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7"/>
      <c r="V544" s="87"/>
      <c r="W544" s="87"/>
      <c r="X544" s="87"/>
    </row>
    <row r="545" spans="1:24" x14ac:dyDescent="0.2">
      <c r="A545" s="87"/>
      <c r="B545" s="87"/>
      <c r="C545" s="87"/>
      <c r="D545" s="87"/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7"/>
      <c r="R545" s="87"/>
      <c r="S545" s="87"/>
      <c r="T545" s="87"/>
      <c r="U545" s="87"/>
      <c r="V545" s="87"/>
      <c r="W545" s="87"/>
      <c r="X545" s="87"/>
    </row>
    <row r="546" spans="1:24" x14ac:dyDescent="0.2">
      <c r="A546" s="87"/>
      <c r="B546" s="87"/>
      <c r="C546" s="87"/>
      <c r="D546" s="87"/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7"/>
      <c r="V546" s="87"/>
      <c r="W546" s="87"/>
      <c r="X546" s="87"/>
    </row>
    <row r="547" spans="1:24" x14ac:dyDescent="0.2">
      <c r="A547" s="87"/>
      <c r="B547" s="87"/>
      <c r="C547" s="87"/>
      <c r="D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87"/>
      <c r="V547" s="87"/>
      <c r="W547" s="87"/>
      <c r="X547" s="87"/>
    </row>
    <row r="548" spans="1:24" x14ac:dyDescent="0.2">
      <c r="A548" s="87"/>
      <c r="B548" s="87"/>
      <c r="C548" s="87"/>
      <c r="D548" s="87"/>
      <c r="E548" s="87"/>
      <c r="F548" s="87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7"/>
      <c r="R548" s="87"/>
      <c r="S548" s="87"/>
      <c r="T548" s="87"/>
      <c r="U548" s="87"/>
      <c r="V548" s="87"/>
      <c r="W548" s="87"/>
      <c r="X548" s="87"/>
    </row>
    <row r="549" spans="1:24" x14ac:dyDescent="0.2">
      <c r="A549" s="87"/>
      <c r="B549" s="87"/>
      <c r="C549" s="87"/>
      <c r="D549" s="87"/>
      <c r="E549" s="87"/>
      <c r="F549" s="87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7"/>
      <c r="R549" s="87"/>
      <c r="S549" s="87"/>
      <c r="T549" s="87"/>
      <c r="U549" s="87"/>
      <c r="V549" s="87"/>
      <c r="W549" s="87"/>
      <c r="X549" s="87"/>
    </row>
    <row r="550" spans="1:24" x14ac:dyDescent="0.2">
      <c r="A550" s="87"/>
      <c r="B550" s="87"/>
      <c r="C550" s="87"/>
      <c r="D550" s="87"/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7"/>
      <c r="V550" s="87"/>
      <c r="W550" s="87"/>
      <c r="X550" s="87"/>
    </row>
    <row r="551" spans="1:24" x14ac:dyDescent="0.2">
      <c r="A551" s="87"/>
      <c r="B551" s="87"/>
      <c r="C551" s="87"/>
      <c r="D551" s="87"/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7"/>
      <c r="V551" s="87"/>
      <c r="W551" s="87"/>
      <c r="X551" s="87"/>
    </row>
    <row r="552" spans="1:24" x14ac:dyDescent="0.2">
      <c r="A552" s="87"/>
      <c r="B552" s="87"/>
      <c r="C552" s="87"/>
      <c r="D552" s="87"/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7"/>
      <c r="V552" s="87"/>
      <c r="W552" s="87"/>
      <c r="X552" s="87"/>
    </row>
    <row r="553" spans="1:24" x14ac:dyDescent="0.2">
      <c r="A553" s="87"/>
      <c r="B553" s="87"/>
      <c r="C553" s="87"/>
      <c r="D553" s="87"/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7"/>
      <c r="V553" s="87"/>
      <c r="W553" s="87"/>
      <c r="X553" s="87"/>
    </row>
    <row r="554" spans="1:24" x14ac:dyDescent="0.2">
      <c r="A554" s="87"/>
      <c r="B554" s="87"/>
      <c r="C554" s="87"/>
      <c r="D554" s="87"/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7"/>
      <c r="V554" s="87"/>
      <c r="W554" s="87"/>
      <c r="X554" s="87"/>
    </row>
    <row r="555" spans="1:24" x14ac:dyDescent="0.2">
      <c r="A555" s="87"/>
      <c r="B555" s="87"/>
      <c r="C555" s="87"/>
      <c r="D555" s="87"/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</row>
    <row r="556" spans="1:24" x14ac:dyDescent="0.2">
      <c r="A556" s="87"/>
      <c r="B556" s="87"/>
      <c r="C556" s="87"/>
      <c r="D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  <c r="V556" s="87"/>
      <c r="W556" s="87"/>
      <c r="X556" s="87"/>
    </row>
    <row r="557" spans="1:24" x14ac:dyDescent="0.2">
      <c r="A557" s="87"/>
      <c r="B557" s="87"/>
      <c r="C557" s="87"/>
      <c r="D557" s="87"/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</row>
    <row r="558" spans="1:24" x14ac:dyDescent="0.2">
      <c r="A558" s="87"/>
      <c r="B558" s="87"/>
      <c r="C558" s="87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</row>
    <row r="559" spans="1:24" x14ac:dyDescent="0.2">
      <c r="A559" s="87"/>
      <c r="B559" s="87"/>
      <c r="C559" s="87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</row>
    <row r="560" spans="1:24" x14ac:dyDescent="0.2">
      <c r="A560" s="87"/>
      <c r="B560" s="87"/>
      <c r="C560" s="87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7"/>
      <c r="V560" s="87"/>
      <c r="W560" s="87"/>
      <c r="X560" s="87"/>
    </row>
    <row r="561" spans="1:24" x14ac:dyDescent="0.2">
      <c r="A561" s="87"/>
      <c r="B561" s="87"/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</row>
    <row r="562" spans="1:24" x14ac:dyDescent="0.2">
      <c r="A562" s="87"/>
      <c r="B562" s="87"/>
      <c r="C562" s="87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7"/>
    </row>
    <row r="563" spans="1:24" x14ac:dyDescent="0.2">
      <c r="A563" s="87"/>
      <c r="B563" s="87"/>
      <c r="C563" s="87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7"/>
      <c r="V563" s="87"/>
      <c r="W563" s="87"/>
      <c r="X563" s="87"/>
    </row>
    <row r="564" spans="1:24" x14ac:dyDescent="0.2">
      <c r="A564" s="87"/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7"/>
      <c r="V564" s="87"/>
      <c r="W564" s="87"/>
      <c r="X564" s="87"/>
    </row>
    <row r="565" spans="1:24" x14ac:dyDescent="0.2">
      <c r="A565" s="87"/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7"/>
      <c r="V565" s="87"/>
      <c r="W565" s="87"/>
      <c r="X565" s="87"/>
    </row>
    <row r="566" spans="1:24" x14ac:dyDescent="0.2">
      <c r="A566" s="87"/>
      <c r="B566" s="87"/>
      <c r="C566" s="87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7"/>
    </row>
    <row r="567" spans="1:24" x14ac:dyDescent="0.2">
      <c r="A567" s="87"/>
      <c r="B567" s="87"/>
      <c r="C567" s="87"/>
      <c r="D567" s="87"/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7"/>
      <c r="V567" s="87"/>
      <c r="W567" s="87"/>
      <c r="X567" s="87"/>
    </row>
    <row r="568" spans="1:24" x14ac:dyDescent="0.2">
      <c r="A568" s="87"/>
      <c r="B568" s="87"/>
      <c r="C568" s="87"/>
      <c r="D568" s="87"/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7"/>
      <c r="V568" s="87"/>
      <c r="W568" s="87"/>
      <c r="X568" s="87"/>
    </row>
    <row r="569" spans="1:24" x14ac:dyDescent="0.2">
      <c r="A569" s="87"/>
      <c r="B569" s="87"/>
      <c r="C569" s="87"/>
      <c r="D569" s="87"/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7"/>
      <c r="V569" s="87"/>
      <c r="W569" s="87"/>
      <c r="X569" s="87"/>
    </row>
    <row r="570" spans="1:24" x14ac:dyDescent="0.2">
      <c r="A570" s="87"/>
      <c r="B570" s="87"/>
      <c r="C570" s="87"/>
      <c r="D570" s="87"/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7"/>
      <c r="V570" s="87"/>
      <c r="W570" s="87"/>
      <c r="X570" s="87"/>
    </row>
    <row r="571" spans="1:24" x14ac:dyDescent="0.2">
      <c r="A571" s="87"/>
      <c r="B571" s="87"/>
      <c r="C571" s="87"/>
      <c r="D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7"/>
      <c r="V571" s="87"/>
      <c r="W571" s="87"/>
      <c r="X571" s="87"/>
    </row>
    <row r="572" spans="1:24" x14ac:dyDescent="0.2">
      <c r="A572" s="87"/>
      <c r="B572" s="87"/>
      <c r="C572" s="87"/>
      <c r="D572" s="87"/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7"/>
      <c r="V572" s="87"/>
      <c r="W572" s="87"/>
      <c r="X572" s="87"/>
    </row>
    <row r="573" spans="1:24" x14ac:dyDescent="0.2">
      <c r="A573" s="87"/>
      <c r="B573" s="87"/>
      <c r="C573" s="87"/>
      <c r="D573" s="87"/>
      <c r="E573" s="87"/>
      <c r="F573" s="87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7"/>
      <c r="R573" s="87"/>
      <c r="S573" s="87"/>
      <c r="T573" s="87"/>
      <c r="U573" s="87"/>
      <c r="V573" s="87"/>
      <c r="W573" s="87"/>
      <c r="X573" s="87"/>
    </row>
    <row r="574" spans="1:24" x14ac:dyDescent="0.2">
      <c r="A574" s="87"/>
      <c r="B574" s="87"/>
      <c r="C574" s="87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7"/>
      <c r="V574" s="87"/>
      <c r="W574" s="87"/>
      <c r="X574" s="87"/>
    </row>
    <row r="575" spans="1:24" x14ac:dyDescent="0.2">
      <c r="A575" s="87"/>
      <c r="B575" s="87"/>
      <c r="C575" s="87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7"/>
      <c r="V575" s="87"/>
      <c r="W575" s="87"/>
      <c r="X575" s="87"/>
    </row>
    <row r="576" spans="1:24" x14ac:dyDescent="0.2">
      <c r="A576" s="87"/>
      <c r="B576" s="87"/>
      <c r="C576" s="87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7"/>
      <c r="R576" s="87"/>
      <c r="S576" s="87"/>
      <c r="T576" s="87"/>
      <c r="U576" s="87"/>
      <c r="V576" s="87"/>
      <c r="W576" s="87"/>
      <c r="X576" s="87"/>
    </row>
  </sheetData>
  <mergeCells count="4">
    <mergeCell ref="E5:F5"/>
    <mergeCell ref="B5:D5"/>
    <mergeCell ref="G5:H5"/>
    <mergeCell ref="A1:O2"/>
  </mergeCells>
  <phoneticPr fontId="17" type="noConversion"/>
  <conditionalFormatting sqref="G7 G9">
    <cfRule type="expression" dxfId="43" priority="1" stopIfTrue="1">
      <formula>IF(AND($F$7=$F$9,$F$7&lt;&gt;"",$F$9&lt;&gt;""),1,0)</formula>
    </cfRule>
  </conditionalFormatting>
  <conditionalFormatting sqref="G11 G13">
    <cfRule type="expression" dxfId="42" priority="2" stopIfTrue="1">
      <formula>IF(AND($F$11=$F$13,$F$11&lt;&gt;"",$F$13&lt;&gt;""),1,0)</formula>
    </cfRule>
  </conditionalFormatting>
  <conditionalFormatting sqref="G15 G17">
    <cfRule type="expression" dxfId="41" priority="3" stopIfTrue="1">
      <formula>IF(AND($F$15=$F$17,$F$15&lt;&gt;"",$F$17&lt;&gt;""),1,0)</formula>
    </cfRule>
  </conditionalFormatting>
  <conditionalFormatting sqref="G19 G21">
    <cfRule type="expression" dxfId="40" priority="4" stopIfTrue="1">
      <formula>IF(AND($F$19=$F$21,$F$19&lt;&gt;"",$F$21&lt;&gt;""),1,0)</formula>
    </cfRule>
  </conditionalFormatting>
  <conditionalFormatting sqref="G25 G23">
    <cfRule type="expression" dxfId="39" priority="5" stopIfTrue="1">
      <formula>IF(AND($F$23=$F$25,$F$23&lt;&gt;"",$F$25&lt;&gt;""),1,0)</formula>
    </cfRule>
  </conditionalFormatting>
  <conditionalFormatting sqref="G29 G31">
    <cfRule type="expression" dxfId="38" priority="6" stopIfTrue="1">
      <formula>IF(AND($F$29=$F$31,$F$29&lt;&gt;"",$F$31&lt;&gt;""),1,0)</formula>
    </cfRule>
  </conditionalFormatting>
  <conditionalFormatting sqref="G33 G35">
    <cfRule type="expression" dxfId="37" priority="7" stopIfTrue="1">
      <formula>IF(AND($F$33=$F$35,$F$33&lt;&gt;"",$F$35&lt;&gt;""),1,0)</formula>
    </cfRule>
  </conditionalFormatting>
  <conditionalFormatting sqref="G37 G39">
    <cfRule type="expression" dxfId="36" priority="8" stopIfTrue="1">
      <formula>IF(AND($F$37=$F$39,$F$37&lt;&gt;"",$F$39&lt;&gt;""),1,0)</formula>
    </cfRule>
  </conditionalFormatting>
  <conditionalFormatting sqref="A8:E8 D24 C11:C12 D16 D34">
    <cfRule type="expression" dxfId="35" priority="9" stopIfTrue="1">
      <formula>IF(OR($E$8="en juego",$E$8="hoy!"),1,0)</formula>
    </cfRule>
  </conditionalFormatting>
  <conditionalFormatting sqref="A38:B38 E38">
    <cfRule type="expression" dxfId="34" priority="10" stopIfTrue="1">
      <formula>IF(OR($E$38="en juego",$E$38="hoy!"),1,0)</formula>
    </cfRule>
  </conditionalFormatting>
  <conditionalFormatting sqref="A34:C34 E34 C38">
    <cfRule type="expression" dxfId="33" priority="11" stopIfTrue="1">
      <formula>IF(OR($E$34="en juego",$E$34="hoy!"),1,0)</formula>
    </cfRule>
  </conditionalFormatting>
  <conditionalFormatting sqref="A30:B30 E30">
    <cfRule type="expression" dxfId="32" priority="12" stopIfTrue="1">
      <formula>IF(OR($E$30="en juego",$E$30="hoy!"),1,0)</formula>
    </cfRule>
  </conditionalFormatting>
  <conditionalFormatting sqref="A24:C24 E24 C30">
    <cfRule type="expression" dxfId="31" priority="13" stopIfTrue="1">
      <formula>IF(OR($E$24="en juego",$E$24="hoy!"),1,0)</formula>
    </cfRule>
  </conditionalFormatting>
  <conditionalFormatting sqref="A20:B20 E20">
    <cfRule type="expression" dxfId="30" priority="14" stopIfTrue="1">
      <formula>IF(OR($E$20="en juego",$E$20="hoy!"),1,0)</formula>
    </cfRule>
  </conditionalFormatting>
  <conditionalFormatting sqref="A16:C16 E16 C20">
    <cfRule type="expression" dxfId="29" priority="15" stopIfTrue="1">
      <formula>IF(OR($E$16="en juego",$E$16="hoy!"),1,0)</formula>
    </cfRule>
  </conditionalFormatting>
  <conditionalFormatting sqref="A12:B12 D12:E12 D30 D20 D38">
    <cfRule type="expression" dxfId="28" priority="16" stopIfTrue="1">
      <formula>IF(OR($E$12="en juego",$E$12="hoy!"),1,0)</formula>
    </cfRule>
  </conditionalFormatting>
  <dataValidations disablePrompts="1" count="2">
    <dataValidation type="whole" allowBlank="1" showErrorMessage="1" errorTitle="Dato no válido" error="Ingrese sólo un número entero_x000a_entre 0 y 99." sqref="F23 F7 F9 F11 F13 F15 F17 F19 F21 F31 F35 F29 F37 F33 F39 F25">
      <formula1>0</formula1>
      <formula2>99</formula2>
    </dataValidation>
    <dataValidation type="custom" showErrorMessage="1" errorTitle="Dato no válido" error="Debe introducir antes el resultado del partido." sqref="G7 G9 G11 G13 G15 G17 G21 G25 G31 G39 G37 G33 G35 G29 G23 G19">
      <formula1>IF(F7&lt;&gt;"",1,0)</formula1>
    </dataValidation>
  </dataValidations>
  <hyperlinks>
    <hyperlink ref="O4" location="Portada!A1" display="Menu Principal"/>
  </hyperlinks>
  <pageMargins left="0.75" right="0.75" top="1" bottom="1" header="0" footer="0"/>
  <pageSetup paperSize="9" orientation="portrait" horizontalDpi="300" verticalDpi="30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U689"/>
  <sheetViews>
    <sheetView showGridLines="0" showRowColHeaders="0" showOutlineSymbols="0" workbookViewId="0">
      <selection activeCell="F22" sqref="F22"/>
    </sheetView>
  </sheetViews>
  <sheetFormatPr baseColWidth="10" defaultColWidth="9.140625" defaultRowHeight="12.75" x14ac:dyDescent="0.2"/>
  <cols>
    <col min="1" max="1" width="2.7109375" style="188" customWidth="1"/>
    <col min="2" max="2" width="16.7109375" style="82" bestFit="1" customWidth="1"/>
    <col min="3" max="3" width="10.85546875" style="82" customWidth="1"/>
    <col min="4" max="4" width="10.5703125" style="82" customWidth="1"/>
    <col min="5" max="5" width="30.7109375" style="82" customWidth="1"/>
    <col min="6" max="6" width="3.7109375" style="82" customWidth="1"/>
    <col min="7" max="7" width="2" style="82" customWidth="1"/>
    <col min="8" max="8" width="6.42578125" style="82" customWidth="1"/>
    <col min="9" max="9" width="11.7109375" style="82" customWidth="1"/>
    <col min="10" max="10" width="30.7109375" style="82" customWidth="1"/>
    <col min="11" max="11" width="3.7109375" style="82" customWidth="1"/>
    <col min="12" max="12" width="7.7109375" style="82" bestFit="1" customWidth="1"/>
    <col min="13" max="13" width="8.85546875" style="82" bestFit="1" customWidth="1"/>
    <col min="14" max="14" width="1.7109375" style="82" customWidth="1"/>
    <col min="15" max="16384" width="9.140625" style="82"/>
  </cols>
  <sheetData>
    <row r="1" spans="1:21" s="86" customFormat="1" ht="34.5" customHeight="1" x14ac:dyDescent="0.2">
      <c r="A1" s="486" t="s">
        <v>68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84"/>
      <c r="Q1" s="84"/>
      <c r="R1" s="84"/>
      <c r="S1" s="84"/>
      <c r="T1" s="85"/>
      <c r="U1" s="85"/>
    </row>
    <row r="2" spans="1:21" s="86" customFormat="1" ht="34.5" customHeight="1" x14ac:dyDescent="0.2">
      <c r="A2" s="487"/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84"/>
      <c r="Q2" s="84"/>
      <c r="R2" s="84"/>
      <c r="S2" s="84"/>
      <c r="T2" s="85"/>
      <c r="U2" s="85"/>
    </row>
    <row r="3" spans="1:21" ht="15" customHeight="1" x14ac:dyDescent="0.2">
      <c r="A3" s="185"/>
      <c r="B3" s="45"/>
      <c r="C3" s="45"/>
      <c r="D3" s="45"/>
      <c r="E3" s="48"/>
      <c r="F3" s="62"/>
      <c r="G3" s="45"/>
      <c r="H3" s="45"/>
      <c r="I3" s="45"/>
      <c r="J3" s="45"/>
      <c r="K3" s="45"/>
      <c r="L3" s="63"/>
      <c r="M3" s="64"/>
      <c r="N3" s="45"/>
      <c r="O3" s="45"/>
      <c r="P3" s="45"/>
      <c r="Q3" s="45"/>
      <c r="R3" s="45"/>
      <c r="S3" s="45"/>
    </row>
    <row r="4" spans="1:21" ht="12.75" customHeight="1" x14ac:dyDescent="0.25">
      <c r="A4" s="185"/>
      <c r="B4" s="45"/>
      <c r="C4" s="45"/>
      <c r="D4" s="45"/>
      <c r="E4" s="44"/>
      <c r="F4" s="64"/>
      <c r="G4" s="45"/>
      <c r="H4" s="45"/>
      <c r="I4" s="45"/>
      <c r="J4" s="45"/>
      <c r="K4" s="45"/>
      <c r="L4" s="118">
        <f ca="1">TODAY()</f>
        <v>42128</v>
      </c>
      <c r="M4" s="194">
        <f ca="1">NOW()</f>
        <v>42128.679900462965</v>
      </c>
      <c r="N4" s="45"/>
      <c r="O4" s="67" t="s">
        <v>52</v>
      </c>
      <c r="P4" s="45"/>
      <c r="Q4" s="45"/>
      <c r="R4" s="45"/>
      <c r="S4" s="45"/>
    </row>
    <row r="5" spans="1:21" ht="12" customHeight="1" x14ac:dyDescent="0.25">
      <c r="A5" s="185"/>
      <c r="B5" s="181" t="s">
        <v>108</v>
      </c>
      <c r="C5" s="181" t="s">
        <v>109</v>
      </c>
      <c r="D5" s="181" t="s">
        <v>110</v>
      </c>
      <c r="E5" s="550" t="s">
        <v>63</v>
      </c>
      <c r="F5" s="550"/>
      <c r="G5" s="551" t="s">
        <v>64</v>
      </c>
      <c r="H5" s="551"/>
      <c r="I5" s="117"/>
      <c r="J5" s="119" t="s">
        <v>65</v>
      </c>
      <c r="K5" s="45"/>
      <c r="L5" s="120"/>
      <c r="M5" s="45"/>
      <c r="N5" s="45"/>
      <c r="O5" s="45"/>
      <c r="P5" s="45"/>
      <c r="Q5" s="45"/>
      <c r="R5" s="45"/>
      <c r="S5" s="45"/>
    </row>
    <row r="6" spans="1:21" ht="12" customHeight="1" x14ac:dyDescent="0.2">
      <c r="A6" s="186"/>
      <c r="B6" s="45"/>
      <c r="C6" s="45"/>
      <c r="D6" s="45"/>
      <c r="E6" s="73"/>
      <c r="F6" s="73"/>
      <c r="G6" s="73"/>
      <c r="H6" s="73"/>
      <c r="I6" s="73"/>
      <c r="J6" s="73"/>
      <c r="K6" s="45"/>
      <c r="L6" s="45"/>
      <c r="M6" s="45"/>
      <c r="N6" s="45"/>
      <c r="O6" s="45"/>
      <c r="P6" s="45"/>
      <c r="Q6" s="45"/>
      <c r="R6" s="45"/>
      <c r="S6" s="45"/>
    </row>
    <row r="7" spans="1:21" ht="14.25" customHeight="1" x14ac:dyDescent="0.2">
      <c r="A7" s="186"/>
      <c r="B7" s="45"/>
      <c r="C7" s="45"/>
      <c r="D7" s="45"/>
      <c r="E7" s="121" t="str">
        <f>IF(AND('- PRIMERA DIVISIÓN-'!H31=0,'- PRIMERA DIVISIÓN-'!G31&lt;&gt;""),"1ero Grupo A",'- PRIMERA DIVISIÓN-'!G31)</f>
        <v>LOS JUECES</v>
      </c>
      <c r="F7" s="122">
        <v>1</v>
      </c>
      <c r="G7" s="123"/>
      <c r="H7" s="124"/>
      <c r="I7" s="73"/>
      <c r="J7" s="73"/>
      <c r="K7" s="45"/>
      <c r="L7" s="45"/>
      <c r="M7" s="45"/>
      <c r="N7" s="45"/>
      <c r="O7" s="45"/>
      <c r="P7" s="45"/>
      <c r="Q7" s="45"/>
      <c r="R7" s="45"/>
      <c r="S7" s="45"/>
    </row>
    <row r="8" spans="1:21" ht="14.25" customHeight="1" x14ac:dyDescent="0.2">
      <c r="A8" s="186" t="str">
        <f ca="1">IF(OR(E8="en juego",E8="hoy!",E8="finalizado"),"  -&gt;     A","A")</f>
        <v>A</v>
      </c>
      <c r="B8" s="125" t="s">
        <v>104</v>
      </c>
      <c r="C8" s="184">
        <v>41600</v>
      </c>
      <c r="D8" s="183">
        <v>0.41666666666666669</v>
      </c>
      <c r="E8" s="126" t="str">
        <f ca="1">IF(OR(C8="",D8="",C8&lt;$L$4),"",IF(C8=$L$4,IF(AND(D8&lt;=$S$24,$S$24&lt;=(D8+0.08333333333)),"en juego",IF($S$24&lt;D8,"hoy!","finalizado")),IF($L$4&gt;C8,"finalizado","")))</f>
        <v/>
      </c>
      <c r="F8" s="47"/>
      <c r="G8" s="79"/>
      <c r="H8" s="80"/>
      <c r="I8" s="77"/>
      <c r="J8" s="127" t="str">
        <f>IF(AND(E7&lt;&gt;"",E9&lt;&gt;""),IF(OR(F7="",F9="",AND(F7=F9,OR(G7="",G9=""))),"GCFA",IF(F7=F9,IF(G7&gt;G9,E7,E9),IF(F7&gt;F9,E7,E9))),"")</f>
        <v>LOS JUECES</v>
      </c>
      <c r="K8" s="45"/>
      <c r="L8" s="45"/>
      <c r="M8" s="45"/>
      <c r="N8" s="45"/>
      <c r="O8" s="45"/>
      <c r="P8" s="45"/>
      <c r="Q8" s="45"/>
      <c r="R8" s="45"/>
      <c r="S8" s="45"/>
    </row>
    <row r="9" spans="1:21" ht="14.25" customHeight="1" x14ac:dyDescent="0.2">
      <c r="A9" s="186"/>
      <c r="B9" s="128"/>
      <c r="C9" s="128"/>
      <c r="D9" s="128"/>
      <c r="E9" s="121" t="str">
        <f>IF(AND('- C -'!H34=0,'- C -'!G34&lt;&gt;""),"4To Grupo B",'- C -'!G34)</f>
        <v>MULAX F.C.</v>
      </c>
      <c r="F9" s="122">
        <v>0</v>
      </c>
      <c r="G9" s="129"/>
      <c r="H9" s="130"/>
      <c r="I9" s="73"/>
      <c r="J9" s="73"/>
      <c r="K9" s="45"/>
      <c r="L9" s="45"/>
      <c r="M9" s="45"/>
      <c r="N9" s="45"/>
      <c r="O9" s="45"/>
      <c r="P9" s="45"/>
      <c r="Q9" s="45"/>
      <c r="R9" s="45"/>
      <c r="S9" s="45"/>
    </row>
    <row r="10" spans="1:21" ht="15" customHeight="1" x14ac:dyDescent="0.2">
      <c r="A10" s="186"/>
      <c r="B10" s="128"/>
      <c r="C10" s="128"/>
      <c r="D10" s="128"/>
      <c r="E10" s="73"/>
      <c r="F10" s="47"/>
      <c r="G10" s="73"/>
      <c r="H10" s="73"/>
      <c r="I10" s="73"/>
      <c r="J10" s="73"/>
      <c r="K10" s="45"/>
      <c r="L10" s="45"/>
      <c r="M10" s="45"/>
      <c r="N10" s="45"/>
      <c r="O10" s="45"/>
      <c r="P10" s="45"/>
      <c r="Q10" s="45"/>
      <c r="R10" s="45"/>
      <c r="S10" s="45"/>
    </row>
    <row r="11" spans="1:21" ht="14.25" customHeight="1" x14ac:dyDescent="0.2">
      <c r="A11" s="186"/>
      <c r="B11" s="128"/>
      <c r="C11" s="128"/>
      <c r="D11" s="128"/>
      <c r="E11" s="121" t="str">
        <f>IF(AND('- PRIMERA DIVISIÓN-'!H32=0,'- PRIMERA DIVISIÓN-'!G32&lt;&gt;""),"2do Grupo A",'- PRIMERA DIVISIÓN-'!G32)</f>
        <v xml:space="preserve">BASQUETEROS UN </v>
      </c>
      <c r="F11" s="122">
        <v>1</v>
      </c>
      <c r="G11" s="123"/>
      <c r="H11" s="124"/>
      <c r="I11" s="73"/>
      <c r="J11" s="73"/>
      <c r="K11" s="45"/>
      <c r="L11" s="45"/>
      <c r="M11" s="45"/>
      <c r="N11" s="45"/>
      <c r="O11" s="45"/>
      <c r="P11" s="45"/>
      <c r="Q11" s="45"/>
      <c r="R11" s="45"/>
      <c r="S11" s="45"/>
    </row>
    <row r="12" spans="1:21" ht="14.25" customHeight="1" x14ac:dyDescent="0.2">
      <c r="A12" s="186" t="str">
        <f ca="1">IF(OR(E12="en juego",E12="hoy!",E12="finalizado"),"  -&gt;     B","B")</f>
        <v>B</v>
      </c>
      <c r="B12" s="125" t="s">
        <v>104</v>
      </c>
      <c r="C12" s="184">
        <v>41600</v>
      </c>
      <c r="D12" s="183" t="s">
        <v>107</v>
      </c>
      <c r="E12" s="126" t="str">
        <f ca="1">IF(OR(C12="",D12="",C12&lt;$L$4),"",IF(C12=$L$4,IF(AND(D12&lt;=$S$24,$S$24&lt;=(D12+0.08333333333)),"en juego",IF($S$24&lt;D12,"hoy!","finalizado")),IF($L$4&gt;C12,"finalizado","")))</f>
        <v/>
      </c>
      <c r="F12" s="47"/>
      <c r="G12" s="79"/>
      <c r="H12" s="80"/>
      <c r="I12" s="77"/>
      <c r="J12" s="127" t="str">
        <f>IF(AND(E11&lt;&gt;"",E13&lt;&gt;""),IF(OR(F11="",F13="",AND(F11=F13,OR(G11="",G13=""))),"GCFB",IF(F11=F13,IF(G11&gt;G13,E11,E13),IF(F11&gt;F13,E11,E13))),"")</f>
        <v xml:space="preserve">BASQUETEROS UN </v>
      </c>
      <c r="K12" s="45"/>
      <c r="L12" s="45"/>
      <c r="M12" s="45"/>
      <c r="N12" s="45"/>
      <c r="O12" s="45"/>
      <c r="P12" s="45"/>
      <c r="Q12" s="45"/>
      <c r="R12" s="45"/>
      <c r="S12" s="45"/>
    </row>
    <row r="13" spans="1:21" ht="14.25" customHeight="1" x14ac:dyDescent="0.2">
      <c r="A13" s="186"/>
      <c r="B13" s="128"/>
      <c r="C13" s="128"/>
      <c r="D13" s="128"/>
      <c r="E13" s="121" t="str">
        <f>IF(AND('- C -'!H33=0,'- C -'!G33&lt;&gt;""),"3ro Grupo B",'- C -'!G33)</f>
        <v>NIUPI F.C.</v>
      </c>
      <c r="F13" s="122">
        <v>0</v>
      </c>
      <c r="G13" s="129"/>
      <c r="H13" s="130"/>
      <c r="I13" s="73"/>
      <c r="J13" s="73"/>
      <c r="K13" s="45"/>
      <c r="L13" s="45"/>
      <c r="M13" s="45"/>
      <c r="N13" s="45"/>
      <c r="O13" s="45"/>
      <c r="P13" s="45"/>
      <c r="Q13" s="45"/>
      <c r="R13" s="45"/>
      <c r="S13" s="45"/>
    </row>
    <row r="14" spans="1:21" ht="15" customHeight="1" x14ac:dyDescent="0.2">
      <c r="A14" s="186"/>
      <c r="B14" s="128"/>
      <c r="C14" s="128"/>
      <c r="D14" s="128"/>
      <c r="E14" s="73"/>
      <c r="F14" s="47"/>
      <c r="G14" s="73"/>
      <c r="H14" s="73"/>
      <c r="I14" s="73"/>
      <c r="J14" s="73"/>
      <c r="K14" s="45"/>
      <c r="L14" s="45"/>
      <c r="M14" s="45"/>
      <c r="N14" s="45"/>
      <c r="O14" s="45"/>
      <c r="P14" s="45"/>
      <c r="Q14" s="45"/>
      <c r="R14" s="45"/>
      <c r="S14" s="45"/>
    </row>
    <row r="15" spans="1:21" ht="14.25" customHeight="1" x14ac:dyDescent="0.2">
      <c r="A15" s="186"/>
      <c r="B15" s="128"/>
      <c r="C15" s="128"/>
      <c r="D15" s="128"/>
      <c r="E15" s="121" t="e">
        <f ca="1">IF(AND('- C -'!H31=0,'- C -'!G31&lt;&gt;""),"1ero Grupo B",'- C -'!G31)</f>
        <v>#REF!</v>
      </c>
      <c r="F15" s="122">
        <v>1</v>
      </c>
      <c r="G15" s="123"/>
      <c r="H15" s="124"/>
      <c r="I15" s="73"/>
      <c r="J15" s="73"/>
      <c r="K15" s="45"/>
      <c r="L15" s="45"/>
      <c r="M15" s="45"/>
      <c r="N15" s="45"/>
      <c r="O15" s="45"/>
      <c r="P15" s="45"/>
      <c r="Q15" s="45"/>
      <c r="R15" s="45"/>
      <c r="S15" s="45"/>
    </row>
    <row r="16" spans="1:21" ht="14.25" customHeight="1" x14ac:dyDescent="0.2">
      <c r="A16" s="186" t="str">
        <f ca="1">IF(OR(E16="en juego",E16="hoy!",E16="finalizado"),"  -&gt;     C","C")</f>
        <v>C</v>
      </c>
      <c r="B16" s="125" t="s">
        <v>105</v>
      </c>
      <c r="C16" s="184">
        <v>41600</v>
      </c>
      <c r="D16" s="183" t="s">
        <v>107</v>
      </c>
      <c r="E16" s="126" t="str">
        <f ca="1">IF(OR(C16="",D16="",C16&lt;$L$4),"",IF(C16=$L$4,IF(AND(D16&lt;=$S$24,$S$24&lt;=(D16+0.08333333333)),"en juego",IF($S$24&lt;D16,"hoy!","finalizado")),IF($L$4&gt;C16,"finalizado","")))</f>
        <v/>
      </c>
      <c r="F16" s="47"/>
      <c r="G16" s="79"/>
      <c r="H16" s="80"/>
      <c r="I16" s="77"/>
      <c r="J16" s="127" t="e">
        <f ca="1">IF(AND(E15&lt;&gt;"",E17&lt;&gt;""),IF(OR(F15="",F17="",AND(F15=F17,OR(G15="",G17=""))),"GCFC",IF(F15=F17,IF(G15&gt;G17,E15,E17),IF(F15&gt;F17,E15,E17))),"")</f>
        <v>#REF!</v>
      </c>
      <c r="K16" s="45"/>
      <c r="L16" s="45"/>
      <c r="M16" s="45"/>
      <c r="N16" s="45"/>
      <c r="O16" s="45"/>
      <c r="P16" s="45"/>
      <c r="Q16" s="45"/>
      <c r="R16" s="45"/>
      <c r="S16" s="45"/>
    </row>
    <row r="17" spans="1:19" ht="14.25" customHeight="1" x14ac:dyDescent="0.2">
      <c r="A17" s="186"/>
      <c r="B17" s="128"/>
      <c r="C17" s="128"/>
      <c r="D17" s="128"/>
      <c r="E17" s="121" t="str">
        <f>IF(AND('- PRIMERA DIVISIÓN-'!H34=0,'- PRIMERA DIVISIÓN-'!G34&lt;&gt;""),"4To Grupo A",'- PRIMERA DIVISIÓN-'!G34)</f>
        <v>CIENCIAS A</v>
      </c>
      <c r="F17" s="122">
        <v>2</v>
      </c>
      <c r="G17" s="129"/>
      <c r="H17" s="130"/>
      <c r="I17" s="73"/>
      <c r="J17" s="73"/>
      <c r="K17" s="45"/>
      <c r="L17" s="45"/>
      <c r="M17" s="45"/>
      <c r="N17" s="45"/>
      <c r="O17" s="45"/>
      <c r="P17" s="45"/>
      <c r="Q17" s="45"/>
      <c r="R17" s="45"/>
      <c r="S17" s="45"/>
    </row>
    <row r="18" spans="1:19" ht="15" customHeight="1" x14ac:dyDescent="0.2">
      <c r="A18" s="186"/>
      <c r="B18" s="128"/>
      <c r="C18" s="128"/>
      <c r="D18" s="128"/>
      <c r="E18" s="73"/>
      <c r="F18" s="47"/>
      <c r="G18" s="73"/>
      <c r="H18" s="73"/>
      <c r="I18" s="73"/>
      <c r="J18" s="73"/>
      <c r="K18" s="45"/>
      <c r="L18" s="45"/>
      <c r="M18" s="45"/>
      <c r="N18" s="45"/>
      <c r="O18" s="45"/>
      <c r="P18" s="45"/>
      <c r="Q18" s="45"/>
      <c r="R18" s="45"/>
      <c r="S18" s="45"/>
    </row>
    <row r="19" spans="1:19" ht="14.25" customHeight="1" x14ac:dyDescent="0.2">
      <c r="A19" s="186"/>
      <c r="B19" s="128"/>
      <c r="C19" s="128"/>
      <c r="D19" s="128"/>
      <c r="E19" s="121" t="e">
        <f ca="1">IF(AND('- C -'!H32=0,'- C -'!G32&lt;&gt;""),"2do Grupo B",'- C -'!G32)</f>
        <v>#REF!</v>
      </c>
      <c r="F19" s="122">
        <v>1</v>
      </c>
      <c r="G19" s="123"/>
      <c r="H19" s="124"/>
      <c r="I19" s="73"/>
      <c r="J19" s="73"/>
      <c r="K19" s="45"/>
      <c r="L19" s="45"/>
      <c r="M19" s="45"/>
      <c r="N19" s="45"/>
      <c r="O19" s="45"/>
      <c r="P19" s="45"/>
      <c r="Q19" s="45"/>
      <c r="R19" s="45"/>
      <c r="S19" s="45"/>
    </row>
    <row r="20" spans="1:19" ht="14.25" customHeight="1" x14ac:dyDescent="0.2">
      <c r="A20" s="186" t="str">
        <f ca="1">IF(OR(E20="en juego",E20="hoy!",E20="finalizado"),"  -&gt;     D","D")</f>
        <v>D</v>
      </c>
      <c r="B20" s="125" t="s">
        <v>104</v>
      </c>
      <c r="C20" s="184">
        <v>41600</v>
      </c>
      <c r="D20" s="183">
        <v>0.58333333333333337</v>
      </c>
      <c r="E20" s="126" t="str">
        <f ca="1">IF(OR(C20="",D20="",C20&lt;$L$4),"",IF(C20=$L$4,IF(AND(D20&lt;=$S$24,$S$24&lt;=(D20+0.08333333333)),"en juego",IF($S$24&lt;D20,"hoy!","finalizado")),IF($L$4&gt;C20,"finalizado","")))</f>
        <v/>
      </c>
      <c r="F20" s="47"/>
      <c r="G20" s="79"/>
      <c r="H20" s="80"/>
      <c r="I20" s="77"/>
      <c r="J20" s="127" t="e">
        <f ca="1">IF(AND(E19&lt;&gt;"",E21&lt;&gt;""),IF(OR(F19="",F21="",AND(F19=F21,OR(G19="",G21=""))),"GCFD",IF(F19=F21,IF(G19&gt;G21,E19,E21),IF(F19&gt;F21,E19,E21))),"")</f>
        <v>#REF!</v>
      </c>
      <c r="K20" s="45"/>
      <c r="L20" s="45"/>
      <c r="M20" s="45"/>
      <c r="N20" s="45"/>
      <c r="O20" s="45"/>
      <c r="P20" s="45"/>
      <c r="Q20" s="45"/>
      <c r="R20" s="45"/>
      <c r="S20" s="45"/>
    </row>
    <row r="21" spans="1:19" ht="14.25" customHeight="1" x14ac:dyDescent="0.2">
      <c r="A21" s="186"/>
      <c r="B21" s="45"/>
      <c r="C21" s="45"/>
      <c r="D21" s="45"/>
      <c r="E21" s="121" t="str">
        <f>IF(AND('- PRIMERA DIVISIÓN-'!H33=0,'- PRIMERA DIVISIÓN-'!G33&lt;&gt;""),"3ro Grupo A",'- PRIMERA DIVISIÓN-'!G33)</f>
        <v>CANELA PASIÓN</v>
      </c>
      <c r="F21" s="122">
        <v>0</v>
      </c>
      <c r="G21" s="129"/>
      <c r="H21" s="130"/>
      <c r="I21" s="73"/>
      <c r="J21" s="73"/>
      <c r="K21" s="45"/>
      <c r="L21" s="45"/>
      <c r="M21" s="45"/>
      <c r="N21" s="45"/>
      <c r="O21" s="45"/>
      <c r="P21" s="45"/>
      <c r="Q21" s="45"/>
      <c r="R21" s="45"/>
      <c r="S21" s="45"/>
    </row>
    <row r="22" spans="1:19" ht="15" customHeight="1" x14ac:dyDescent="0.2">
      <c r="A22" s="186"/>
      <c r="B22" s="45"/>
      <c r="C22" s="45"/>
      <c r="D22" s="45"/>
      <c r="E22" s="73"/>
      <c r="F22" s="73"/>
      <c r="G22" s="73"/>
      <c r="H22" s="73"/>
      <c r="I22" s="73"/>
      <c r="J22" s="73"/>
      <c r="K22" s="45"/>
      <c r="L22" s="45"/>
      <c r="M22" s="45"/>
      <c r="N22" s="45"/>
      <c r="O22" s="45"/>
      <c r="P22" s="45"/>
      <c r="Q22" s="45"/>
      <c r="R22" s="45"/>
      <c r="S22" s="45"/>
    </row>
    <row r="23" spans="1:19" hidden="1" x14ac:dyDescent="0.2">
      <c r="A23" s="187"/>
      <c r="B23" s="73"/>
      <c r="C23" s="73"/>
      <c r="D23" s="73"/>
      <c r="E23" s="73"/>
      <c r="F23" s="73"/>
      <c r="G23" s="73"/>
      <c r="H23" s="73"/>
      <c r="I23" s="73"/>
      <c r="J23" s="73"/>
      <c r="K23" s="45"/>
      <c r="L23" s="45"/>
      <c r="M23" s="45"/>
      <c r="N23" s="45"/>
      <c r="O23" s="45"/>
      <c r="P23" s="45"/>
      <c r="Q23" s="45"/>
      <c r="R23" s="131">
        <f ca="1">HOUR(M4)</f>
        <v>16</v>
      </c>
      <c r="S23" s="131">
        <f ca="1">MINUTE(M4)</f>
        <v>19</v>
      </c>
    </row>
    <row r="24" spans="1:19" hidden="1" x14ac:dyDescent="0.2">
      <c r="A24" s="187"/>
      <c r="B24" s="73"/>
      <c r="C24" s="73"/>
      <c r="D24" s="73"/>
      <c r="E24" s="73"/>
      <c r="F24" s="73"/>
      <c r="G24" s="73"/>
      <c r="H24" s="73"/>
      <c r="I24" s="73"/>
      <c r="J24" s="73"/>
      <c r="K24" s="45"/>
      <c r="L24" s="45"/>
      <c r="M24" s="45"/>
      <c r="N24" s="45"/>
      <c r="O24" s="45"/>
      <c r="P24" s="45"/>
      <c r="Q24" s="45"/>
      <c r="R24" s="131"/>
      <c r="S24" s="132">
        <f ca="1">TIME(R23,S23,0)</f>
        <v>0.67986111111111114</v>
      </c>
    </row>
    <row r="25" spans="1:19" ht="15" customHeight="1" x14ac:dyDescent="0.2">
      <c r="A25" s="18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</row>
    <row r="26" spans="1:19" x14ac:dyDescent="0.2">
      <c r="A26" s="18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</row>
    <row r="27" spans="1:19" x14ac:dyDescent="0.2">
      <c r="A27" s="18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</row>
    <row r="28" spans="1:19" x14ac:dyDescent="0.2">
      <c r="A28" s="18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</row>
    <row r="29" spans="1:19" x14ac:dyDescent="0.2">
      <c r="A29" s="18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</row>
    <row r="30" spans="1:19" x14ac:dyDescent="0.2">
      <c r="A30" s="18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</row>
    <row r="31" spans="1:19" x14ac:dyDescent="0.2">
      <c r="A31" s="18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</row>
    <row r="32" spans="1:19" x14ac:dyDescent="0.2">
      <c r="A32" s="18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</row>
    <row r="33" spans="1:19" x14ac:dyDescent="0.2">
      <c r="A33" s="18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</row>
    <row r="34" spans="1:19" x14ac:dyDescent="0.2">
      <c r="A34" s="18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</row>
    <row r="35" spans="1:19" x14ac:dyDescent="0.2">
      <c r="A35" s="18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</row>
    <row r="36" spans="1:19" x14ac:dyDescent="0.2">
      <c r="A36" s="18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</row>
    <row r="37" spans="1:19" x14ac:dyDescent="0.2">
      <c r="A37" s="18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</row>
    <row r="38" spans="1:19" x14ac:dyDescent="0.2">
      <c r="A38" s="18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</row>
    <row r="39" spans="1:19" x14ac:dyDescent="0.2">
      <c r="A39" s="18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</row>
    <row r="40" spans="1:19" x14ac:dyDescent="0.2">
      <c r="A40" s="18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</row>
    <row r="41" spans="1:19" x14ac:dyDescent="0.2">
      <c r="A41" s="18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</row>
    <row r="42" spans="1:19" x14ac:dyDescent="0.2">
      <c r="A42" s="18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</row>
    <row r="43" spans="1:19" x14ac:dyDescent="0.2">
      <c r="A43" s="18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</row>
    <row r="44" spans="1:19" x14ac:dyDescent="0.2">
      <c r="A44" s="18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</row>
    <row r="45" spans="1:19" x14ac:dyDescent="0.2">
      <c r="A45" s="18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x14ac:dyDescent="0.2">
      <c r="A46" s="18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</row>
    <row r="47" spans="1:19" x14ac:dyDescent="0.2">
      <c r="A47" s="18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</row>
    <row r="48" spans="1:19" x14ac:dyDescent="0.2">
      <c r="A48" s="18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  <row r="49" spans="1:19" x14ac:dyDescent="0.2">
      <c r="A49" s="18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</row>
    <row r="50" spans="1:19" x14ac:dyDescent="0.2">
      <c r="A50" s="18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</row>
    <row r="51" spans="1:19" x14ac:dyDescent="0.2">
      <c r="A51" s="18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</row>
    <row r="52" spans="1:19" x14ac:dyDescent="0.2">
      <c r="A52" s="18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</row>
    <row r="53" spans="1:19" x14ac:dyDescent="0.2">
      <c r="A53" s="18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</row>
    <row r="54" spans="1:19" x14ac:dyDescent="0.2">
      <c r="A54" s="18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</row>
    <row r="55" spans="1:19" x14ac:dyDescent="0.2">
      <c r="A55" s="18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</row>
    <row r="56" spans="1:19" x14ac:dyDescent="0.2">
      <c r="A56" s="18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</row>
    <row r="57" spans="1:19" x14ac:dyDescent="0.2">
      <c r="A57" s="18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</row>
    <row r="58" spans="1:19" x14ac:dyDescent="0.2">
      <c r="A58" s="18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</row>
    <row r="59" spans="1:19" x14ac:dyDescent="0.2">
      <c r="A59" s="18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</row>
    <row r="60" spans="1:19" x14ac:dyDescent="0.2">
      <c r="A60" s="18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</row>
    <row r="61" spans="1:19" x14ac:dyDescent="0.2">
      <c r="A61" s="18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</row>
    <row r="62" spans="1:19" x14ac:dyDescent="0.2">
      <c r="A62" s="18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</row>
    <row r="63" spans="1:19" x14ac:dyDescent="0.2">
      <c r="A63" s="18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</row>
    <row r="64" spans="1:19" x14ac:dyDescent="0.2">
      <c r="A64" s="18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</row>
    <row r="65" spans="1:19" x14ac:dyDescent="0.2">
      <c r="A65" s="18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</row>
    <row r="66" spans="1:19" x14ac:dyDescent="0.2">
      <c r="A66" s="18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</row>
    <row r="67" spans="1:19" x14ac:dyDescent="0.2">
      <c r="A67" s="18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</row>
    <row r="68" spans="1:19" x14ac:dyDescent="0.2">
      <c r="A68" s="18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</row>
    <row r="69" spans="1:19" x14ac:dyDescent="0.2">
      <c r="A69" s="18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</row>
    <row r="70" spans="1:19" x14ac:dyDescent="0.2">
      <c r="A70" s="18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</row>
    <row r="71" spans="1:19" x14ac:dyDescent="0.2">
      <c r="A71" s="18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</row>
    <row r="72" spans="1:19" x14ac:dyDescent="0.2">
      <c r="A72" s="18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</row>
    <row r="73" spans="1:19" x14ac:dyDescent="0.2">
      <c r="A73" s="18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</row>
    <row r="74" spans="1:19" x14ac:dyDescent="0.2">
      <c r="A74" s="18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</row>
    <row r="75" spans="1:19" x14ac:dyDescent="0.2">
      <c r="A75" s="18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</row>
    <row r="76" spans="1:19" x14ac:dyDescent="0.2">
      <c r="A76" s="18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</row>
    <row r="77" spans="1:19" x14ac:dyDescent="0.2">
      <c r="A77" s="18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</row>
    <row r="78" spans="1:19" x14ac:dyDescent="0.2">
      <c r="A78" s="18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</row>
    <row r="79" spans="1:19" x14ac:dyDescent="0.2">
      <c r="A79" s="18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</row>
    <row r="80" spans="1:19" x14ac:dyDescent="0.2">
      <c r="A80" s="18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</row>
    <row r="81" spans="1:19" x14ac:dyDescent="0.2">
      <c r="A81" s="18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</row>
    <row r="82" spans="1:19" x14ac:dyDescent="0.2">
      <c r="A82" s="18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</row>
    <row r="83" spans="1:19" x14ac:dyDescent="0.2">
      <c r="A83" s="18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</row>
    <row r="84" spans="1:19" x14ac:dyDescent="0.2">
      <c r="A84" s="18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</row>
    <row r="85" spans="1:19" x14ac:dyDescent="0.2">
      <c r="A85" s="18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</row>
    <row r="86" spans="1:19" x14ac:dyDescent="0.2">
      <c r="A86" s="18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</row>
    <row r="87" spans="1:19" x14ac:dyDescent="0.2">
      <c r="A87" s="18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</row>
    <row r="88" spans="1:19" x14ac:dyDescent="0.2">
      <c r="A88" s="18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</row>
    <row r="89" spans="1:19" x14ac:dyDescent="0.2">
      <c r="A89" s="18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</row>
    <row r="90" spans="1:19" x14ac:dyDescent="0.2">
      <c r="A90" s="18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</row>
    <row r="91" spans="1:19" x14ac:dyDescent="0.2">
      <c r="A91" s="18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</row>
    <row r="92" spans="1:19" x14ac:dyDescent="0.2">
      <c r="A92" s="18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</row>
    <row r="93" spans="1:19" x14ac:dyDescent="0.2">
      <c r="A93" s="18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</row>
    <row r="94" spans="1:19" x14ac:dyDescent="0.2">
      <c r="A94" s="18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</row>
    <row r="95" spans="1:19" x14ac:dyDescent="0.2">
      <c r="A95" s="18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</row>
    <row r="96" spans="1:19" x14ac:dyDescent="0.2">
      <c r="A96" s="18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</row>
    <row r="97" spans="1:19" x14ac:dyDescent="0.2">
      <c r="A97" s="18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</row>
    <row r="98" spans="1:19" x14ac:dyDescent="0.2">
      <c r="A98" s="18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</row>
    <row r="99" spans="1:19" x14ac:dyDescent="0.2">
      <c r="A99" s="18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</row>
    <row r="100" spans="1:19" x14ac:dyDescent="0.2">
      <c r="A100" s="18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</row>
    <row r="101" spans="1:19" x14ac:dyDescent="0.2">
      <c r="A101" s="18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</row>
    <row r="102" spans="1:19" x14ac:dyDescent="0.2">
      <c r="A102" s="18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</row>
    <row r="103" spans="1:19" x14ac:dyDescent="0.2">
      <c r="A103" s="18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</row>
    <row r="104" spans="1:19" x14ac:dyDescent="0.2">
      <c r="A104" s="18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</row>
    <row r="105" spans="1:19" x14ac:dyDescent="0.2">
      <c r="A105" s="18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</row>
    <row r="106" spans="1:19" x14ac:dyDescent="0.2">
      <c r="A106" s="18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</row>
    <row r="107" spans="1:19" x14ac:dyDescent="0.2">
      <c r="A107" s="18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</row>
    <row r="108" spans="1:19" x14ac:dyDescent="0.2">
      <c r="A108" s="18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</row>
    <row r="109" spans="1:19" x14ac:dyDescent="0.2">
      <c r="A109" s="18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</row>
    <row r="110" spans="1:19" x14ac:dyDescent="0.2">
      <c r="A110" s="18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</row>
    <row r="111" spans="1:19" x14ac:dyDescent="0.2">
      <c r="A111" s="18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</row>
    <row r="112" spans="1:19" x14ac:dyDescent="0.2">
      <c r="A112" s="18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</row>
    <row r="113" spans="1:19" x14ac:dyDescent="0.2">
      <c r="A113" s="18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</row>
    <row r="114" spans="1:19" x14ac:dyDescent="0.2">
      <c r="A114" s="18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</row>
    <row r="115" spans="1:19" x14ac:dyDescent="0.2">
      <c r="A115" s="18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</row>
    <row r="116" spans="1:19" x14ac:dyDescent="0.2">
      <c r="A116" s="18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</row>
    <row r="117" spans="1:19" x14ac:dyDescent="0.2">
      <c r="A117" s="18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</row>
    <row r="118" spans="1:19" x14ac:dyDescent="0.2">
      <c r="A118" s="18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</row>
    <row r="119" spans="1:19" x14ac:dyDescent="0.2">
      <c r="A119" s="18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</row>
    <row r="120" spans="1:19" x14ac:dyDescent="0.2">
      <c r="A120" s="18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</row>
    <row r="121" spans="1:19" x14ac:dyDescent="0.2">
      <c r="A121" s="18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</row>
    <row r="122" spans="1:19" x14ac:dyDescent="0.2">
      <c r="A122" s="18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</row>
    <row r="123" spans="1:19" x14ac:dyDescent="0.2">
      <c r="A123" s="18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</row>
    <row r="124" spans="1:19" x14ac:dyDescent="0.2">
      <c r="A124" s="18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</row>
    <row r="125" spans="1:19" x14ac:dyDescent="0.2">
      <c r="A125" s="18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</row>
    <row r="126" spans="1:19" x14ac:dyDescent="0.2">
      <c r="A126" s="18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</row>
    <row r="127" spans="1:19" x14ac:dyDescent="0.2">
      <c r="A127" s="18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</row>
    <row r="128" spans="1:19" x14ac:dyDescent="0.2">
      <c r="A128" s="18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</row>
    <row r="129" spans="1:19" x14ac:dyDescent="0.2">
      <c r="A129" s="18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</row>
    <row r="130" spans="1:19" x14ac:dyDescent="0.2">
      <c r="A130" s="18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</row>
    <row r="131" spans="1:19" x14ac:dyDescent="0.2">
      <c r="A131" s="18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</row>
    <row r="132" spans="1:19" x14ac:dyDescent="0.2">
      <c r="A132" s="18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</row>
    <row r="133" spans="1:19" x14ac:dyDescent="0.2">
      <c r="A133" s="18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</row>
    <row r="134" spans="1:19" x14ac:dyDescent="0.2">
      <c r="A134" s="18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</row>
    <row r="135" spans="1:19" x14ac:dyDescent="0.2">
      <c r="A135" s="18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</row>
    <row r="136" spans="1:19" x14ac:dyDescent="0.2">
      <c r="A136" s="18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</row>
    <row r="137" spans="1:19" x14ac:dyDescent="0.2">
      <c r="A137" s="18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</row>
    <row r="138" spans="1:19" x14ac:dyDescent="0.2">
      <c r="A138" s="18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</row>
    <row r="139" spans="1:19" x14ac:dyDescent="0.2">
      <c r="A139" s="18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</row>
    <row r="140" spans="1:19" x14ac:dyDescent="0.2">
      <c r="A140" s="18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</row>
    <row r="141" spans="1:19" x14ac:dyDescent="0.2">
      <c r="A141" s="18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</row>
    <row r="142" spans="1:19" x14ac:dyDescent="0.2">
      <c r="A142" s="18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</row>
    <row r="143" spans="1:19" x14ac:dyDescent="0.2">
      <c r="A143" s="18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</row>
    <row r="144" spans="1:19" x14ac:dyDescent="0.2">
      <c r="A144" s="18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</row>
    <row r="145" spans="1:19" x14ac:dyDescent="0.2">
      <c r="A145" s="18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</row>
    <row r="146" spans="1:19" x14ac:dyDescent="0.2">
      <c r="A146" s="18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</row>
    <row r="147" spans="1:19" x14ac:dyDescent="0.2">
      <c r="A147" s="18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</row>
    <row r="148" spans="1:19" x14ac:dyDescent="0.2">
      <c r="A148" s="18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</row>
    <row r="149" spans="1:19" x14ac:dyDescent="0.2">
      <c r="A149" s="18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</row>
    <row r="150" spans="1:19" x14ac:dyDescent="0.2">
      <c r="A150" s="18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</row>
    <row r="151" spans="1:19" x14ac:dyDescent="0.2">
      <c r="A151" s="18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</row>
    <row r="152" spans="1:19" x14ac:dyDescent="0.2">
      <c r="A152" s="18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</row>
    <row r="153" spans="1:19" x14ac:dyDescent="0.2">
      <c r="A153" s="18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</row>
    <row r="154" spans="1:19" x14ac:dyDescent="0.2">
      <c r="A154" s="18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</row>
    <row r="155" spans="1:19" x14ac:dyDescent="0.2">
      <c r="A155" s="18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</row>
    <row r="156" spans="1:19" x14ac:dyDescent="0.2">
      <c r="A156" s="18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</row>
    <row r="157" spans="1:19" x14ac:dyDescent="0.2">
      <c r="A157" s="18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</row>
    <row r="158" spans="1:19" x14ac:dyDescent="0.2">
      <c r="A158" s="18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</row>
    <row r="159" spans="1:19" x14ac:dyDescent="0.2">
      <c r="A159" s="18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</row>
    <row r="160" spans="1:19" x14ac:dyDescent="0.2">
      <c r="A160" s="18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</row>
    <row r="161" spans="1:19" x14ac:dyDescent="0.2">
      <c r="A161" s="18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</row>
    <row r="162" spans="1:19" x14ac:dyDescent="0.2">
      <c r="A162" s="18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</row>
    <row r="163" spans="1:19" x14ac:dyDescent="0.2">
      <c r="A163" s="18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</row>
    <row r="164" spans="1:19" x14ac:dyDescent="0.2">
      <c r="A164" s="18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</row>
    <row r="165" spans="1:19" x14ac:dyDescent="0.2">
      <c r="A165" s="18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</row>
    <row r="166" spans="1:19" x14ac:dyDescent="0.2">
      <c r="A166" s="18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</row>
    <row r="167" spans="1:19" x14ac:dyDescent="0.2">
      <c r="A167" s="18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</row>
    <row r="168" spans="1:19" x14ac:dyDescent="0.2">
      <c r="A168" s="18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</row>
    <row r="169" spans="1:19" x14ac:dyDescent="0.2">
      <c r="A169" s="18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</row>
    <row r="170" spans="1:19" x14ac:dyDescent="0.2">
      <c r="A170" s="18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</row>
    <row r="171" spans="1:19" x14ac:dyDescent="0.2">
      <c r="A171" s="18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</row>
    <row r="172" spans="1:19" x14ac:dyDescent="0.2">
      <c r="A172" s="18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</row>
    <row r="173" spans="1:19" x14ac:dyDescent="0.2">
      <c r="A173" s="18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</row>
    <row r="174" spans="1:19" x14ac:dyDescent="0.2">
      <c r="A174" s="18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</row>
    <row r="175" spans="1:19" x14ac:dyDescent="0.2">
      <c r="A175" s="18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</row>
    <row r="176" spans="1:19" x14ac:dyDescent="0.2">
      <c r="A176" s="18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</row>
    <row r="177" spans="1:19" x14ac:dyDescent="0.2">
      <c r="A177" s="18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</row>
    <row r="178" spans="1:19" x14ac:dyDescent="0.2">
      <c r="A178" s="18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</row>
    <row r="179" spans="1:19" x14ac:dyDescent="0.2">
      <c r="A179" s="18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</row>
    <row r="180" spans="1:19" x14ac:dyDescent="0.2">
      <c r="A180" s="18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</row>
    <row r="181" spans="1:19" x14ac:dyDescent="0.2">
      <c r="A181" s="18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</row>
    <row r="182" spans="1:19" x14ac:dyDescent="0.2">
      <c r="A182" s="18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</row>
    <row r="183" spans="1:19" x14ac:dyDescent="0.2">
      <c r="A183" s="18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</row>
    <row r="184" spans="1:19" x14ac:dyDescent="0.2">
      <c r="A184" s="18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</row>
    <row r="185" spans="1:19" x14ac:dyDescent="0.2">
      <c r="A185" s="18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</row>
    <row r="186" spans="1:19" x14ac:dyDescent="0.2">
      <c r="A186" s="18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</row>
    <row r="187" spans="1:19" x14ac:dyDescent="0.2">
      <c r="A187" s="18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</row>
    <row r="188" spans="1:19" x14ac:dyDescent="0.2">
      <c r="A188" s="18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</row>
    <row r="189" spans="1:19" x14ac:dyDescent="0.2">
      <c r="A189" s="18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</row>
    <row r="190" spans="1:19" x14ac:dyDescent="0.2">
      <c r="A190" s="18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</row>
    <row r="191" spans="1:19" x14ac:dyDescent="0.2">
      <c r="A191" s="18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</row>
    <row r="192" spans="1:19" x14ac:dyDescent="0.2">
      <c r="A192" s="18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</row>
    <row r="193" spans="1:19" x14ac:dyDescent="0.2">
      <c r="A193" s="18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</row>
    <row r="194" spans="1:19" x14ac:dyDescent="0.2">
      <c r="A194" s="18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</row>
    <row r="195" spans="1:19" x14ac:dyDescent="0.2">
      <c r="A195" s="18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</row>
    <row r="196" spans="1:19" x14ac:dyDescent="0.2">
      <c r="A196" s="18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</row>
    <row r="197" spans="1:19" x14ac:dyDescent="0.2">
      <c r="A197" s="18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</row>
    <row r="198" spans="1:19" x14ac:dyDescent="0.2">
      <c r="A198" s="18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</row>
    <row r="199" spans="1:19" x14ac:dyDescent="0.2">
      <c r="A199" s="18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</row>
    <row r="200" spans="1:19" x14ac:dyDescent="0.2">
      <c r="A200" s="18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</row>
    <row r="201" spans="1:19" x14ac:dyDescent="0.2">
      <c r="A201" s="18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</row>
    <row r="202" spans="1:19" x14ac:dyDescent="0.2">
      <c r="A202" s="18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</row>
    <row r="203" spans="1:19" x14ac:dyDescent="0.2">
      <c r="A203" s="18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</row>
    <row r="204" spans="1:19" x14ac:dyDescent="0.2">
      <c r="A204" s="18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</row>
    <row r="205" spans="1:19" x14ac:dyDescent="0.2">
      <c r="A205" s="18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</row>
    <row r="206" spans="1:19" x14ac:dyDescent="0.2">
      <c r="A206" s="18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</row>
    <row r="207" spans="1:19" x14ac:dyDescent="0.2">
      <c r="A207" s="18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</row>
    <row r="208" spans="1:19" x14ac:dyDescent="0.2">
      <c r="A208" s="18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</row>
    <row r="209" spans="1:19" x14ac:dyDescent="0.2">
      <c r="A209" s="18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</row>
    <row r="210" spans="1:19" x14ac:dyDescent="0.2">
      <c r="A210" s="18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</row>
    <row r="211" spans="1:19" x14ac:dyDescent="0.2">
      <c r="A211" s="18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</row>
    <row r="212" spans="1:19" x14ac:dyDescent="0.2">
      <c r="A212" s="18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</row>
    <row r="213" spans="1:19" x14ac:dyDescent="0.2">
      <c r="A213" s="18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</row>
    <row r="214" spans="1:19" x14ac:dyDescent="0.2">
      <c r="A214" s="18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</row>
    <row r="215" spans="1:19" x14ac:dyDescent="0.2">
      <c r="A215" s="18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</row>
    <row r="216" spans="1:19" x14ac:dyDescent="0.2">
      <c r="A216" s="18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</row>
    <row r="217" spans="1:19" x14ac:dyDescent="0.2">
      <c r="A217" s="18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</row>
    <row r="218" spans="1:19" x14ac:dyDescent="0.2">
      <c r="A218" s="18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</row>
    <row r="219" spans="1:19" x14ac:dyDescent="0.2">
      <c r="A219" s="18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</row>
    <row r="220" spans="1:19" x14ac:dyDescent="0.2">
      <c r="A220" s="18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</row>
    <row r="221" spans="1:19" x14ac:dyDescent="0.2">
      <c r="A221" s="18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</row>
    <row r="222" spans="1:19" x14ac:dyDescent="0.2">
      <c r="A222" s="18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</row>
    <row r="223" spans="1:19" x14ac:dyDescent="0.2">
      <c r="A223" s="18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</row>
    <row r="224" spans="1:19" x14ac:dyDescent="0.2">
      <c r="A224" s="18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</row>
    <row r="225" spans="1:19" x14ac:dyDescent="0.2">
      <c r="A225" s="18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</row>
    <row r="226" spans="1:19" x14ac:dyDescent="0.2">
      <c r="A226" s="18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</row>
    <row r="227" spans="1:19" x14ac:dyDescent="0.2">
      <c r="A227" s="18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</row>
    <row r="228" spans="1:19" x14ac:dyDescent="0.2">
      <c r="A228" s="18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</row>
    <row r="229" spans="1:19" x14ac:dyDescent="0.2">
      <c r="A229" s="18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</row>
    <row r="230" spans="1:19" x14ac:dyDescent="0.2">
      <c r="A230" s="18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</row>
    <row r="231" spans="1:19" x14ac:dyDescent="0.2">
      <c r="A231" s="18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</row>
    <row r="232" spans="1:19" x14ac:dyDescent="0.2">
      <c r="A232" s="18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</row>
    <row r="233" spans="1:19" x14ac:dyDescent="0.2">
      <c r="A233" s="18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</row>
    <row r="234" spans="1:19" x14ac:dyDescent="0.2">
      <c r="A234" s="18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</row>
    <row r="235" spans="1:19" x14ac:dyDescent="0.2">
      <c r="A235" s="18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</row>
    <row r="236" spans="1:19" x14ac:dyDescent="0.2">
      <c r="A236" s="18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</row>
    <row r="237" spans="1:19" x14ac:dyDescent="0.2">
      <c r="A237" s="18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</row>
    <row r="238" spans="1:19" x14ac:dyDescent="0.2">
      <c r="A238" s="18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</row>
    <row r="239" spans="1:19" x14ac:dyDescent="0.2">
      <c r="A239" s="18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</row>
    <row r="240" spans="1:19" x14ac:dyDescent="0.2">
      <c r="A240" s="18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</row>
    <row r="241" spans="1:19" x14ac:dyDescent="0.2">
      <c r="A241" s="18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</row>
    <row r="242" spans="1:19" x14ac:dyDescent="0.2">
      <c r="A242" s="18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</row>
    <row r="243" spans="1:19" x14ac:dyDescent="0.2">
      <c r="A243" s="18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</row>
    <row r="244" spans="1:19" x14ac:dyDescent="0.2">
      <c r="A244" s="18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</row>
    <row r="245" spans="1:19" x14ac:dyDescent="0.2">
      <c r="A245" s="18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</row>
    <row r="246" spans="1:19" x14ac:dyDescent="0.2">
      <c r="A246" s="18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</row>
    <row r="247" spans="1:19" x14ac:dyDescent="0.2">
      <c r="A247" s="18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</row>
    <row r="248" spans="1:19" x14ac:dyDescent="0.2">
      <c r="A248" s="18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</row>
    <row r="249" spans="1:19" x14ac:dyDescent="0.2">
      <c r="A249" s="18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</row>
    <row r="250" spans="1:19" x14ac:dyDescent="0.2">
      <c r="A250" s="18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</row>
    <row r="251" spans="1:19" x14ac:dyDescent="0.2">
      <c r="A251" s="18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</row>
    <row r="252" spans="1:19" x14ac:dyDescent="0.2">
      <c r="A252" s="18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</row>
    <row r="253" spans="1:19" x14ac:dyDescent="0.2">
      <c r="A253" s="18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</row>
    <row r="254" spans="1:19" x14ac:dyDescent="0.2">
      <c r="A254" s="18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</row>
    <row r="255" spans="1:19" x14ac:dyDescent="0.2">
      <c r="A255" s="18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</row>
    <row r="256" spans="1:19" x14ac:dyDescent="0.2">
      <c r="A256" s="18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</row>
    <row r="257" spans="1:19" x14ac:dyDescent="0.2">
      <c r="A257" s="18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</row>
    <row r="258" spans="1:19" x14ac:dyDescent="0.2">
      <c r="A258" s="18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</row>
    <row r="259" spans="1:19" x14ac:dyDescent="0.2">
      <c r="A259" s="18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</row>
    <row r="260" spans="1:19" x14ac:dyDescent="0.2">
      <c r="A260" s="18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</row>
    <row r="261" spans="1:19" x14ac:dyDescent="0.2">
      <c r="A261" s="18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</row>
    <row r="262" spans="1:19" x14ac:dyDescent="0.2">
      <c r="A262" s="18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</row>
    <row r="263" spans="1:19" x14ac:dyDescent="0.2">
      <c r="A263" s="18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</row>
    <row r="264" spans="1:19" x14ac:dyDescent="0.2">
      <c r="A264" s="18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</row>
    <row r="265" spans="1:19" x14ac:dyDescent="0.2">
      <c r="A265" s="18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</row>
    <row r="266" spans="1:19" x14ac:dyDescent="0.2">
      <c r="A266" s="18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</row>
    <row r="267" spans="1:19" x14ac:dyDescent="0.2">
      <c r="A267" s="18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</row>
    <row r="268" spans="1:19" x14ac:dyDescent="0.2">
      <c r="A268" s="18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</row>
    <row r="269" spans="1:19" x14ac:dyDescent="0.2">
      <c r="A269" s="18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</row>
    <row r="270" spans="1:19" x14ac:dyDescent="0.2">
      <c r="A270" s="18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</row>
    <row r="271" spans="1:19" x14ac:dyDescent="0.2">
      <c r="A271" s="18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</row>
    <row r="272" spans="1:19" x14ac:dyDescent="0.2">
      <c r="A272" s="18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</row>
    <row r="273" spans="1:19" x14ac:dyDescent="0.2">
      <c r="A273" s="18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</row>
    <row r="274" spans="1:19" x14ac:dyDescent="0.2">
      <c r="A274" s="18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</row>
    <row r="275" spans="1:19" x14ac:dyDescent="0.2">
      <c r="A275" s="18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</row>
    <row r="276" spans="1:19" x14ac:dyDescent="0.2">
      <c r="A276" s="18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</row>
    <row r="277" spans="1:19" x14ac:dyDescent="0.2">
      <c r="A277" s="18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</row>
    <row r="278" spans="1:19" x14ac:dyDescent="0.2">
      <c r="A278" s="18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</row>
    <row r="279" spans="1:19" x14ac:dyDescent="0.2">
      <c r="A279" s="18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</row>
    <row r="280" spans="1:19" x14ac:dyDescent="0.2">
      <c r="A280" s="18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</row>
    <row r="281" spans="1:19" x14ac:dyDescent="0.2">
      <c r="A281" s="18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</row>
    <row r="282" spans="1:19" x14ac:dyDescent="0.2">
      <c r="A282" s="18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</row>
    <row r="283" spans="1:19" x14ac:dyDescent="0.2">
      <c r="A283" s="18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</row>
    <row r="284" spans="1:19" x14ac:dyDescent="0.2">
      <c r="A284" s="18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</row>
    <row r="285" spans="1:19" x14ac:dyDescent="0.2">
      <c r="A285" s="18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</row>
    <row r="286" spans="1:19" x14ac:dyDescent="0.2">
      <c r="A286" s="18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</row>
    <row r="287" spans="1:19" x14ac:dyDescent="0.2">
      <c r="A287" s="18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</row>
    <row r="288" spans="1:19" x14ac:dyDescent="0.2">
      <c r="A288" s="18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</row>
    <row r="289" spans="1:19" x14ac:dyDescent="0.2">
      <c r="A289" s="18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</row>
    <row r="290" spans="1:19" x14ac:dyDescent="0.2">
      <c r="A290" s="18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</row>
    <row r="291" spans="1:19" x14ac:dyDescent="0.2">
      <c r="A291" s="18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</row>
    <row r="292" spans="1:19" x14ac:dyDescent="0.2">
      <c r="A292" s="18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</row>
    <row r="293" spans="1:19" x14ac:dyDescent="0.2">
      <c r="A293" s="18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</row>
    <row r="294" spans="1:19" x14ac:dyDescent="0.2">
      <c r="A294" s="18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</row>
    <row r="295" spans="1:19" x14ac:dyDescent="0.2">
      <c r="A295" s="18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</row>
    <row r="296" spans="1:19" x14ac:dyDescent="0.2">
      <c r="A296" s="18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</row>
    <row r="297" spans="1:19" x14ac:dyDescent="0.2">
      <c r="A297" s="18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</row>
    <row r="298" spans="1:19" x14ac:dyDescent="0.2">
      <c r="A298" s="18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</row>
    <row r="299" spans="1:19" x14ac:dyDescent="0.2">
      <c r="A299" s="18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</row>
    <row r="300" spans="1:19" x14ac:dyDescent="0.2">
      <c r="A300" s="18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</row>
    <row r="301" spans="1:19" x14ac:dyDescent="0.2">
      <c r="A301" s="18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</row>
    <row r="302" spans="1:19" x14ac:dyDescent="0.2">
      <c r="A302" s="18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</row>
    <row r="303" spans="1:19" x14ac:dyDescent="0.2">
      <c r="A303" s="18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</row>
    <row r="304" spans="1:19" x14ac:dyDescent="0.2">
      <c r="A304" s="18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</row>
    <row r="305" spans="1:19" x14ac:dyDescent="0.2">
      <c r="A305" s="18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</row>
    <row r="306" spans="1:19" x14ac:dyDescent="0.2">
      <c r="A306" s="18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</row>
    <row r="307" spans="1:19" x14ac:dyDescent="0.2">
      <c r="A307" s="18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</row>
    <row r="308" spans="1:19" x14ac:dyDescent="0.2">
      <c r="A308" s="18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</row>
    <row r="309" spans="1:19" x14ac:dyDescent="0.2">
      <c r="A309" s="18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</row>
    <row r="310" spans="1:19" x14ac:dyDescent="0.2">
      <c r="A310" s="18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</row>
    <row r="311" spans="1:19" x14ac:dyDescent="0.2">
      <c r="A311" s="18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</row>
    <row r="312" spans="1:19" x14ac:dyDescent="0.2">
      <c r="A312" s="18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</row>
    <row r="313" spans="1:19" x14ac:dyDescent="0.2">
      <c r="A313" s="18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</row>
    <row r="314" spans="1:19" x14ac:dyDescent="0.2">
      <c r="A314" s="18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</row>
    <row r="315" spans="1:19" x14ac:dyDescent="0.2">
      <c r="A315" s="18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</row>
    <row r="316" spans="1:19" x14ac:dyDescent="0.2">
      <c r="A316" s="18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</row>
    <row r="317" spans="1:19" x14ac:dyDescent="0.2">
      <c r="A317" s="18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</row>
    <row r="318" spans="1:19" x14ac:dyDescent="0.2">
      <c r="A318" s="18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</row>
    <row r="319" spans="1:19" x14ac:dyDescent="0.2">
      <c r="A319" s="18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</row>
    <row r="320" spans="1:19" x14ac:dyDescent="0.2">
      <c r="A320" s="18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</row>
    <row r="321" spans="1:19" x14ac:dyDescent="0.2">
      <c r="A321" s="18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</row>
    <row r="322" spans="1:19" x14ac:dyDescent="0.2">
      <c r="A322" s="18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</row>
    <row r="323" spans="1:19" x14ac:dyDescent="0.2">
      <c r="A323" s="18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</row>
    <row r="324" spans="1:19" x14ac:dyDescent="0.2">
      <c r="A324" s="18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</row>
    <row r="325" spans="1:19" x14ac:dyDescent="0.2">
      <c r="A325" s="18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</row>
    <row r="326" spans="1:19" x14ac:dyDescent="0.2">
      <c r="A326" s="18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</row>
    <row r="327" spans="1:19" x14ac:dyDescent="0.2">
      <c r="A327" s="18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</row>
    <row r="328" spans="1:19" x14ac:dyDescent="0.2">
      <c r="A328" s="18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</row>
    <row r="329" spans="1:19" x14ac:dyDescent="0.2">
      <c r="A329" s="18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</row>
    <row r="330" spans="1:19" x14ac:dyDescent="0.2">
      <c r="A330" s="18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</row>
    <row r="331" spans="1:19" x14ac:dyDescent="0.2">
      <c r="A331" s="18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</row>
    <row r="332" spans="1:19" x14ac:dyDescent="0.2">
      <c r="A332" s="18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</row>
    <row r="333" spans="1:19" x14ac:dyDescent="0.2">
      <c r="A333" s="18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</row>
    <row r="334" spans="1:19" x14ac:dyDescent="0.2">
      <c r="A334" s="18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</row>
    <row r="335" spans="1:19" x14ac:dyDescent="0.2">
      <c r="A335" s="18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</row>
    <row r="336" spans="1:19" x14ac:dyDescent="0.2">
      <c r="A336" s="18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</row>
    <row r="337" spans="1:19" x14ac:dyDescent="0.2">
      <c r="A337" s="18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</row>
    <row r="338" spans="1:19" x14ac:dyDescent="0.2">
      <c r="A338" s="18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</row>
    <row r="339" spans="1:19" x14ac:dyDescent="0.2">
      <c r="A339" s="18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</row>
    <row r="340" spans="1:19" x14ac:dyDescent="0.2">
      <c r="A340" s="18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</row>
    <row r="341" spans="1:19" x14ac:dyDescent="0.2">
      <c r="A341" s="18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</row>
    <row r="342" spans="1:19" x14ac:dyDescent="0.2">
      <c r="A342" s="18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</row>
    <row r="343" spans="1:19" x14ac:dyDescent="0.2">
      <c r="A343" s="18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</row>
    <row r="344" spans="1:19" x14ac:dyDescent="0.2">
      <c r="A344" s="18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</row>
    <row r="345" spans="1:19" x14ac:dyDescent="0.2">
      <c r="A345" s="18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</row>
    <row r="346" spans="1:19" x14ac:dyDescent="0.2">
      <c r="A346" s="18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</row>
    <row r="347" spans="1:19" x14ac:dyDescent="0.2">
      <c r="A347" s="18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</row>
    <row r="348" spans="1:19" x14ac:dyDescent="0.2">
      <c r="A348" s="18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</row>
    <row r="349" spans="1:19" x14ac:dyDescent="0.2">
      <c r="A349" s="18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</row>
    <row r="350" spans="1:19" x14ac:dyDescent="0.2">
      <c r="A350" s="18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</row>
    <row r="351" spans="1:19" x14ac:dyDescent="0.2">
      <c r="A351" s="18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</row>
    <row r="352" spans="1:19" x14ac:dyDescent="0.2">
      <c r="A352" s="18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</row>
    <row r="353" spans="1:19" x14ac:dyDescent="0.2">
      <c r="A353" s="18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</row>
    <row r="354" spans="1:19" x14ac:dyDescent="0.2">
      <c r="A354" s="18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</row>
    <row r="355" spans="1:19" x14ac:dyDescent="0.2">
      <c r="A355" s="18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</row>
    <row r="356" spans="1:19" x14ac:dyDescent="0.2">
      <c r="A356" s="18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</row>
    <row r="357" spans="1:19" x14ac:dyDescent="0.2">
      <c r="A357" s="18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</row>
    <row r="358" spans="1:19" x14ac:dyDescent="0.2">
      <c r="A358" s="18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</row>
    <row r="359" spans="1:19" x14ac:dyDescent="0.2">
      <c r="A359" s="18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</row>
    <row r="360" spans="1:19" x14ac:dyDescent="0.2">
      <c r="A360" s="18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</row>
    <row r="361" spans="1:19" x14ac:dyDescent="0.2">
      <c r="A361" s="18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</row>
    <row r="362" spans="1:19" x14ac:dyDescent="0.2">
      <c r="A362" s="18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</row>
    <row r="363" spans="1:19" x14ac:dyDescent="0.2">
      <c r="A363" s="18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</row>
    <row r="364" spans="1:19" x14ac:dyDescent="0.2">
      <c r="A364" s="18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</row>
    <row r="365" spans="1:19" x14ac:dyDescent="0.2">
      <c r="A365" s="18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</row>
    <row r="366" spans="1:19" x14ac:dyDescent="0.2">
      <c r="A366" s="18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</row>
    <row r="367" spans="1:19" x14ac:dyDescent="0.2">
      <c r="A367" s="18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</row>
    <row r="368" spans="1:19" x14ac:dyDescent="0.2">
      <c r="A368" s="18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</row>
    <row r="369" spans="1:19" x14ac:dyDescent="0.2">
      <c r="A369" s="18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</row>
    <row r="370" spans="1:19" x14ac:dyDescent="0.2">
      <c r="A370" s="18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</row>
    <row r="371" spans="1:19" x14ac:dyDescent="0.2">
      <c r="A371" s="18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</row>
    <row r="372" spans="1:19" x14ac:dyDescent="0.2">
      <c r="A372" s="18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</row>
    <row r="373" spans="1:19" x14ac:dyDescent="0.2">
      <c r="A373" s="18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</row>
    <row r="374" spans="1:19" x14ac:dyDescent="0.2">
      <c r="A374" s="18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</row>
    <row r="375" spans="1:19" x14ac:dyDescent="0.2">
      <c r="A375" s="18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</row>
    <row r="376" spans="1:19" x14ac:dyDescent="0.2">
      <c r="A376" s="18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</row>
    <row r="377" spans="1:19" x14ac:dyDescent="0.2">
      <c r="A377" s="18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</row>
    <row r="378" spans="1:19" x14ac:dyDescent="0.2">
      <c r="A378" s="18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</row>
    <row r="379" spans="1:19" x14ac:dyDescent="0.2">
      <c r="A379" s="18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</row>
    <row r="380" spans="1:19" x14ac:dyDescent="0.2">
      <c r="A380" s="18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</row>
    <row r="381" spans="1:19" x14ac:dyDescent="0.2">
      <c r="A381" s="18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</row>
    <row r="382" spans="1:19" x14ac:dyDescent="0.2">
      <c r="A382" s="18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</row>
    <row r="383" spans="1:19" x14ac:dyDescent="0.2">
      <c r="A383" s="18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</row>
    <row r="384" spans="1:19" x14ac:dyDescent="0.2">
      <c r="A384" s="18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</row>
    <row r="385" spans="1:19" x14ac:dyDescent="0.2">
      <c r="A385" s="18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</row>
    <row r="386" spans="1:19" x14ac:dyDescent="0.2">
      <c r="A386" s="18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</row>
    <row r="387" spans="1:19" x14ac:dyDescent="0.2">
      <c r="A387" s="18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</row>
    <row r="388" spans="1:19" x14ac:dyDescent="0.2">
      <c r="A388" s="18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</row>
    <row r="389" spans="1:19" x14ac:dyDescent="0.2">
      <c r="A389" s="18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</row>
    <row r="390" spans="1:19" x14ac:dyDescent="0.2">
      <c r="A390" s="18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</row>
    <row r="391" spans="1:19" x14ac:dyDescent="0.2">
      <c r="A391" s="18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</row>
    <row r="392" spans="1:19" x14ac:dyDescent="0.2">
      <c r="A392" s="18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</row>
    <row r="393" spans="1:19" x14ac:dyDescent="0.2">
      <c r="A393" s="18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</row>
    <row r="394" spans="1:19" x14ac:dyDescent="0.2">
      <c r="A394" s="18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</row>
    <row r="395" spans="1:19" x14ac:dyDescent="0.2">
      <c r="A395" s="18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</row>
    <row r="396" spans="1:19" x14ac:dyDescent="0.2">
      <c r="A396" s="18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</row>
    <row r="397" spans="1:19" x14ac:dyDescent="0.2">
      <c r="A397" s="18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</row>
    <row r="398" spans="1:19" x14ac:dyDescent="0.2">
      <c r="A398" s="18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</row>
    <row r="399" spans="1:19" x14ac:dyDescent="0.2">
      <c r="A399" s="18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</row>
    <row r="400" spans="1:19" x14ac:dyDescent="0.2">
      <c r="A400" s="18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</row>
    <row r="401" spans="1:19" x14ac:dyDescent="0.2">
      <c r="A401" s="18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</row>
    <row r="402" spans="1:19" x14ac:dyDescent="0.2">
      <c r="A402" s="18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</row>
    <row r="403" spans="1:19" x14ac:dyDescent="0.2">
      <c r="A403" s="18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</row>
    <row r="404" spans="1:19" x14ac:dyDescent="0.2">
      <c r="A404" s="18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</row>
    <row r="405" spans="1:19" x14ac:dyDescent="0.2">
      <c r="A405" s="18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</row>
    <row r="406" spans="1:19" x14ac:dyDescent="0.2">
      <c r="A406" s="18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</row>
    <row r="407" spans="1:19" x14ac:dyDescent="0.2">
      <c r="A407" s="18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</row>
    <row r="408" spans="1:19" x14ac:dyDescent="0.2">
      <c r="A408" s="18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</row>
    <row r="409" spans="1:19" x14ac:dyDescent="0.2">
      <c r="A409" s="18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</row>
    <row r="410" spans="1:19" x14ac:dyDescent="0.2">
      <c r="A410" s="18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</row>
    <row r="411" spans="1:19" x14ac:dyDescent="0.2">
      <c r="A411" s="18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</row>
    <row r="412" spans="1:19" x14ac:dyDescent="0.2">
      <c r="A412" s="18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</row>
    <row r="413" spans="1:19" x14ac:dyDescent="0.2">
      <c r="A413" s="18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</row>
    <row r="414" spans="1:19" x14ac:dyDescent="0.2">
      <c r="A414" s="18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</row>
    <row r="415" spans="1:19" x14ac:dyDescent="0.2">
      <c r="A415" s="18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</row>
    <row r="416" spans="1:19" x14ac:dyDescent="0.2">
      <c r="A416" s="18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</row>
    <row r="417" spans="1:19" x14ac:dyDescent="0.2">
      <c r="A417" s="18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</row>
    <row r="418" spans="1:19" x14ac:dyDescent="0.2">
      <c r="A418" s="18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</row>
    <row r="419" spans="1:19" x14ac:dyDescent="0.2">
      <c r="A419" s="18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</row>
    <row r="420" spans="1:19" x14ac:dyDescent="0.2">
      <c r="A420" s="18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</row>
    <row r="421" spans="1:19" x14ac:dyDescent="0.2">
      <c r="A421" s="18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</row>
    <row r="422" spans="1:19" x14ac:dyDescent="0.2">
      <c r="A422" s="18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</row>
    <row r="423" spans="1:19" x14ac:dyDescent="0.2">
      <c r="A423" s="18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</row>
    <row r="424" spans="1:19" x14ac:dyDescent="0.2">
      <c r="A424" s="18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</row>
    <row r="425" spans="1:19" x14ac:dyDescent="0.2">
      <c r="A425" s="18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</row>
    <row r="426" spans="1:19" x14ac:dyDescent="0.2">
      <c r="A426" s="18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</row>
    <row r="427" spans="1:19" x14ac:dyDescent="0.2">
      <c r="A427" s="18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</row>
    <row r="428" spans="1:19" x14ac:dyDescent="0.2">
      <c r="A428" s="18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</row>
    <row r="429" spans="1:19" x14ac:dyDescent="0.2">
      <c r="A429" s="18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</row>
    <row r="430" spans="1:19" x14ac:dyDescent="0.2">
      <c r="A430" s="18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</row>
    <row r="431" spans="1:19" x14ac:dyDescent="0.2">
      <c r="A431" s="18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</row>
    <row r="432" spans="1:19" x14ac:dyDescent="0.2">
      <c r="A432" s="18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</row>
    <row r="433" spans="1:19" x14ac:dyDescent="0.2">
      <c r="A433" s="18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</row>
    <row r="434" spans="1:19" x14ac:dyDescent="0.2">
      <c r="A434" s="18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</row>
    <row r="435" spans="1:19" x14ac:dyDescent="0.2">
      <c r="A435" s="18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</row>
    <row r="436" spans="1:19" x14ac:dyDescent="0.2">
      <c r="A436" s="18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</row>
    <row r="437" spans="1:19" x14ac:dyDescent="0.2">
      <c r="A437" s="18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</row>
    <row r="438" spans="1:19" x14ac:dyDescent="0.2">
      <c r="A438" s="18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</row>
    <row r="439" spans="1:19" x14ac:dyDescent="0.2">
      <c r="A439" s="18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</row>
    <row r="440" spans="1:19" x14ac:dyDescent="0.2">
      <c r="A440" s="18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</row>
    <row r="441" spans="1:19" x14ac:dyDescent="0.2">
      <c r="A441" s="18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</row>
    <row r="442" spans="1:19" x14ac:dyDescent="0.2">
      <c r="A442" s="18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</row>
    <row r="443" spans="1:19" x14ac:dyDescent="0.2">
      <c r="A443" s="18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</row>
    <row r="444" spans="1:19" x14ac:dyDescent="0.2">
      <c r="A444" s="18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</row>
    <row r="445" spans="1:19" x14ac:dyDescent="0.2">
      <c r="A445" s="18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</row>
    <row r="446" spans="1:19" x14ac:dyDescent="0.2">
      <c r="A446" s="18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</row>
    <row r="447" spans="1:19" x14ac:dyDescent="0.2">
      <c r="A447" s="18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</row>
    <row r="448" spans="1:19" x14ac:dyDescent="0.2">
      <c r="A448" s="18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</row>
    <row r="449" spans="1:19" x14ac:dyDescent="0.2">
      <c r="A449" s="18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</row>
    <row r="450" spans="1:19" x14ac:dyDescent="0.2">
      <c r="A450" s="18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</row>
    <row r="451" spans="1:19" x14ac:dyDescent="0.2">
      <c r="A451" s="18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</row>
    <row r="452" spans="1:19" x14ac:dyDescent="0.2">
      <c r="A452" s="18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</row>
    <row r="453" spans="1:19" x14ac:dyDescent="0.2">
      <c r="A453" s="18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</row>
    <row r="454" spans="1:19" x14ac:dyDescent="0.2">
      <c r="A454" s="18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</row>
    <row r="455" spans="1:19" x14ac:dyDescent="0.2">
      <c r="A455" s="18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</row>
    <row r="456" spans="1:19" x14ac:dyDescent="0.2">
      <c r="A456" s="18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</row>
    <row r="457" spans="1:19" x14ac:dyDescent="0.2">
      <c r="A457" s="18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</row>
    <row r="458" spans="1:19" x14ac:dyDescent="0.2">
      <c r="A458" s="18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</row>
    <row r="459" spans="1:19" x14ac:dyDescent="0.2">
      <c r="A459" s="18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</row>
    <row r="460" spans="1:19" x14ac:dyDescent="0.2">
      <c r="A460" s="18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</row>
    <row r="461" spans="1:19" x14ac:dyDescent="0.2">
      <c r="A461" s="18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</row>
    <row r="462" spans="1:19" x14ac:dyDescent="0.2">
      <c r="A462" s="18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</row>
    <row r="463" spans="1:19" x14ac:dyDescent="0.2">
      <c r="A463" s="18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</row>
    <row r="464" spans="1:19" x14ac:dyDescent="0.2">
      <c r="A464" s="18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</row>
    <row r="465" spans="1:19" x14ac:dyDescent="0.2">
      <c r="A465" s="18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</row>
    <row r="466" spans="1:19" x14ac:dyDescent="0.2">
      <c r="A466" s="18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</row>
    <row r="467" spans="1:19" x14ac:dyDescent="0.2">
      <c r="A467" s="18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</row>
    <row r="468" spans="1:19" x14ac:dyDescent="0.2">
      <c r="A468" s="18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</row>
    <row r="469" spans="1:19" x14ac:dyDescent="0.2">
      <c r="A469" s="18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</row>
    <row r="470" spans="1:19" x14ac:dyDescent="0.2">
      <c r="A470" s="18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</row>
    <row r="471" spans="1:19" x14ac:dyDescent="0.2">
      <c r="A471" s="18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</row>
    <row r="472" spans="1:19" x14ac:dyDescent="0.2">
      <c r="A472" s="18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</row>
    <row r="473" spans="1:19" x14ac:dyDescent="0.2">
      <c r="A473" s="18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</row>
    <row r="474" spans="1:19" x14ac:dyDescent="0.2">
      <c r="A474" s="18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</row>
    <row r="475" spans="1:19" x14ac:dyDescent="0.2">
      <c r="A475" s="18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</row>
    <row r="476" spans="1:19" x14ac:dyDescent="0.2">
      <c r="A476" s="18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</row>
    <row r="477" spans="1:19" x14ac:dyDescent="0.2">
      <c r="A477" s="18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</row>
    <row r="478" spans="1:19" x14ac:dyDescent="0.2">
      <c r="A478" s="18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</row>
    <row r="479" spans="1:19" x14ac:dyDescent="0.2">
      <c r="A479" s="18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</row>
    <row r="480" spans="1:19" x14ac:dyDescent="0.2">
      <c r="A480" s="18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</row>
    <row r="481" spans="1:12" x14ac:dyDescent="0.2">
      <c r="A481" s="18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</row>
    <row r="482" spans="1:12" x14ac:dyDescent="0.2">
      <c r="A482" s="18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</row>
    <row r="483" spans="1:12" x14ac:dyDescent="0.2">
      <c r="A483" s="18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</row>
    <row r="484" spans="1:12" x14ac:dyDescent="0.2">
      <c r="A484" s="18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</row>
    <row r="485" spans="1:12" x14ac:dyDescent="0.2">
      <c r="A485" s="18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</row>
    <row r="486" spans="1:12" x14ac:dyDescent="0.2">
      <c r="A486" s="18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</row>
    <row r="487" spans="1:12" x14ac:dyDescent="0.2">
      <c r="A487" s="18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</row>
    <row r="488" spans="1:12" x14ac:dyDescent="0.2">
      <c r="A488" s="18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</row>
    <row r="489" spans="1:12" x14ac:dyDescent="0.2">
      <c r="A489" s="18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</row>
    <row r="490" spans="1:12" x14ac:dyDescent="0.2">
      <c r="A490" s="18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</row>
    <row r="491" spans="1:12" x14ac:dyDescent="0.2">
      <c r="A491" s="18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</row>
    <row r="492" spans="1:12" x14ac:dyDescent="0.2">
      <c r="A492" s="18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</row>
    <row r="493" spans="1:12" x14ac:dyDescent="0.2">
      <c r="A493" s="18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</row>
    <row r="494" spans="1:12" x14ac:dyDescent="0.2">
      <c r="A494" s="18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</row>
    <row r="495" spans="1:12" x14ac:dyDescent="0.2">
      <c r="A495" s="18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</row>
    <row r="496" spans="1:12" x14ac:dyDescent="0.2">
      <c r="A496" s="18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</row>
    <row r="497" spans="1:12" x14ac:dyDescent="0.2">
      <c r="A497" s="18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</row>
    <row r="498" spans="1:12" x14ac:dyDescent="0.2">
      <c r="A498" s="18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</row>
    <row r="499" spans="1:12" x14ac:dyDescent="0.2">
      <c r="A499" s="18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</row>
    <row r="500" spans="1:12" x14ac:dyDescent="0.2">
      <c r="A500" s="18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</row>
    <row r="501" spans="1:12" x14ac:dyDescent="0.2">
      <c r="A501" s="18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</row>
    <row r="502" spans="1:12" x14ac:dyDescent="0.2">
      <c r="A502" s="18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</row>
    <row r="503" spans="1:12" x14ac:dyDescent="0.2">
      <c r="A503" s="18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</row>
    <row r="504" spans="1:12" x14ac:dyDescent="0.2">
      <c r="A504" s="18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</row>
    <row r="505" spans="1:12" x14ac:dyDescent="0.2">
      <c r="A505" s="18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</row>
    <row r="506" spans="1:12" x14ac:dyDescent="0.2">
      <c r="A506" s="18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</row>
    <row r="507" spans="1:12" x14ac:dyDescent="0.2">
      <c r="A507" s="18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</row>
    <row r="508" spans="1:12" x14ac:dyDescent="0.2">
      <c r="A508" s="18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</row>
    <row r="509" spans="1:12" x14ac:dyDescent="0.2">
      <c r="A509" s="18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</row>
    <row r="510" spans="1:12" x14ac:dyDescent="0.2">
      <c r="A510" s="18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</row>
    <row r="511" spans="1:12" x14ac:dyDescent="0.2">
      <c r="A511" s="18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</row>
    <row r="512" spans="1:12" x14ac:dyDescent="0.2">
      <c r="A512" s="18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</row>
    <row r="513" spans="1:12" x14ac:dyDescent="0.2">
      <c r="A513" s="18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</row>
    <row r="514" spans="1:12" x14ac:dyDescent="0.2">
      <c r="A514" s="18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</row>
    <row r="515" spans="1:12" x14ac:dyDescent="0.2">
      <c r="A515" s="18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</row>
    <row r="516" spans="1:12" x14ac:dyDescent="0.2">
      <c r="A516" s="18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</row>
    <row r="517" spans="1:12" x14ac:dyDescent="0.2">
      <c r="A517" s="18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</row>
    <row r="518" spans="1:12" x14ac:dyDescent="0.2">
      <c r="A518" s="18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</row>
    <row r="519" spans="1:12" x14ac:dyDescent="0.2">
      <c r="A519" s="18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</row>
    <row r="520" spans="1:12" x14ac:dyDescent="0.2">
      <c r="A520" s="18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</row>
    <row r="521" spans="1:12" x14ac:dyDescent="0.2">
      <c r="A521" s="18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</row>
    <row r="522" spans="1:12" x14ac:dyDescent="0.2">
      <c r="A522" s="18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</row>
    <row r="523" spans="1:12" x14ac:dyDescent="0.2">
      <c r="A523" s="18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</row>
    <row r="524" spans="1:12" x14ac:dyDescent="0.2">
      <c r="A524" s="18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</row>
    <row r="525" spans="1:12" x14ac:dyDescent="0.2">
      <c r="A525" s="18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</row>
    <row r="526" spans="1:12" x14ac:dyDescent="0.2">
      <c r="A526" s="18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</row>
    <row r="527" spans="1:12" x14ac:dyDescent="0.2">
      <c r="A527" s="18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</row>
    <row r="528" spans="1:12" x14ac:dyDescent="0.2">
      <c r="A528" s="18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</row>
    <row r="529" spans="1:12" x14ac:dyDescent="0.2">
      <c r="A529" s="18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</row>
    <row r="530" spans="1:12" x14ac:dyDescent="0.2">
      <c r="A530" s="18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</row>
    <row r="531" spans="1:12" x14ac:dyDescent="0.2">
      <c r="A531" s="18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</row>
    <row r="532" spans="1:12" x14ac:dyDescent="0.2">
      <c r="A532" s="18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</row>
    <row r="533" spans="1:12" x14ac:dyDescent="0.2">
      <c r="A533" s="18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</row>
    <row r="534" spans="1:12" x14ac:dyDescent="0.2">
      <c r="A534" s="18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</row>
    <row r="535" spans="1:12" x14ac:dyDescent="0.2">
      <c r="A535" s="18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</row>
    <row r="536" spans="1:12" x14ac:dyDescent="0.2">
      <c r="A536" s="18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</row>
    <row r="537" spans="1:12" x14ac:dyDescent="0.2">
      <c r="A537" s="18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</row>
    <row r="538" spans="1:12" x14ac:dyDescent="0.2">
      <c r="A538" s="18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</row>
    <row r="539" spans="1:12" x14ac:dyDescent="0.2">
      <c r="A539" s="18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</row>
    <row r="540" spans="1:12" x14ac:dyDescent="0.2">
      <c r="A540" s="18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</row>
    <row r="541" spans="1:12" x14ac:dyDescent="0.2">
      <c r="A541" s="18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</row>
    <row r="542" spans="1:12" x14ac:dyDescent="0.2">
      <c r="A542" s="18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</row>
    <row r="543" spans="1:12" x14ac:dyDescent="0.2">
      <c r="A543" s="18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</row>
    <row r="544" spans="1:12" x14ac:dyDescent="0.2">
      <c r="A544" s="18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</row>
    <row r="545" spans="1:12" x14ac:dyDescent="0.2">
      <c r="A545" s="18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</row>
    <row r="546" spans="1:12" x14ac:dyDescent="0.2">
      <c r="A546" s="18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</row>
    <row r="547" spans="1:12" x14ac:dyDescent="0.2">
      <c r="A547" s="18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</row>
    <row r="548" spans="1:12" x14ac:dyDescent="0.2">
      <c r="A548" s="18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</row>
    <row r="549" spans="1:12" x14ac:dyDescent="0.2">
      <c r="A549" s="18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</row>
    <row r="550" spans="1:12" x14ac:dyDescent="0.2">
      <c r="A550" s="18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</row>
    <row r="551" spans="1:12" x14ac:dyDescent="0.2">
      <c r="A551" s="18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</row>
    <row r="552" spans="1:12" x14ac:dyDescent="0.2">
      <c r="A552" s="18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</row>
    <row r="553" spans="1:12" x14ac:dyDescent="0.2">
      <c r="A553" s="18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</row>
    <row r="554" spans="1:12" x14ac:dyDescent="0.2">
      <c r="A554" s="18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</row>
    <row r="555" spans="1:12" x14ac:dyDescent="0.2">
      <c r="A555" s="18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</row>
    <row r="556" spans="1:12" x14ac:dyDescent="0.2">
      <c r="A556" s="18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</row>
    <row r="557" spans="1:12" x14ac:dyDescent="0.2">
      <c r="A557" s="18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</row>
    <row r="558" spans="1:12" x14ac:dyDescent="0.2">
      <c r="A558" s="18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</row>
    <row r="559" spans="1:12" x14ac:dyDescent="0.2">
      <c r="A559" s="18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</row>
    <row r="560" spans="1:12" x14ac:dyDescent="0.2">
      <c r="A560" s="18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</row>
    <row r="561" spans="1:12" x14ac:dyDescent="0.2">
      <c r="A561" s="18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</row>
    <row r="562" spans="1:12" x14ac:dyDescent="0.2">
      <c r="A562" s="18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</row>
    <row r="563" spans="1:12" x14ac:dyDescent="0.2">
      <c r="A563" s="18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</row>
    <row r="564" spans="1:12" x14ac:dyDescent="0.2">
      <c r="A564" s="18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</row>
    <row r="565" spans="1:12" x14ac:dyDescent="0.2">
      <c r="A565" s="18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</row>
    <row r="566" spans="1:12" x14ac:dyDescent="0.2">
      <c r="A566" s="18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</row>
    <row r="567" spans="1:12" x14ac:dyDescent="0.2">
      <c r="A567" s="18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</row>
    <row r="568" spans="1:12" x14ac:dyDescent="0.2">
      <c r="A568" s="18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</row>
    <row r="569" spans="1:12" x14ac:dyDescent="0.2">
      <c r="A569" s="18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</row>
    <row r="570" spans="1:12" x14ac:dyDescent="0.2">
      <c r="A570" s="18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</row>
    <row r="571" spans="1:12" x14ac:dyDescent="0.2">
      <c r="A571" s="18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</row>
    <row r="572" spans="1:12" x14ac:dyDescent="0.2">
      <c r="A572" s="18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</row>
    <row r="573" spans="1:12" x14ac:dyDescent="0.2">
      <c r="A573" s="18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</row>
    <row r="574" spans="1:12" x14ac:dyDescent="0.2">
      <c r="A574" s="18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</row>
    <row r="575" spans="1:12" x14ac:dyDescent="0.2">
      <c r="A575" s="18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</row>
    <row r="576" spans="1:12" x14ac:dyDescent="0.2">
      <c r="A576" s="18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</row>
    <row r="577" spans="1:12" x14ac:dyDescent="0.2">
      <c r="A577" s="18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</row>
    <row r="578" spans="1:12" x14ac:dyDescent="0.2">
      <c r="A578" s="18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</row>
    <row r="579" spans="1:12" x14ac:dyDescent="0.2">
      <c r="A579" s="18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</row>
    <row r="580" spans="1:12" x14ac:dyDescent="0.2">
      <c r="A580" s="18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</row>
    <row r="581" spans="1:12" x14ac:dyDescent="0.2">
      <c r="A581" s="18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</row>
    <row r="582" spans="1:12" x14ac:dyDescent="0.2">
      <c r="A582" s="18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</row>
    <row r="583" spans="1:12" x14ac:dyDescent="0.2">
      <c r="A583" s="18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</row>
    <row r="584" spans="1:12" x14ac:dyDescent="0.2">
      <c r="A584" s="18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</row>
    <row r="585" spans="1:12" x14ac:dyDescent="0.2">
      <c r="A585" s="18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</row>
    <row r="586" spans="1:12" x14ac:dyDescent="0.2">
      <c r="A586" s="18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</row>
    <row r="587" spans="1:12" x14ac:dyDescent="0.2">
      <c r="A587" s="18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</row>
    <row r="588" spans="1:12" x14ac:dyDescent="0.2">
      <c r="A588" s="18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</row>
    <row r="589" spans="1:12" x14ac:dyDescent="0.2">
      <c r="A589" s="18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</row>
    <row r="590" spans="1:12" x14ac:dyDescent="0.2">
      <c r="A590" s="18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</row>
    <row r="591" spans="1:12" x14ac:dyDescent="0.2">
      <c r="A591" s="18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</row>
    <row r="592" spans="1:12" x14ac:dyDescent="0.2">
      <c r="A592" s="18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</row>
    <row r="593" spans="1:12" x14ac:dyDescent="0.2">
      <c r="A593" s="18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</row>
    <row r="594" spans="1:12" x14ac:dyDescent="0.2">
      <c r="A594" s="18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</row>
    <row r="595" spans="1:12" x14ac:dyDescent="0.2">
      <c r="A595" s="18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</row>
    <row r="596" spans="1:12" x14ac:dyDescent="0.2">
      <c r="A596" s="18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</row>
    <row r="597" spans="1:12" x14ac:dyDescent="0.2">
      <c r="A597" s="18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</row>
    <row r="598" spans="1:12" x14ac:dyDescent="0.2">
      <c r="A598" s="18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</row>
    <row r="599" spans="1:12" x14ac:dyDescent="0.2">
      <c r="A599" s="18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</row>
    <row r="600" spans="1:12" x14ac:dyDescent="0.2">
      <c r="A600" s="18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</row>
    <row r="601" spans="1:12" x14ac:dyDescent="0.2">
      <c r="A601" s="18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</row>
    <row r="602" spans="1:12" x14ac:dyDescent="0.2">
      <c r="A602" s="18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</row>
    <row r="603" spans="1:12" x14ac:dyDescent="0.2">
      <c r="A603" s="18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</row>
    <row r="604" spans="1:12" x14ac:dyDescent="0.2">
      <c r="A604" s="18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</row>
    <row r="605" spans="1:12" x14ac:dyDescent="0.2">
      <c r="A605" s="18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</row>
    <row r="606" spans="1:12" x14ac:dyDescent="0.2">
      <c r="A606" s="18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</row>
    <row r="607" spans="1:12" x14ac:dyDescent="0.2">
      <c r="A607" s="18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</row>
    <row r="608" spans="1:12" x14ac:dyDescent="0.2">
      <c r="A608" s="18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</row>
    <row r="609" spans="1:12" x14ac:dyDescent="0.2">
      <c r="A609" s="18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</row>
    <row r="610" spans="1:12" x14ac:dyDescent="0.2">
      <c r="A610" s="18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</row>
    <row r="611" spans="1:12" x14ac:dyDescent="0.2">
      <c r="A611" s="18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</row>
    <row r="612" spans="1:12" x14ac:dyDescent="0.2">
      <c r="A612" s="18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</row>
    <row r="613" spans="1:12" x14ac:dyDescent="0.2">
      <c r="A613" s="18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</row>
    <row r="614" spans="1:12" x14ac:dyDescent="0.2">
      <c r="A614" s="18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</row>
    <row r="615" spans="1:12" x14ac:dyDescent="0.2">
      <c r="A615" s="18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</row>
    <row r="616" spans="1:12" x14ac:dyDescent="0.2">
      <c r="A616" s="18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</row>
    <row r="617" spans="1:12" x14ac:dyDescent="0.2">
      <c r="A617" s="18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</row>
    <row r="618" spans="1:12" x14ac:dyDescent="0.2">
      <c r="A618" s="18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</row>
    <row r="619" spans="1:12" x14ac:dyDescent="0.2">
      <c r="A619" s="18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</row>
    <row r="620" spans="1:12" x14ac:dyDescent="0.2">
      <c r="A620" s="18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</row>
    <row r="621" spans="1:12" x14ac:dyDescent="0.2">
      <c r="A621" s="18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</row>
    <row r="622" spans="1:12" x14ac:dyDescent="0.2">
      <c r="A622" s="18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</row>
    <row r="623" spans="1:12" x14ac:dyDescent="0.2">
      <c r="A623" s="18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</row>
    <row r="624" spans="1:12" x14ac:dyDescent="0.2">
      <c r="A624" s="18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</row>
    <row r="625" spans="1:12" x14ac:dyDescent="0.2">
      <c r="A625" s="18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</row>
    <row r="626" spans="1:12" x14ac:dyDescent="0.2">
      <c r="A626" s="18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</row>
    <row r="627" spans="1:12" x14ac:dyDescent="0.2">
      <c r="A627" s="18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</row>
    <row r="628" spans="1:12" x14ac:dyDescent="0.2">
      <c r="A628" s="18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</row>
    <row r="629" spans="1:12" x14ac:dyDescent="0.2">
      <c r="A629" s="18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</row>
    <row r="630" spans="1:12" x14ac:dyDescent="0.2">
      <c r="A630" s="18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</row>
    <row r="631" spans="1:12" x14ac:dyDescent="0.2">
      <c r="A631" s="18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</row>
    <row r="632" spans="1:12" x14ac:dyDescent="0.2">
      <c r="A632" s="18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</row>
    <row r="633" spans="1:12" x14ac:dyDescent="0.2">
      <c r="A633" s="18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</row>
    <row r="634" spans="1:12" x14ac:dyDescent="0.2">
      <c r="A634" s="18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</row>
    <row r="635" spans="1:12" x14ac:dyDescent="0.2">
      <c r="A635" s="18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</row>
    <row r="636" spans="1:12" x14ac:dyDescent="0.2">
      <c r="A636" s="18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</row>
    <row r="637" spans="1:12" x14ac:dyDescent="0.2">
      <c r="A637" s="18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</row>
    <row r="638" spans="1:12" x14ac:dyDescent="0.2">
      <c r="A638" s="18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</row>
    <row r="639" spans="1:12" x14ac:dyDescent="0.2">
      <c r="A639" s="18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</row>
    <row r="640" spans="1:12" x14ac:dyDescent="0.2">
      <c r="A640" s="18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</row>
    <row r="641" spans="1:12" x14ac:dyDescent="0.2">
      <c r="A641" s="18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</row>
    <row r="642" spans="1:12" x14ac:dyDescent="0.2">
      <c r="A642" s="18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</row>
    <row r="643" spans="1:12" x14ac:dyDescent="0.2">
      <c r="A643" s="18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</row>
    <row r="644" spans="1:12" x14ac:dyDescent="0.2">
      <c r="A644" s="18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</row>
    <row r="645" spans="1:12" x14ac:dyDescent="0.2">
      <c r="A645" s="18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</row>
    <row r="646" spans="1:12" x14ac:dyDescent="0.2">
      <c r="A646" s="18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</row>
    <row r="647" spans="1:12" x14ac:dyDescent="0.2">
      <c r="A647" s="18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</row>
    <row r="648" spans="1:12" x14ac:dyDescent="0.2">
      <c r="A648" s="18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</row>
    <row r="649" spans="1:12" x14ac:dyDescent="0.2">
      <c r="A649" s="18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</row>
    <row r="650" spans="1:12" x14ac:dyDescent="0.2">
      <c r="A650" s="18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</row>
    <row r="651" spans="1:12" x14ac:dyDescent="0.2">
      <c r="A651" s="18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</row>
    <row r="652" spans="1:12" x14ac:dyDescent="0.2">
      <c r="A652" s="18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</row>
    <row r="653" spans="1:12" x14ac:dyDescent="0.2">
      <c r="A653" s="18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</row>
    <row r="654" spans="1:12" x14ac:dyDescent="0.2">
      <c r="A654" s="18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</row>
    <row r="655" spans="1:12" x14ac:dyDescent="0.2">
      <c r="A655" s="18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</row>
    <row r="656" spans="1:12" x14ac:dyDescent="0.2">
      <c r="A656" s="18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</row>
    <row r="657" spans="1:12" x14ac:dyDescent="0.2">
      <c r="A657" s="18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</row>
    <row r="658" spans="1:12" x14ac:dyDescent="0.2">
      <c r="A658" s="18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</row>
    <row r="659" spans="1:12" x14ac:dyDescent="0.2">
      <c r="A659" s="18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</row>
    <row r="660" spans="1:12" x14ac:dyDescent="0.2">
      <c r="A660" s="18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</row>
    <row r="661" spans="1:12" x14ac:dyDescent="0.2">
      <c r="A661" s="18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</row>
    <row r="662" spans="1:12" x14ac:dyDescent="0.2">
      <c r="A662" s="18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</row>
    <row r="663" spans="1:12" x14ac:dyDescent="0.2">
      <c r="A663" s="18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</row>
    <row r="664" spans="1:12" x14ac:dyDescent="0.2">
      <c r="A664" s="18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</row>
    <row r="665" spans="1:12" x14ac:dyDescent="0.2">
      <c r="A665" s="18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</row>
    <row r="666" spans="1:12" x14ac:dyDescent="0.2">
      <c r="A666" s="18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</row>
    <row r="667" spans="1:12" x14ac:dyDescent="0.2">
      <c r="A667" s="18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</row>
    <row r="668" spans="1:12" x14ac:dyDescent="0.2">
      <c r="A668" s="18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</row>
    <row r="669" spans="1:12" x14ac:dyDescent="0.2">
      <c r="A669" s="18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</row>
    <row r="670" spans="1:12" x14ac:dyDescent="0.2">
      <c r="A670" s="18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</row>
    <row r="671" spans="1:12" x14ac:dyDescent="0.2">
      <c r="A671" s="18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</row>
    <row r="672" spans="1:12" x14ac:dyDescent="0.2">
      <c r="A672" s="18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</row>
    <row r="673" spans="1:12" x14ac:dyDescent="0.2">
      <c r="A673" s="18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</row>
    <row r="674" spans="1:12" x14ac:dyDescent="0.2">
      <c r="A674" s="18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</row>
    <row r="675" spans="1:12" x14ac:dyDescent="0.2">
      <c r="A675" s="18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</row>
    <row r="676" spans="1:12" x14ac:dyDescent="0.2">
      <c r="A676" s="18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</row>
    <row r="677" spans="1:12" x14ac:dyDescent="0.2">
      <c r="A677" s="18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</row>
    <row r="678" spans="1:12" x14ac:dyDescent="0.2">
      <c r="A678" s="18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</row>
    <row r="679" spans="1:12" x14ac:dyDescent="0.2">
      <c r="A679" s="18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</row>
    <row r="680" spans="1:12" x14ac:dyDescent="0.2">
      <c r="A680" s="18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</row>
    <row r="681" spans="1:12" x14ac:dyDescent="0.2">
      <c r="A681" s="18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</row>
    <row r="682" spans="1:12" x14ac:dyDescent="0.2">
      <c r="A682" s="18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</row>
    <row r="683" spans="1:12" x14ac:dyDescent="0.2">
      <c r="A683" s="18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</row>
    <row r="684" spans="1:12" x14ac:dyDescent="0.2">
      <c r="A684" s="18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</row>
    <row r="685" spans="1:12" x14ac:dyDescent="0.2">
      <c r="A685" s="18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</row>
    <row r="686" spans="1:12" x14ac:dyDescent="0.2">
      <c r="A686" s="18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</row>
    <row r="687" spans="1:12" x14ac:dyDescent="0.2">
      <c r="A687" s="18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</row>
    <row r="688" spans="1:12" x14ac:dyDescent="0.2">
      <c r="A688" s="18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</row>
    <row r="689" spans="1:12" x14ac:dyDescent="0.2">
      <c r="A689" s="18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</row>
  </sheetData>
  <mergeCells count="3">
    <mergeCell ref="E5:F5"/>
    <mergeCell ref="G5:H5"/>
    <mergeCell ref="A1:O2"/>
  </mergeCells>
  <phoneticPr fontId="17" type="noConversion"/>
  <conditionalFormatting sqref="G7 G9">
    <cfRule type="expression" dxfId="27" priority="8" stopIfTrue="1">
      <formula>IF(AND($F$7=$F$9,$F$7&lt;&gt;"",$F$9&lt;&gt;""),1,0)</formula>
    </cfRule>
  </conditionalFormatting>
  <conditionalFormatting sqref="G11 G13">
    <cfRule type="expression" dxfId="26" priority="9" stopIfTrue="1">
      <formula>IF(AND($F$11=$F$13,$F$11&lt;&gt;"",$F$13&lt;&gt;""),1,0)</formula>
    </cfRule>
  </conditionalFormatting>
  <conditionalFormatting sqref="G15 G17">
    <cfRule type="expression" dxfId="25" priority="10" stopIfTrue="1">
      <formula>IF(AND($F$15=$F$17,$F$15&lt;&gt;"",$F$17&lt;&gt;""),1,0)</formula>
    </cfRule>
  </conditionalFormatting>
  <conditionalFormatting sqref="G19 G21">
    <cfRule type="expression" dxfId="24" priority="11" stopIfTrue="1">
      <formula>IF(AND($F$19=$F$21,$F$19&lt;&gt;"",$F$21&lt;&gt;""),1,0)</formula>
    </cfRule>
  </conditionalFormatting>
  <conditionalFormatting sqref="A8 C8:E8 C12">
    <cfRule type="expression" dxfId="23" priority="12" stopIfTrue="1">
      <formula>IF(OR($E$8="en juego",$E$8="hoy!"),1,0)</formula>
    </cfRule>
  </conditionalFormatting>
  <conditionalFormatting sqref="A12 D12:E12 D20">
    <cfRule type="expression" dxfId="22" priority="13" stopIfTrue="1">
      <formula>IF(OR($E$12="en juego",$E$12="hoy!"),1,0)</formula>
    </cfRule>
  </conditionalFormatting>
  <conditionalFormatting sqref="A16 E16">
    <cfRule type="expression" dxfId="21" priority="14" stopIfTrue="1">
      <formula>IF(OR($E$16="en juego",$E$16="hoy!"),1,0)</formula>
    </cfRule>
  </conditionalFormatting>
  <conditionalFormatting sqref="A20:B20 E20">
    <cfRule type="expression" dxfId="20" priority="15" stopIfTrue="1">
      <formula>IF(OR($E$20="en juego",$E$20="hoy!"),1,0)</formula>
    </cfRule>
  </conditionalFormatting>
  <conditionalFormatting sqref="D16">
    <cfRule type="expression" dxfId="19" priority="6" stopIfTrue="1">
      <formula>IF(OR($E$12="en juego",$E$12="hoy!"),1,0)</formula>
    </cfRule>
  </conditionalFormatting>
  <conditionalFormatting sqref="B16">
    <cfRule type="expression" dxfId="18" priority="5" stopIfTrue="1">
      <formula>IF(OR($E$20="en juego",$E$20="hoy!"),1,0)</formula>
    </cfRule>
  </conditionalFormatting>
  <conditionalFormatting sqref="B12">
    <cfRule type="expression" dxfId="17" priority="4" stopIfTrue="1">
      <formula>IF(OR($E$20="en juego",$E$20="hoy!"),1,0)</formula>
    </cfRule>
  </conditionalFormatting>
  <conditionalFormatting sqref="B8">
    <cfRule type="expression" dxfId="16" priority="3" stopIfTrue="1">
      <formula>IF(OR($E$20="en juego",$E$20="hoy!"),1,0)</formula>
    </cfRule>
  </conditionalFormatting>
  <conditionalFormatting sqref="C16">
    <cfRule type="expression" dxfId="15" priority="2" stopIfTrue="1">
      <formula>IF(OR($E$8="en juego",$E$8="hoy!"),1,0)</formula>
    </cfRule>
  </conditionalFormatting>
  <conditionalFormatting sqref="C20">
    <cfRule type="expression" dxfId="14" priority="1" stopIfTrue="1">
      <formula>IF(OR($E$8="en juego",$E$8="hoy!"),1,0)</formula>
    </cfRule>
  </conditionalFormatting>
  <dataValidations count="3">
    <dataValidation type="whole" allowBlank="1" showInputMessage="1" showErrorMessage="1" errorTitle="Dato no válido." error="Ingrese sólo un número entero_x000a_entre 0 y 99." sqref="F7 F11 F15 F19">
      <formula1>0</formula1>
      <formula2>99</formula2>
    </dataValidation>
    <dataValidation type="whole" allowBlank="1" showInputMessage="1" showErrorMessage="1" errorTitle="Dato no válido" error="Ingrese sólo un número entero_x000a_entre 0 y 99." sqref="F9 F17 F13 F21">
      <formula1>0</formula1>
      <formula2>99</formula2>
    </dataValidation>
    <dataValidation type="custom" showErrorMessage="1" errorTitle="Dato no válido" error="Debe introducir antes el resultado del partido." sqref="G7 G9 G11 G13 G15 G17 G19 G21">
      <formula1>IF(F7&lt;&gt;"",1,0)</formula1>
    </dataValidation>
  </dataValidations>
  <hyperlinks>
    <hyperlink ref="O4" location="Portada!A1" display="Menu Principal"/>
  </hyperlinks>
  <pageMargins left="0.75" right="0.75" top="1" bottom="1" header="0" footer="0"/>
  <pageSetup paperSize="9" orientation="portrait" horizontalDpi="300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689"/>
  <sheetViews>
    <sheetView showGridLines="0" showRowColHeaders="0" showOutlineSymbols="0" workbookViewId="0">
      <selection activeCell="E30" sqref="E30"/>
    </sheetView>
  </sheetViews>
  <sheetFormatPr baseColWidth="10" defaultColWidth="9.140625" defaultRowHeight="12.75" x14ac:dyDescent="0.2"/>
  <cols>
    <col min="1" max="1" width="2.85546875" style="193" customWidth="1"/>
    <col min="2" max="2" width="16.5703125" style="92" customWidth="1"/>
    <col min="3" max="3" width="8.85546875" style="92" customWidth="1"/>
    <col min="4" max="4" width="8.5703125" style="92" customWidth="1"/>
    <col min="5" max="5" width="30.7109375" style="92" customWidth="1"/>
    <col min="6" max="6" width="3.7109375" style="92" customWidth="1"/>
    <col min="7" max="7" width="2" style="92" customWidth="1"/>
    <col min="8" max="8" width="6.42578125" style="92" customWidth="1"/>
    <col min="9" max="9" width="11.7109375" style="92" customWidth="1"/>
    <col min="10" max="10" width="30.7109375" style="92" customWidth="1"/>
    <col min="11" max="11" width="3.7109375" style="92" customWidth="1"/>
    <col min="12" max="12" width="7.7109375" style="92" bestFit="1" customWidth="1"/>
    <col min="13" max="13" width="14.28515625" style="92" bestFit="1" customWidth="1"/>
    <col min="14" max="14" width="1.7109375" style="92" customWidth="1"/>
    <col min="15" max="16384" width="9.140625" style="92"/>
  </cols>
  <sheetData>
    <row r="1" spans="1:21" s="86" customFormat="1" ht="34.5" customHeight="1" x14ac:dyDescent="0.2">
      <c r="A1" s="486" t="s">
        <v>96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84"/>
      <c r="Q1" s="84"/>
      <c r="R1" s="85"/>
      <c r="S1" s="85"/>
      <c r="T1" s="85"/>
      <c r="U1" s="85"/>
    </row>
    <row r="2" spans="1:21" s="86" customFormat="1" ht="34.5" customHeight="1" x14ac:dyDescent="0.2">
      <c r="A2" s="487"/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84"/>
      <c r="Q2" s="84"/>
      <c r="R2" s="85"/>
      <c r="S2" s="85"/>
      <c r="T2" s="85"/>
      <c r="U2" s="85"/>
    </row>
    <row r="3" spans="1:21" ht="20.100000000000001" customHeight="1" x14ac:dyDescent="0.2">
      <c r="A3" s="189"/>
      <c r="B3" s="87"/>
      <c r="C3" s="87"/>
      <c r="D3" s="87"/>
      <c r="E3" s="88"/>
      <c r="F3" s="89"/>
      <c r="G3" s="87"/>
      <c r="H3" s="87"/>
      <c r="I3" s="87"/>
      <c r="J3" s="87"/>
      <c r="K3" s="87"/>
      <c r="L3" s="90"/>
      <c r="M3" s="91"/>
      <c r="N3" s="87"/>
      <c r="O3" s="87"/>
      <c r="P3" s="87"/>
      <c r="Q3" s="87"/>
    </row>
    <row r="4" spans="1:21" ht="15" customHeight="1" x14ac:dyDescent="0.2">
      <c r="A4" s="189"/>
      <c r="B4" s="87"/>
      <c r="C4" s="87"/>
      <c r="D4" s="87"/>
      <c r="E4" s="93"/>
      <c r="F4" s="91"/>
      <c r="G4" s="87"/>
      <c r="H4" s="87"/>
      <c r="I4" s="87"/>
      <c r="J4" s="87"/>
      <c r="K4" s="87"/>
      <c r="L4" s="94">
        <f ca="1">TODAY()</f>
        <v>42128</v>
      </c>
      <c r="M4" s="194">
        <f ca="1">NOW()</f>
        <v>42128.679900462965</v>
      </c>
      <c r="N4" s="87"/>
      <c r="O4" s="95" t="s">
        <v>52</v>
      </c>
      <c r="P4" s="87"/>
      <c r="Q4" s="87"/>
    </row>
    <row r="5" spans="1:21" ht="12" customHeight="1" x14ac:dyDescent="0.25">
      <c r="A5" s="189"/>
      <c r="B5" s="181" t="s">
        <v>108</v>
      </c>
      <c r="C5" s="181" t="s">
        <v>109</v>
      </c>
      <c r="D5" s="181" t="s">
        <v>110</v>
      </c>
      <c r="E5" s="548" t="s">
        <v>63</v>
      </c>
      <c r="F5" s="548"/>
      <c r="G5" s="549" t="s">
        <v>64</v>
      </c>
      <c r="H5" s="549"/>
      <c r="I5" s="96"/>
      <c r="J5" s="97" t="s">
        <v>2</v>
      </c>
      <c r="K5" s="87"/>
      <c r="L5" s="98"/>
      <c r="M5" s="87"/>
      <c r="N5" s="87"/>
      <c r="O5" s="87"/>
      <c r="P5" s="87"/>
      <c r="Q5" s="87"/>
    </row>
    <row r="6" spans="1:21" ht="32.1" customHeight="1" x14ac:dyDescent="0.2">
      <c r="A6" s="190"/>
      <c r="B6" s="87"/>
      <c r="C6" s="87"/>
      <c r="D6" s="87"/>
      <c r="E6" s="99"/>
      <c r="F6" s="99"/>
      <c r="G6" s="99"/>
      <c r="H6" s="99"/>
      <c r="I6" s="99"/>
      <c r="J6" s="99"/>
      <c r="K6" s="87"/>
      <c r="L6" s="87"/>
      <c r="M6" s="100"/>
      <c r="N6" s="87"/>
      <c r="O6" s="87"/>
      <c r="P6" s="87"/>
      <c r="Q6" s="87"/>
    </row>
    <row r="7" spans="1:21" ht="15" customHeight="1" x14ac:dyDescent="0.2">
      <c r="A7" s="190"/>
      <c r="B7" s="87"/>
      <c r="C7" s="87"/>
      <c r="D7" s="87"/>
      <c r="E7" s="101" t="str">
        <f>'Cuartos de Final'!J8</f>
        <v>LOS JUECES</v>
      </c>
      <c r="F7" s="102"/>
      <c r="G7" s="103"/>
      <c r="H7" s="104"/>
      <c r="I7" s="99"/>
      <c r="J7" s="99"/>
      <c r="K7" s="87"/>
      <c r="L7" s="87"/>
      <c r="M7" s="87"/>
      <c r="N7" s="87"/>
      <c r="O7" s="87"/>
      <c r="P7" s="87"/>
      <c r="Q7" s="87"/>
    </row>
    <row r="8" spans="1:21" ht="15" customHeight="1" x14ac:dyDescent="0.2">
      <c r="A8" s="191" t="str">
        <f ca="1">IF(OR(E8="en juego",E8="hoy!",E8="finalizado"),"  -&gt;     1","1")</f>
        <v>1</v>
      </c>
      <c r="B8" s="125" t="s">
        <v>104</v>
      </c>
      <c r="C8" s="184">
        <v>41601</v>
      </c>
      <c r="D8" s="183">
        <v>0.33333333333333331</v>
      </c>
      <c r="E8" s="105" t="str">
        <f ca="1">IF(OR(C8="",D8="",C8&lt;$L$4),"",IF(C8=$L$4,IF(AND(D8&lt;=$S$24,$S$24&lt;=(D8+0.08333333333)),"en juego",IF($S$24&lt;D8,"hoy!","finalizado")),IF($L$4&gt;C8,"finalizado","")))</f>
        <v/>
      </c>
      <c r="F8" s="106"/>
      <c r="G8" s="107"/>
      <c r="H8" s="108"/>
      <c r="I8" s="109"/>
      <c r="J8" s="110" t="str">
        <f>IF(AND(E7&lt;&gt;"",E9&lt;&gt;""),IF(OR(F7="",F9="",AND(F7=F9,OR(G7="",G9=""))),"GSF1",IF(F7=F9,IF(G7&gt;G9,E7,E9),IF(F7&gt;F9,E7,E9))),"")</f>
        <v>GSF1</v>
      </c>
      <c r="K8" s="87"/>
      <c r="L8" s="87"/>
      <c r="M8" s="87"/>
      <c r="N8" s="87"/>
      <c r="O8" s="87"/>
      <c r="P8" s="87"/>
      <c r="Q8" s="87"/>
    </row>
    <row r="9" spans="1:21" ht="15" customHeight="1" x14ac:dyDescent="0.2">
      <c r="A9" s="190"/>
      <c r="B9" s="111"/>
      <c r="C9" s="87"/>
      <c r="D9" s="87"/>
      <c r="E9" s="101" t="str">
        <f>'Cuartos de Final'!J12</f>
        <v xml:space="preserve">BASQUETEROS UN </v>
      </c>
      <c r="F9" s="102"/>
      <c r="G9" s="112"/>
      <c r="H9" s="113"/>
      <c r="I9" s="99"/>
      <c r="J9" s="99"/>
      <c r="K9" s="87"/>
      <c r="L9" s="87"/>
      <c r="M9" s="87"/>
      <c r="N9" s="87"/>
      <c r="O9" s="87"/>
      <c r="P9" s="87"/>
      <c r="Q9" s="87"/>
    </row>
    <row r="10" spans="1:21" ht="32.1" customHeight="1" x14ac:dyDescent="0.2">
      <c r="A10" s="190"/>
      <c r="B10" s="111"/>
      <c r="C10" s="87"/>
      <c r="D10" s="87"/>
      <c r="E10" s="99"/>
      <c r="F10" s="106"/>
      <c r="G10" s="99"/>
      <c r="H10" s="99"/>
      <c r="I10" s="99"/>
      <c r="J10" s="99"/>
      <c r="K10" s="87"/>
      <c r="L10" s="87"/>
      <c r="M10" s="87"/>
      <c r="N10" s="87"/>
      <c r="O10" s="87"/>
      <c r="P10" s="87"/>
      <c r="Q10" s="87"/>
    </row>
    <row r="11" spans="1:21" ht="15" customHeight="1" x14ac:dyDescent="0.2">
      <c r="A11" s="190"/>
      <c r="B11" s="111"/>
      <c r="C11" s="87"/>
      <c r="D11" s="87"/>
      <c r="E11" s="101" t="e">
        <f ca="1">'Cuartos de Final'!J16</f>
        <v>#REF!</v>
      </c>
      <c r="F11" s="102"/>
      <c r="G11" s="103"/>
      <c r="H11" s="104"/>
      <c r="I11" s="99"/>
      <c r="J11" s="99"/>
      <c r="K11" s="87"/>
      <c r="L11" s="87"/>
      <c r="M11" s="87"/>
      <c r="N11" s="87"/>
      <c r="O11" s="87"/>
      <c r="P11" s="87"/>
      <c r="Q11" s="87"/>
    </row>
    <row r="12" spans="1:21" ht="15" customHeight="1" x14ac:dyDescent="0.2">
      <c r="A12" s="191" t="str">
        <f ca="1">IF(OR(E12="en juego",E12="hoy!",E12="finalizado"),"  -&gt;     2","2")</f>
        <v>2</v>
      </c>
      <c r="B12" s="125" t="s">
        <v>106</v>
      </c>
      <c r="C12" s="184">
        <v>41601</v>
      </c>
      <c r="D12" s="183">
        <v>0.41666666666666669</v>
      </c>
      <c r="E12" s="105" t="str">
        <f ca="1">IF(OR(C12="",D12="",C12&lt;$L$4),"",IF(C12=$L$4,IF(AND(D12&lt;=$S$24,$S$24&lt;=(D12+0.08333333333)),"en juego",IF($S$24&lt;D12,"hoy!","finalizado")),IF($L$4&gt;C12,"finalizado","")))</f>
        <v/>
      </c>
      <c r="F12" s="106"/>
      <c r="G12" s="107"/>
      <c r="H12" s="108"/>
      <c r="I12" s="109"/>
      <c r="J12" s="110" t="e">
        <f ca="1">IF(AND(E11&lt;&gt;"",E13&lt;&gt;""),IF(OR(F11="",F13="",AND(F11=F13,OR(G11="",G13=""))),"GSF2",IF(F11=F13,IF(G11&gt;G13,E11,E13),IF(F11&gt;F13,E11,E13))),"")</f>
        <v>#REF!</v>
      </c>
      <c r="K12" s="87"/>
      <c r="L12" s="87"/>
      <c r="M12" s="87"/>
      <c r="N12" s="87"/>
      <c r="O12" s="87"/>
      <c r="P12" s="87"/>
      <c r="Q12" s="87"/>
    </row>
    <row r="13" spans="1:21" ht="15" customHeight="1" x14ac:dyDescent="0.2">
      <c r="A13" s="190"/>
      <c r="B13" s="87"/>
      <c r="C13" s="87"/>
      <c r="D13" s="87"/>
      <c r="E13" s="101" t="e">
        <f ca="1">'Cuartos de Final'!J20</f>
        <v>#REF!</v>
      </c>
      <c r="F13" s="102"/>
      <c r="G13" s="112"/>
      <c r="H13" s="113"/>
      <c r="I13" s="99"/>
      <c r="J13" s="99"/>
      <c r="K13" s="87"/>
      <c r="L13" s="87"/>
      <c r="M13" s="87"/>
      <c r="N13" s="87"/>
      <c r="O13" s="87"/>
      <c r="P13" s="87"/>
      <c r="Q13" s="87"/>
    </row>
    <row r="14" spans="1:21" ht="15" customHeight="1" x14ac:dyDescent="0.2">
      <c r="A14" s="192"/>
      <c r="B14" s="99"/>
      <c r="C14" s="99"/>
      <c r="D14" s="99"/>
      <c r="E14" s="99"/>
      <c r="F14" s="99"/>
      <c r="G14" s="99"/>
      <c r="H14" s="99"/>
      <c r="I14" s="99"/>
      <c r="J14" s="99"/>
      <c r="K14" s="87"/>
      <c r="L14" s="87"/>
      <c r="M14" s="87"/>
      <c r="N14" s="87"/>
      <c r="O14" s="87"/>
      <c r="P14" s="87"/>
      <c r="Q14" s="87"/>
    </row>
    <row r="15" spans="1:21" ht="14.25" customHeight="1" x14ac:dyDescent="0.2">
      <c r="A15" s="192"/>
      <c r="B15" s="99"/>
      <c r="C15" s="99"/>
      <c r="D15" s="99"/>
      <c r="E15" s="99"/>
      <c r="F15" s="99"/>
      <c r="G15" s="99"/>
      <c r="H15" s="99"/>
      <c r="I15" s="99"/>
      <c r="J15" s="99"/>
      <c r="K15" s="87"/>
      <c r="L15" s="87"/>
      <c r="M15" s="87"/>
      <c r="N15" s="87"/>
      <c r="O15" s="87"/>
      <c r="P15" s="87"/>
      <c r="Q15" s="87"/>
    </row>
    <row r="16" spans="1:21" ht="14.25" customHeight="1" x14ac:dyDescent="0.2">
      <c r="A16" s="189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</row>
    <row r="17" spans="1:19" ht="14.25" customHeight="1" x14ac:dyDescent="0.2">
      <c r="A17" s="189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</row>
    <row r="18" spans="1:19" ht="15" customHeight="1" x14ac:dyDescent="0.2">
      <c r="A18" s="189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</row>
    <row r="19" spans="1:19" ht="14.25" customHeight="1" x14ac:dyDescent="0.2">
      <c r="A19" s="189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</row>
    <row r="20" spans="1:19" ht="14.25" customHeight="1" x14ac:dyDescent="0.2">
      <c r="A20" s="189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</row>
    <row r="21" spans="1:19" ht="14.25" customHeight="1" x14ac:dyDescent="0.2">
      <c r="A21" s="189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</row>
    <row r="22" spans="1:19" ht="15" customHeight="1" x14ac:dyDescent="0.2">
      <c r="A22" s="189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</row>
    <row r="23" spans="1:19" hidden="1" x14ac:dyDescent="0.2">
      <c r="A23" s="189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115">
        <f ca="1">HOUR(M4)</f>
        <v>16</v>
      </c>
      <c r="S23" s="115">
        <f ca="1">MINUTE(M4)</f>
        <v>19</v>
      </c>
    </row>
    <row r="24" spans="1:19" hidden="1" x14ac:dyDescent="0.2">
      <c r="A24" s="189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115"/>
      <c r="S24" s="116">
        <f ca="1">TIME(R23,S23,0)</f>
        <v>0.67986111111111114</v>
      </c>
    </row>
    <row r="25" spans="1:19" ht="15" customHeight="1" x14ac:dyDescent="0.2">
      <c r="A25" s="189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</row>
    <row r="26" spans="1:19" x14ac:dyDescent="0.2">
      <c r="A26" s="189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</row>
    <row r="27" spans="1:19" x14ac:dyDescent="0.2">
      <c r="A27" s="189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</row>
    <row r="28" spans="1:19" x14ac:dyDescent="0.2">
      <c r="A28" s="189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</row>
    <row r="29" spans="1:19" x14ac:dyDescent="0.2">
      <c r="A29" s="189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</row>
    <row r="30" spans="1:19" x14ac:dyDescent="0.2">
      <c r="A30" s="189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</row>
    <row r="31" spans="1:19" x14ac:dyDescent="0.2">
      <c r="A31" s="189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</row>
    <row r="32" spans="1:19" x14ac:dyDescent="0.2">
      <c r="A32" s="189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</row>
    <row r="33" spans="1:17" x14ac:dyDescent="0.2">
      <c r="A33" s="189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</row>
    <row r="34" spans="1:17" x14ac:dyDescent="0.2">
      <c r="A34" s="189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</row>
    <row r="35" spans="1:17" x14ac:dyDescent="0.2">
      <c r="A35" s="189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</row>
    <row r="36" spans="1:17" x14ac:dyDescent="0.2">
      <c r="A36" s="189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</row>
    <row r="37" spans="1:17" x14ac:dyDescent="0.2">
      <c r="A37" s="189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</row>
    <row r="38" spans="1:17" x14ac:dyDescent="0.2">
      <c r="A38" s="189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</row>
    <row r="39" spans="1:17" x14ac:dyDescent="0.2">
      <c r="A39" s="189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</row>
    <row r="40" spans="1:17" x14ac:dyDescent="0.2">
      <c r="A40" s="189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</row>
    <row r="41" spans="1:17" x14ac:dyDescent="0.2">
      <c r="A41" s="189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</row>
    <row r="42" spans="1:17" x14ac:dyDescent="0.2">
      <c r="A42" s="189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</row>
    <row r="43" spans="1:17" x14ac:dyDescent="0.2">
      <c r="A43" s="189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</row>
    <row r="44" spans="1:17" x14ac:dyDescent="0.2">
      <c r="A44" s="189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</row>
    <row r="45" spans="1:17" x14ac:dyDescent="0.2">
      <c r="A45" s="189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</row>
    <row r="46" spans="1:17" x14ac:dyDescent="0.2">
      <c r="A46" s="189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</row>
    <row r="47" spans="1:17" x14ac:dyDescent="0.2">
      <c r="A47" s="189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</row>
    <row r="48" spans="1:17" x14ac:dyDescent="0.2">
      <c r="A48" s="189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</row>
    <row r="49" spans="1:12" x14ac:dyDescent="0.2">
      <c r="A49" s="189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</row>
    <row r="50" spans="1:12" x14ac:dyDescent="0.2">
      <c r="A50" s="189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</row>
    <row r="51" spans="1:12" x14ac:dyDescent="0.2">
      <c r="A51" s="189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</row>
    <row r="52" spans="1:12" x14ac:dyDescent="0.2">
      <c r="A52" s="189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</row>
    <row r="53" spans="1:12" x14ac:dyDescent="0.2">
      <c r="A53" s="189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</row>
    <row r="54" spans="1:12" x14ac:dyDescent="0.2">
      <c r="A54" s="189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</row>
    <row r="55" spans="1:12" x14ac:dyDescent="0.2">
      <c r="A55" s="189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</row>
    <row r="56" spans="1:12" x14ac:dyDescent="0.2">
      <c r="A56" s="189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</row>
    <row r="57" spans="1:12" x14ac:dyDescent="0.2">
      <c r="A57" s="189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</row>
    <row r="58" spans="1:12" x14ac:dyDescent="0.2">
      <c r="A58" s="189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</row>
    <row r="59" spans="1:12" x14ac:dyDescent="0.2">
      <c r="A59" s="189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</row>
    <row r="60" spans="1:12" x14ac:dyDescent="0.2">
      <c r="A60" s="189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</row>
    <row r="61" spans="1:12" x14ac:dyDescent="0.2">
      <c r="A61" s="189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</row>
    <row r="62" spans="1:12" x14ac:dyDescent="0.2">
      <c r="A62" s="189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</row>
    <row r="63" spans="1:12" x14ac:dyDescent="0.2">
      <c r="A63" s="189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</row>
    <row r="64" spans="1:12" x14ac:dyDescent="0.2">
      <c r="A64" s="189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</row>
    <row r="65" spans="1:12" x14ac:dyDescent="0.2">
      <c r="A65" s="189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</row>
    <row r="66" spans="1:12" x14ac:dyDescent="0.2">
      <c r="A66" s="189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</row>
    <row r="67" spans="1:12" x14ac:dyDescent="0.2">
      <c r="A67" s="189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</row>
    <row r="68" spans="1:12" x14ac:dyDescent="0.2">
      <c r="A68" s="189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</row>
    <row r="69" spans="1:12" x14ac:dyDescent="0.2">
      <c r="A69" s="189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</row>
    <row r="70" spans="1:12" x14ac:dyDescent="0.2">
      <c r="A70" s="189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</row>
    <row r="71" spans="1:12" x14ac:dyDescent="0.2">
      <c r="A71" s="189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</row>
    <row r="72" spans="1:12" x14ac:dyDescent="0.2">
      <c r="A72" s="189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</row>
    <row r="73" spans="1:12" x14ac:dyDescent="0.2">
      <c r="A73" s="189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</row>
    <row r="74" spans="1:12" x14ac:dyDescent="0.2">
      <c r="A74" s="189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</row>
    <row r="75" spans="1:12" x14ac:dyDescent="0.2">
      <c r="A75" s="189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</row>
    <row r="76" spans="1:12" x14ac:dyDescent="0.2">
      <c r="A76" s="189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</row>
    <row r="77" spans="1:12" x14ac:dyDescent="0.2">
      <c r="A77" s="189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</row>
    <row r="78" spans="1:12" x14ac:dyDescent="0.2">
      <c r="A78" s="189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</row>
    <row r="79" spans="1:12" x14ac:dyDescent="0.2">
      <c r="A79" s="189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</row>
    <row r="80" spans="1:12" x14ac:dyDescent="0.2">
      <c r="A80" s="189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</row>
    <row r="81" spans="1:12" x14ac:dyDescent="0.2">
      <c r="A81" s="189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</row>
    <row r="82" spans="1:12" x14ac:dyDescent="0.2">
      <c r="A82" s="189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</row>
    <row r="83" spans="1:12" x14ac:dyDescent="0.2">
      <c r="A83" s="189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</row>
    <row r="84" spans="1:12" x14ac:dyDescent="0.2">
      <c r="A84" s="189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</row>
    <row r="85" spans="1:12" x14ac:dyDescent="0.2">
      <c r="A85" s="189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</row>
    <row r="86" spans="1:12" x14ac:dyDescent="0.2">
      <c r="A86" s="189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</row>
    <row r="87" spans="1:12" x14ac:dyDescent="0.2">
      <c r="A87" s="189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</row>
    <row r="88" spans="1:12" x14ac:dyDescent="0.2">
      <c r="A88" s="189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</row>
    <row r="89" spans="1:12" x14ac:dyDescent="0.2">
      <c r="A89" s="189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</row>
    <row r="90" spans="1:12" x14ac:dyDescent="0.2">
      <c r="A90" s="189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</row>
    <row r="91" spans="1:12" x14ac:dyDescent="0.2">
      <c r="A91" s="189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</row>
    <row r="92" spans="1:12" x14ac:dyDescent="0.2">
      <c r="A92" s="189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</row>
    <row r="93" spans="1:12" x14ac:dyDescent="0.2">
      <c r="A93" s="189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</row>
    <row r="94" spans="1:12" x14ac:dyDescent="0.2">
      <c r="A94" s="189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</row>
    <row r="95" spans="1:12" x14ac:dyDescent="0.2">
      <c r="A95" s="189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</row>
    <row r="96" spans="1:12" x14ac:dyDescent="0.2">
      <c r="A96" s="189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</row>
    <row r="97" spans="1:12" x14ac:dyDescent="0.2">
      <c r="A97" s="189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</row>
    <row r="98" spans="1:12" x14ac:dyDescent="0.2">
      <c r="A98" s="189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</row>
    <row r="99" spans="1:12" x14ac:dyDescent="0.2">
      <c r="A99" s="189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</row>
    <row r="100" spans="1:12" x14ac:dyDescent="0.2">
      <c r="A100" s="189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</row>
    <row r="101" spans="1:12" x14ac:dyDescent="0.2">
      <c r="A101" s="189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</row>
    <row r="102" spans="1:12" x14ac:dyDescent="0.2">
      <c r="A102" s="189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</row>
    <row r="103" spans="1:12" x14ac:dyDescent="0.2">
      <c r="A103" s="189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</row>
    <row r="104" spans="1:12" x14ac:dyDescent="0.2">
      <c r="A104" s="189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</row>
    <row r="105" spans="1:12" x14ac:dyDescent="0.2">
      <c r="A105" s="189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</row>
    <row r="106" spans="1:12" x14ac:dyDescent="0.2">
      <c r="A106" s="189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</row>
    <row r="107" spans="1:12" x14ac:dyDescent="0.2">
      <c r="A107" s="189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</row>
    <row r="108" spans="1:12" x14ac:dyDescent="0.2">
      <c r="A108" s="189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</row>
    <row r="109" spans="1:12" x14ac:dyDescent="0.2">
      <c r="A109" s="189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</row>
    <row r="110" spans="1:12" x14ac:dyDescent="0.2">
      <c r="A110" s="189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</row>
    <row r="111" spans="1:12" x14ac:dyDescent="0.2">
      <c r="A111" s="189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</row>
    <row r="112" spans="1:12" x14ac:dyDescent="0.2">
      <c r="A112" s="189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</row>
    <row r="113" spans="1:12" x14ac:dyDescent="0.2">
      <c r="A113" s="189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</row>
    <row r="114" spans="1:12" x14ac:dyDescent="0.2">
      <c r="A114" s="189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</row>
    <row r="115" spans="1:12" x14ac:dyDescent="0.2">
      <c r="A115" s="189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</row>
    <row r="116" spans="1:12" x14ac:dyDescent="0.2">
      <c r="A116" s="189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</row>
    <row r="117" spans="1:12" x14ac:dyDescent="0.2">
      <c r="A117" s="189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</row>
    <row r="118" spans="1:12" x14ac:dyDescent="0.2">
      <c r="A118" s="189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</row>
    <row r="119" spans="1:12" x14ac:dyDescent="0.2">
      <c r="A119" s="189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</row>
    <row r="120" spans="1:12" x14ac:dyDescent="0.2">
      <c r="A120" s="189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</row>
    <row r="121" spans="1:12" x14ac:dyDescent="0.2">
      <c r="A121" s="189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</row>
    <row r="122" spans="1:12" x14ac:dyDescent="0.2">
      <c r="A122" s="189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</row>
    <row r="123" spans="1:12" x14ac:dyDescent="0.2">
      <c r="A123" s="189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</row>
    <row r="124" spans="1:12" x14ac:dyDescent="0.2">
      <c r="A124" s="189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</row>
    <row r="125" spans="1:12" x14ac:dyDescent="0.2">
      <c r="A125" s="189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</row>
    <row r="126" spans="1:12" x14ac:dyDescent="0.2">
      <c r="A126" s="189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</row>
    <row r="127" spans="1:12" x14ac:dyDescent="0.2">
      <c r="A127" s="189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</row>
    <row r="128" spans="1:12" x14ac:dyDescent="0.2">
      <c r="A128" s="189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</row>
    <row r="129" spans="1:12" x14ac:dyDescent="0.2">
      <c r="A129" s="189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</row>
    <row r="130" spans="1:12" x14ac:dyDescent="0.2">
      <c r="A130" s="189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</row>
    <row r="131" spans="1:12" x14ac:dyDescent="0.2">
      <c r="A131" s="189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</row>
    <row r="132" spans="1:12" x14ac:dyDescent="0.2">
      <c r="A132" s="189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</row>
    <row r="133" spans="1:12" x14ac:dyDescent="0.2">
      <c r="A133" s="189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</row>
    <row r="134" spans="1:12" x14ac:dyDescent="0.2">
      <c r="A134" s="189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</row>
    <row r="135" spans="1:12" x14ac:dyDescent="0.2">
      <c r="A135" s="189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</row>
    <row r="136" spans="1:12" x14ac:dyDescent="0.2">
      <c r="A136" s="189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</row>
    <row r="137" spans="1:12" x14ac:dyDescent="0.2">
      <c r="A137" s="189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</row>
    <row r="138" spans="1:12" x14ac:dyDescent="0.2">
      <c r="A138" s="189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</row>
    <row r="139" spans="1:12" x14ac:dyDescent="0.2">
      <c r="A139" s="189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</row>
    <row r="140" spans="1:12" x14ac:dyDescent="0.2">
      <c r="A140" s="189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</row>
    <row r="141" spans="1:12" x14ac:dyDescent="0.2">
      <c r="A141" s="189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</row>
    <row r="142" spans="1:12" x14ac:dyDescent="0.2">
      <c r="A142" s="189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</row>
    <row r="143" spans="1:12" x14ac:dyDescent="0.2">
      <c r="A143" s="189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</row>
    <row r="144" spans="1:12" x14ac:dyDescent="0.2">
      <c r="A144" s="189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</row>
    <row r="145" spans="1:12" x14ac:dyDescent="0.2">
      <c r="A145" s="189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</row>
    <row r="146" spans="1:12" x14ac:dyDescent="0.2">
      <c r="A146" s="189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</row>
    <row r="147" spans="1:12" x14ac:dyDescent="0.2">
      <c r="A147" s="189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</row>
    <row r="148" spans="1:12" x14ac:dyDescent="0.2">
      <c r="A148" s="189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</row>
    <row r="149" spans="1:12" x14ac:dyDescent="0.2">
      <c r="A149" s="189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</row>
    <row r="150" spans="1:12" x14ac:dyDescent="0.2">
      <c r="A150" s="189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</row>
    <row r="151" spans="1:12" x14ac:dyDescent="0.2">
      <c r="A151" s="189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</row>
    <row r="152" spans="1:12" x14ac:dyDescent="0.2">
      <c r="A152" s="189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</row>
    <row r="153" spans="1:12" x14ac:dyDescent="0.2">
      <c r="A153" s="189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</row>
    <row r="154" spans="1:12" x14ac:dyDescent="0.2">
      <c r="A154" s="189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</row>
    <row r="155" spans="1:12" x14ac:dyDescent="0.2">
      <c r="A155" s="189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</row>
    <row r="156" spans="1:12" x14ac:dyDescent="0.2">
      <c r="A156" s="189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</row>
    <row r="157" spans="1:12" x14ac:dyDescent="0.2">
      <c r="A157" s="189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</row>
    <row r="158" spans="1:12" x14ac:dyDescent="0.2">
      <c r="A158" s="189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</row>
    <row r="159" spans="1:12" x14ac:dyDescent="0.2">
      <c r="A159" s="189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</row>
    <row r="160" spans="1:12" x14ac:dyDescent="0.2">
      <c r="A160" s="189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</row>
    <row r="161" spans="1:12" x14ac:dyDescent="0.2">
      <c r="A161" s="189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</row>
    <row r="162" spans="1:12" x14ac:dyDescent="0.2">
      <c r="A162" s="189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</row>
    <row r="163" spans="1:12" x14ac:dyDescent="0.2">
      <c r="A163" s="189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</row>
    <row r="164" spans="1:12" x14ac:dyDescent="0.2">
      <c r="A164" s="189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</row>
    <row r="165" spans="1:12" x14ac:dyDescent="0.2">
      <c r="A165" s="189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</row>
    <row r="166" spans="1:12" x14ac:dyDescent="0.2">
      <c r="A166" s="189"/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</row>
    <row r="167" spans="1:12" x14ac:dyDescent="0.2">
      <c r="A167" s="189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</row>
    <row r="168" spans="1:12" x14ac:dyDescent="0.2">
      <c r="A168" s="189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</row>
    <row r="169" spans="1:12" x14ac:dyDescent="0.2">
      <c r="A169" s="189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</row>
    <row r="170" spans="1:12" x14ac:dyDescent="0.2">
      <c r="A170" s="189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</row>
    <row r="171" spans="1:12" x14ac:dyDescent="0.2">
      <c r="A171" s="189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</row>
    <row r="172" spans="1:12" x14ac:dyDescent="0.2">
      <c r="A172" s="189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</row>
    <row r="173" spans="1:12" x14ac:dyDescent="0.2">
      <c r="A173" s="189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</row>
    <row r="174" spans="1:12" x14ac:dyDescent="0.2">
      <c r="A174" s="189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</row>
    <row r="175" spans="1:12" x14ac:dyDescent="0.2">
      <c r="A175" s="189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</row>
    <row r="176" spans="1:12" x14ac:dyDescent="0.2">
      <c r="A176" s="189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</row>
    <row r="177" spans="1:12" x14ac:dyDescent="0.2">
      <c r="A177" s="189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</row>
    <row r="178" spans="1:12" x14ac:dyDescent="0.2">
      <c r="A178" s="189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</row>
    <row r="179" spans="1:12" x14ac:dyDescent="0.2">
      <c r="A179" s="189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</row>
    <row r="180" spans="1:12" x14ac:dyDescent="0.2">
      <c r="A180" s="189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</row>
    <row r="181" spans="1:12" x14ac:dyDescent="0.2">
      <c r="A181" s="189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</row>
    <row r="182" spans="1:12" x14ac:dyDescent="0.2">
      <c r="A182" s="189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</row>
    <row r="183" spans="1:12" x14ac:dyDescent="0.2">
      <c r="A183" s="189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</row>
    <row r="184" spans="1:12" x14ac:dyDescent="0.2">
      <c r="A184" s="189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</row>
    <row r="185" spans="1:12" x14ac:dyDescent="0.2">
      <c r="A185" s="189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</row>
    <row r="186" spans="1:12" x14ac:dyDescent="0.2">
      <c r="A186" s="189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</row>
    <row r="187" spans="1:12" x14ac:dyDescent="0.2">
      <c r="A187" s="189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</row>
    <row r="188" spans="1:12" x14ac:dyDescent="0.2">
      <c r="A188" s="189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</row>
    <row r="189" spans="1:12" x14ac:dyDescent="0.2">
      <c r="A189" s="189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</row>
    <row r="190" spans="1:12" x14ac:dyDescent="0.2">
      <c r="A190" s="189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</row>
    <row r="191" spans="1:12" x14ac:dyDescent="0.2">
      <c r="A191" s="189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</row>
    <row r="192" spans="1:12" x14ac:dyDescent="0.2">
      <c r="A192" s="189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</row>
    <row r="193" spans="1:12" x14ac:dyDescent="0.2">
      <c r="A193" s="189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</row>
    <row r="194" spans="1:12" x14ac:dyDescent="0.2">
      <c r="A194" s="189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</row>
    <row r="195" spans="1:12" x14ac:dyDescent="0.2">
      <c r="A195" s="189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</row>
    <row r="196" spans="1:12" x14ac:dyDescent="0.2">
      <c r="A196" s="189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</row>
    <row r="197" spans="1:12" x14ac:dyDescent="0.2">
      <c r="A197" s="189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</row>
    <row r="198" spans="1:12" x14ac:dyDescent="0.2">
      <c r="A198" s="189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</row>
    <row r="199" spans="1:12" x14ac:dyDescent="0.2">
      <c r="A199" s="189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</row>
    <row r="200" spans="1:12" x14ac:dyDescent="0.2">
      <c r="A200" s="189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</row>
    <row r="201" spans="1:12" x14ac:dyDescent="0.2">
      <c r="A201" s="189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</row>
    <row r="202" spans="1:12" x14ac:dyDescent="0.2">
      <c r="A202" s="189"/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</row>
    <row r="203" spans="1:12" x14ac:dyDescent="0.2">
      <c r="A203" s="189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</row>
    <row r="204" spans="1:12" x14ac:dyDescent="0.2">
      <c r="A204" s="189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</row>
    <row r="205" spans="1:12" x14ac:dyDescent="0.2">
      <c r="A205" s="189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</row>
    <row r="206" spans="1:12" x14ac:dyDescent="0.2">
      <c r="A206" s="189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</row>
    <row r="207" spans="1:12" x14ac:dyDescent="0.2">
      <c r="A207" s="189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</row>
    <row r="208" spans="1:12" x14ac:dyDescent="0.2">
      <c r="A208" s="189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</row>
    <row r="209" spans="1:12" x14ac:dyDescent="0.2">
      <c r="A209" s="189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</row>
    <row r="210" spans="1:12" x14ac:dyDescent="0.2">
      <c r="A210" s="189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</row>
    <row r="211" spans="1:12" x14ac:dyDescent="0.2">
      <c r="A211" s="189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</row>
    <row r="212" spans="1:12" x14ac:dyDescent="0.2">
      <c r="A212" s="189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</row>
    <row r="213" spans="1:12" x14ac:dyDescent="0.2">
      <c r="A213" s="189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</row>
    <row r="214" spans="1:12" x14ac:dyDescent="0.2">
      <c r="A214" s="189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</row>
    <row r="215" spans="1:12" x14ac:dyDescent="0.2">
      <c r="A215" s="189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</row>
    <row r="216" spans="1:12" x14ac:dyDescent="0.2">
      <c r="A216" s="189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</row>
    <row r="217" spans="1:12" x14ac:dyDescent="0.2">
      <c r="A217" s="189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</row>
    <row r="218" spans="1:12" x14ac:dyDescent="0.2">
      <c r="A218" s="189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</row>
    <row r="219" spans="1:12" x14ac:dyDescent="0.2">
      <c r="A219" s="189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</row>
    <row r="220" spans="1:12" x14ac:dyDescent="0.2">
      <c r="A220" s="189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</row>
    <row r="221" spans="1:12" x14ac:dyDescent="0.2">
      <c r="A221" s="189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</row>
    <row r="222" spans="1:12" x14ac:dyDescent="0.2">
      <c r="A222" s="189"/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</row>
    <row r="223" spans="1:12" x14ac:dyDescent="0.2">
      <c r="A223" s="189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</row>
    <row r="224" spans="1:12" x14ac:dyDescent="0.2">
      <c r="A224" s="189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</row>
    <row r="225" spans="1:12" x14ac:dyDescent="0.2">
      <c r="A225" s="189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</row>
    <row r="226" spans="1:12" x14ac:dyDescent="0.2">
      <c r="A226" s="189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</row>
    <row r="227" spans="1:12" x14ac:dyDescent="0.2">
      <c r="A227" s="189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</row>
    <row r="228" spans="1:12" x14ac:dyDescent="0.2">
      <c r="A228" s="189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</row>
    <row r="229" spans="1:12" x14ac:dyDescent="0.2">
      <c r="A229" s="189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</row>
    <row r="230" spans="1:12" x14ac:dyDescent="0.2">
      <c r="A230" s="189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</row>
    <row r="231" spans="1:12" x14ac:dyDescent="0.2">
      <c r="A231" s="189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</row>
    <row r="232" spans="1:12" x14ac:dyDescent="0.2">
      <c r="A232" s="189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</row>
    <row r="233" spans="1:12" x14ac:dyDescent="0.2">
      <c r="A233" s="189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</row>
    <row r="234" spans="1:12" x14ac:dyDescent="0.2">
      <c r="A234" s="189"/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</row>
    <row r="235" spans="1:12" x14ac:dyDescent="0.2">
      <c r="A235" s="189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</row>
    <row r="236" spans="1:12" x14ac:dyDescent="0.2">
      <c r="A236" s="189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</row>
    <row r="237" spans="1:12" x14ac:dyDescent="0.2">
      <c r="A237" s="189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</row>
    <row r="238" spans="1:12" x14ac:dyDescent="0.2">
      <c r="A238" s="189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</row>
    <row r="239" spans="1:12" x14ac:dyDescent="0.2">
      <c r="A239" s="189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</row>
    <row r="240" spans="1:12" x14ac:dyDescent="0.2">
      <c r="A240" s="189"/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</row>
    <row r="241" spans="1:12" x14ac:dyDescent="0.2">
      <c r="A241" s="189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</row>
    <row r="242" spans="1:12" x14ac:dyDescent="0.2">
      <c r="A242" s="189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</row>
    <row r="243" spans="1:12" x14ac:dyDescent="0.2">
      <c r="A243" s="189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</row>
    <row r="244" spans="1:12" x14ac:dyDescent="0.2">
      <c r="A244" s="189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</row>
    <row r="245" spans="1:12" x14ac:dyDescent="0.2">
      <c r="A245" s="189"/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</row>
    <row r="246" spans="1:12" x14ac:dyDescent="0.2">
      <c r="A246" s="189"/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</row>
    <row r="247" spans="1:12" x14ac:dyDescent="0.2">
      <c r="A247" s="189"/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</row>
    <row r="248" spans="1:12" x14ac:dyDescent="0.2">
      <c r="A248" s="189"/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</row>
    <row r="249" spans="1:12" x14ac:dyDescent="0.2">
      <c r="A249" s="189"/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</row>
    <row r="250" spans="1:12" x14ac:dyDescent="0.2">
      <c r="A250" s="189"/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</row>
    <row r="251" spans="1:12" x14ac:dyDescent="0.2">
      <c r="A251" s="189"/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</row>
    <row r="252" spans="1:12" x14ac:dyDescent="0.2">
      <c r="A252" s="189"/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</row>
    <row r="253" spans="1:12" x14ac:dyDescent="0.2">
      <c r="A253" s="189"/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</row>
    <row r="254" spans="1:12" x14ac:dyDescent="0.2">
      <c r="A254" s="189"/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</row>
    <row r="255" spans="1:12" x14ac:dyDescent="0.2">
      <c r="A255" s="189"/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</row>
    <row r="256" spans="1:12" x14ac:dyDescent="0.2">
      <c r="A256" s="189"/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</row>
    <row r="257" spans="1:12" x14ac:dyDescent="0.2">
      <c r="A257" s="189"/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</row>
    <row r="258" spans="1:12" x14ac:dyDescent="0.2">
      <c r="A258" s="189"/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</row>
    <row r="259" spans="1:12" x14ac:dyDescent="0.2">
      <c r="A259" s="189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</row>
    <row r="260" spans="1:12" x14ac:dyDescent="0.2">
      <c r="A260" s="189"/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</row>
    <row r="261" spans="1:12" x14ac:dyDescent="0.2">
      <c r="A261" s="189"/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</row>
    <row r="262" spans="1:12" x14ac:dyDescent="0.2">
      <c r="A262" s="189"/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</row>
    <row r="263" spans="1:12" x14ac:dyDescent="0.2">
      <c r="A263" s="189"/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</row>
    <row r="264" spans="1:12" x14ac:dyDescent="0.2">
      <c r="A264" s="189"/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</row>
    <row r="265" spans="1:12" x14ac:dyDescent="0.2">
      <c r="A265" s="189"/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</row>
    <row r="266" spans="1:12" x14ac:dyDescent="0.2">
      <c r="A266" s="189"/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</row>
    <row r="267" spans="1:12" x14ac:dyDescent="0.2">
      <c r="A267" s="189"/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</row>
    <row r="268" spans="1:12" x14ac:dyDescent="0.2">
      <c r="A268" s="189"/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</row>
    <row r="269" spans="1:12" x14ac:dyDescent="0.2">
      <c r="A269" s="189"/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</row>
    <row r="270" spans="1:12" x14ac:dyDescent="0.2">
      <c r="A270" s="189"/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</row>
    <row r="271" spans="1:12" x14ac:dyDescent="0.2">
      <c r="A271" s="189"/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</row>
    <row r="272" spans="1:12" x14ac:dyDescent="0.2">
      <c r="A272" s="189"/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</row>
    <row r="273" spans="1:12" x14ac:dyDescent="0.2">
      <c r="A273" s="189"/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</row>
    <row r="274" spans="1:12" x14ac:dyDescent="0.2">
      <c r="A274" s="189"/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</row>
    <row r="275" spans="1:12" x14ac:dyDescent="0.2">
      <c r="A275" s="189"/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</row>
    <row r="276" spans="1:12" x14ac:dyDescent="0.2">
      <c r="A276" s="189"/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</row>
    <row r="277" spans="1:12" x14ac:dyDescent="0.2">
      <c r="A277" s="189"/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</row>
    <row r="278" spans="1:12" x14ac:dyDescent="0.2">
      <c r="A278" s="189"/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</row>
    <row r="279" spans="1:12" x14ac:dyDescent="0.2">
      <c r="A279" s="189"/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</row>
    <row r="280" spans="1:12" x14ac:dyDescent="0.2">
      <c r="A280" s="189"/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</row>
    <row r="281" spans="1:12" x14ac:dyDescent="0.2">
      <c r="A281" s="189"/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</row>
    <row r="282" spans="1:12" x14ac:dyDescent="0.2">
      <c r="A282" s="189"/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</row>
    <row r="283" spans="1:12" x14ac:dyDescent="0.2">
      <c r="A283" s="189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</row>
    <row r="284" spans="1:12" x14ac:dyDescent="0.2">
      <c r="A284" s="189"/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</row>
    <row r="285" spans="1:12" x14ac:dyDescent="0.2">
      <c r="A285" s="189"/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</row>
    <row r="286" spans="1:12" x14ac:dyDescent="0.2">
      <c r="A286" s="189"/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</row>
    <row r="287" spans="1:12" x14ac:dyDescent="0.2">
      <c r="A287" s="189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</row>
    <row r="288" spans="1:12" x14ac:dyDescent="0.2">
      <c r="A288" s="189"/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</row>
    <row r="289" spans="1:12" x14ac:dyDescent="0.2">
      <c r="A289" s="189"/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</row>
    <row r="290" spans="1:12" x14ac:dyDescent="0.2">
      <c r="A290" s="189"/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</row>
    <row r="291" spans="1:12" x14ac:dyDescent="0.2">
      <c r="A291" s="189"/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</row>
    <row r="292" spans="1:12" x14ac:dyDescent="0.2">
      <c r="A292" s="189"/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</row>
    <row r="293" spans="1:12" x14ac:dyDescent="0.2">
      <c r="A293" s="189"/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</row>
    <row r="294" spans="1:12" x14ac:dyDescent="0.2">
      <c r="A294" s="189"/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</row>
    <row r="295" spans="1:12" x14ac:dyDescent="0.2">
      <c r="A295" s="189"/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</row>
    <row r="296" spans="1:12" x14ac:dyDescent="0.2">
      <c r="A296" s="189"/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</row>
    <row r="297" spans="1:12" x14ac:dyDescent="0.2">
      <c r="A297" s="189"/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</row>
    <row r="298" spans="1:12" x14ac:dyDescent="0.2">
      <c r="A298" s="189"/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</row>
    <row r="299" spans="1:12" x14ac:dyDescent="0.2">
      <c r="A299" s="189"/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</row>
    <row r="300" spans="1:12" x14ac:dyDescent="0.2">
      <c r="A300" s="189"/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</row>
    <row r="301" spans="1:12" x14ac:dyDescent="0.2">
      <c r="A301" s="189"/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</row>
    <row r="302" spans="1:12" x14ac:dyDescent="0.2">
      <c r="A302" s="189"/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</row>
    <row r="303" spans="1:12" x14ac:dyDescent="0.2">
      <c r="A303" s="189"/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</row>
    <row r="304" spans="1:12" x14ac:dyDescent="0.2">
      <c r="A304" s="189"/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</row>
    <row r="305" spans="1:12" x14ac:dyDescent="0.2">
      <c r="A305" s="189"/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</row>
    <row r="306" spans="1:12" x14ac:dyDescent="0.2">
      <c r="A306" s="189"/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</row>
    <row r="307" spans="1:12" x14ac:dyDescent="0.2">
      <c r="A307" s="189"/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</row>
    <row r="308" spans="1:12" x14ac:dyDescent="0.2">
      <c r="A308" s="189"/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</row>
    <row r="309" spans="1:12" x14ac:dyDescent="0.2">
      <c r="A309" s="189"/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</row>
    <row r="310" spans="1:12" x14ac:dyDescent="0.2">
      <c r="A310" s="189"/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</row>
    <row r="311" spans="1:12" x14ac:dyDescent="0.2">
      <c r="A311" s="189"/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</row>
    <row r="312" spans="1:12" x14ac:dyDescent="0.2">
      <c r="A312" s="189"/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</row>
    <row r="313" spans="1:12" x14ac:dyDescent="0.2">
      <c r="A313" s="189"/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</row>
    <row r="314" spans="1:12" x14ac:dyDescent="0.2">
      <c r="A314" s="189"/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</row>
    <row r="315" spans="1:12" x14ac:dyDescent="0.2">
      <c r="A315" s="189"/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</row>
    <row r="316" spans="1:12" x14ac:dyDescent="0.2">
      <c r="A316" s="189"/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</row>
    <row r="317" spans="1:12" x14ac:dyDescent="0.2">
      <c r="A317" s="189"/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</row>
    <row r="318" spans="1:12" x14ac:dyDescent="0.2">
      <c r="A318" s="189"/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</row>
    <row r="319" spans="1:12" x14ac:dyDescent="0.2">
      <c r="A319" s="189"/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</row>
    <row r="320" spans="1:12" x14ac:dyDescent="0.2">
      <c r="A320" s="189"/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</row>
    <row r="321" spans="1:12" x14ac:dyDescent="0.2">
      <c r="A321" s="189"/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</row>
    <row r="322" spans="1:12" x14ac:dyDescent="0.2">
      <c r="A322" s="189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</row>
    <row r="323" spans="1:12" x14ac:dyDescent="0.2">
      <c r="A323" s="189"/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</row>
    <row r="324" spans="1:12" x14ac:dyDescent="0.2">
      <c r="A324" s="189"/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</row>
    <row r="325" spans="1:12" x14ac:dyDescent="0.2">
      <c r="A325" s="189"/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</row>
    <row r="326" spans="1:12" x14ac:dyDescent="0.2">
      <c r="A326" s="189"/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</row>
    <row r="327" spans="1:12" x14ac:dyDescent="0.2">
      <c r="A327" s="189"/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</row>
    <row r="328" spans="1:12" x14ac:dyDescent="0.2">
      <c r="A328" s="189"/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</row>
    <row r="329" spans="1:12" x14ac:dyDescent="0.2">
      <c r="A329" s="189"/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</row>
    <row r="330" spans="1:12" x14ac:dyDescent="0.2">
      <c r="A330" s="189"/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</row>
    <row r="331" spans="1:12" x14ac:dyDescent="0.2">
      <c r="A331" s="189"/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</row>
    <row r="332" spans="1:12" x14ac:dyDescent="0.2">
      <c r="A332" s="189"/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</row>
    <row r="333" spans="1:12" x14ac:dyDescent="0.2">
      <c r="A333" s="189"/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</row>
    <row r="334" spans="1:12" x14ac:dyDescent="0.2">
      <c r="A334" s="189"/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</row>
    <row r="335" spans="1:12" x14ac:dyDescent="0.2">
      <c r="A335" s="189"/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</row>
    <row r="336" spans="1:12" x14ac:dyDescent="0.2">
      <c r="A336" s="189"/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</row>
    <row r="337" spans="1:12" x14ac:dyDescent="0.2">
      <c r="A337" s="189"/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</row>
    <row r="338" spans="1:12" x14ac:dyDescent="0.2">
      <c r="A338" s="189"/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</row>
    <row r="339" spans="1:12" x14ac:dyDescent="0.2">
      <c r="A339" s="189"/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</row>
    <row r="340" spans="1:12" x14ac:dyDescent="0.2">
      <c r="A340" s="189"/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</row>
    <row r="341" spans="1:12" x14ac:dyDescent="0.2">
      <c r="A341" s="189"/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</row>
    <row r="342" spans="1:12" x14ac:dyDescent="0.2">
      <c r="A342" s="189"/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</row>
    <row r="343" spans="1:12" x14ac:dyDescent="0.2">
      <c r="A343" s="189"/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</row>
    <row r="344" spans="1:12" x14ac:dyDescent="0.2">
      <c r="A344" s="189"/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</row>
    <row r="345" spans="1:12" x14ac:dyDescent="0.2">
      <c r="A345" s="189"/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</row>
    <row r="346" spans="1:12" x14ac:dyDescent="0.2">
      <c r="A346" s="189"/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</row>
    <row r="347" spans="1:12" x14ac:dyDescent="0.2">
      <c r="A347" s="189"/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</row>
    <row r="348" spans="1:12" x14ac:dyDescent="0.2">
      <c r="A348" s="189"/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</row>
    <row r="349" spans="1:12" x14ac:dyDescent="0.2">
      <c r="A349" s="189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</row>
    <row r="350" spans="1:12" x14ac:dyDescent="0.2">
      <c r="A350" s="189"/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</row>
    <row r="351" spans="1:12" x14ac:dyDescent="0.2">
      <c r="A351" s="189"/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</row>
    <row r="352" spans="1:12" x14ac:dyDescent="0.2">
      <c r="A352" s="189"/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</row>
    <row r="353" spans="1:12" x14ac:dyDescent="0.2">
      <c r="A353" s="189"/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</row>
    <row r="354" spans="1:12" x14ac:dyDescent="0.2">
      <c r="A354" s="189"/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</row>
    <row r="355" spans="1:12" x14ac:dyDescent="0.2">
      <c r="A355" s="189"/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</row>
    <row r="356" spans="1:12" x14ac:dyDescent="0.2">
      <c r="A356" s="189"/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</row>
    <row r="357" spans="1:12" x14ac:dyDescent="0.2">
      <c r="A357" s="189"/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</row>
    <row r="358" spans="1:12" x14ac:dyDescent="0.2">
      <c r="A358" s="189"/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</row>
    <row r="359" spans="1:12" x14ac:dyDescent="0.2">
      <c r="A359" s="189"/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</row>
    <row r="360" spans="1:12" x14ac:dyDescent="0.2">
      <c r="A360" s="189"/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</row>
    <row r="361" spans="1:12" x14ac:dyDescent="0.2">
      <c r="A361" s="189"/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</row>
    <row r="362" spans="1:12" x14ac:dyDescent="0.2">
      <c r="A362" s="189"/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</row>
    <row r="363" spans="1:12" x14ac:dyDescent="0.2">
      <c r="A363" s="189"/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</row>
    <row r="364" spans="1:12" x14ac:dyDescent="0.2">
      <c r="A364" s="189"/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</row>
    <row r="365" spans="1:12" x14ac:dyDescent="0.2">
      <c r="A365" s="189"/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</row>
    <row r="366" spans="1:12" x14ac:dyDescent="0.2">
      <c r="A366" s="189"/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</row>
    <row r="367" spans="1:12" x14ac:dyDescent="0.2">
      <c r="A367" s="189"/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</row>
    <row r="368" spans="1:12" x14ac:dyDescent="0.2">
      <c r="A368" s="189"/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</row>
    <row r="369" spans="1:12" x14ac:dyDescent="0.2">
      <c r="A369" s="189"/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</row>
    <row r="370" spans="1:12" x14ac:dyDescent="0.2">
      <c r="A370" s="189"/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</row>
    <row r="371" spans="1:12" x14ac:dyDescent="0.2">
      <c r="A371" s="189"/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</row>
    <row r="372" spans="1:12" x14ac:dyDescent="0.2">
      <c r="A372" s="189"/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</row>
    <row r="373" spans="1:12" x14ac:dyDescent="0.2">
      <c r="A373" s="189"/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</row>
    <row r="374" spans="1:12" x14ac:dyDescent="0.2">
      <c r="A374" s="189"/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</row>
    <row r="375" spans="1:12" x14ac:dyDescent="0.2">
      <c r="A375" s="189"/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</row>
    <row r="376" spans="1:12" x14ac:dyDescent="0.2">
      <c r="A376" s="189"/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</row>
    <row r="377" spans="1:12" x14ac:dyDescent="0.2">
      <c r="A377" s="189"/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</row>
    <row r="378" spans="1:12" x14ac:dyDescent="0.2">
      <c r="A378" s="189"/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</row>
    <row r="379" spans="1:12" x14ac:dyDescent="0.2">
      <c r="A379" s="189"/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</row>
    <row r="380" spans="1:12" x14ac:dyDescent="0.2">
      <c r="A380" s="189"/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</row>
    <row r="381" spans="1:12" x14ac:dyDescent="0.2">
      <c r="A381" s="189"/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</row>
    <row r="382" spans="1:12" x14ac:dyDescent="0.2">
      <c r="A382" s="189"/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</row>
    <row r="383" spans="1:12" x14ac:dyDescent="0.2">
      <c r="A383" s="189"/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</row>
    <row r="384" spans="1:12" x14ac:dyDescent="0.2">
      <c r="A384" s="189"/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</row>
    <row r="385" spans="1:12" x14ac:dyDescent="0.2">
      <c r="A385" s="189"/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</row>
    <row r="386" spans="1:12" x14ac:dyDescent="0.2">
      <c r="A386" s="189"/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</row>
    <row r="387" spans="1:12" x14ac:dyDescent="0.2">
      <c r="A387" s="189"/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</row>
    <row r="388" spans="1:12" x14ac:dyDescent="0.2">
      <c r="A388" s="189"/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7"/>
    </row>
    <row r="389" spans="1:12" x14ac:dyDescent="0.2">
      <c r="A389" s="189"/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</row>
    <row r="390" spans="1:12" x14ac:dyDescent="0.2">
      <c r="A390" s="189"/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</row>
    <row r="391" spans="1:12" x14ac:dyDescent="0.2">
      <c r="A391" s="189"/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</row>
    <row r="392" spans="1:12" x14ac:dyDescent="0.2">
      <c r="A392" s="189"/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</row>
    <row r="393" spans="1:12" x14ac:dyDescent="0.2">
      <c r="A393" s="189"/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7"/>
    </row>
    <row r="394" spans="1:12" x14ac:dyDescent="0.2">
      <c r="A394" s="189"/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</row>
    <row r="395" spans="1:12" x14ac:dyDescent="0.2">
      <c r="A395" s="189"/>
      <c r="B395" s="87"/>
      <c r="C395" s="87"/>
      <c r="D395" s="87"/>
      <c r="E395" s="87"/>
      <c r="F395" s="87"/>
      <c r="G395" s="87"/>
      <c r="H395" s="87"/>
      <c r="I395" s="87"/>
      <c r="J395" s="87"/>
      <c r="K395" s="87"/>
      <c r="L395" s="87"/>
    </row>
    <row r="396" spans="1:12" x14ac:dyDescent="0.2">
      <c r="A396" s="189"/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</row>
    <row r="397" spans="1:12" x14ac:dyDescent="0.2">
      <c r="A397" s="189"/>
      <c r="B397" s="87"/>
      <c r="C397" s="87"/>
      <c r="D397" s="87"/>
      <c r="E397" s="87"/>
      <c r="F397" s="87"/>
      <c r="G397" s="87"/>
      <c r="H397" s="87"/>
      <c r="I397" s="87"/>
      <c r="J397" s="87"/>
      <c r="K397" s="87"/>
      <c r="L397" s="87"/>
    </row>
    <row r="398" spans="1:12" x14ac:dyDescent="0.2">
      <c r="A398" s="189"/>
      <c r="B398" s="87"/>
      <c r="C398" s="87"/>
      <c r="D398" s="87"/>
      <c r="E398" s="87"/>
      <c r="F398" s="87"/>
      <c r="G398" s="87"/>
      <c r="H398" s="87"/>
      <c r="I398" s="87"/>
      <c r="J398" s="87"/>
      <c r="K398" s="87"/>
      <c r="L398" s="87"/>
    </row>
    <row r="399" spans="1:12" x14ac:dyDescent="0.2">
      <c r="A399" s="189"/>
      <c r="B399" s="87"/>
      <c r="C399" s="87"/>
      <c r="D399" s="87"/>
      <c r="E399" s="87"/>
      <c r="F399" s="87"/>
      <c r="G399" s="87"/>
      <c r="H399" s="87"/>
      <c r="I399" s="87"/>
      <c r="J399" s="87"/>
      <c r="K399" s="87"/>
      <c r="L399" s="87"/>
    </row>
    <row r="400" spans="1:12" x14ac:dyDescent="0.2">
      <c r="A400" s="189"/>
      <c r="B400" s="87"/>
      <c r="C400" s="87"/>
      <c r="D400" s="87"/>
      <c r="E400" s="87"/>
      <c r="F400" s="87"/>
      <c r="G400" s="87"/>
      <c r="H400" s="87"/>
      <c r="I400" s="87"/>
      <c r="J400" s="87"/>
      <c r="K400" s="87"/>
      <c r="L400" s="87"/>
    </row>
    <row r="401" spans="1:12" x14ac:dyDescent="0.2">
      <c r="A401" s="189"/>
      <c r="B401" s="87"/>
      <c r="C401" s="87"/>
      <c r="D401" s="87"/>
      <c r="E401" s="87"/>
      <c r="F401" s="87"/>
      <c r="G401" s="87"/>
      <c r="H401" s="87"/>
      <c r="I401" s="87"/>
      <c r="J401" s="87"/>
      <c r="K401" s="87"/>
      <c r="L401" s="87"/>
    </row>
    <row r="402" spans="1:12" x14ac:dyDescent="0.2">
      <c r="A402" s="189"/>
      <c r="B402" s="87"/>
      <c r="C402" s="87"/>
      <c r="D402" s="87"/>
      <c r="E402" s="87"/>
      <c r="F402" s="87"/>
      <c r="G402" s="87"/>
      <c r="H402" s="87"/>
      <c r="I402" s="87"/>
      <c r="J402" s="87"/>
      <c r="K402" s="87"/>
      <c r="L402" s="87"/>
    </row>
    <row r="403" spans="1:12" x14ac:dyDescent="0.2">
      <c r="A403" s="189"/>
      <c r="B403" s="87"/>
      <c r="C403" s="87"/>
      <c r="D403" s="87"/>
      <c r="E403" s="87"/>
      <c r="F403" s="87"/>
      <c r="G403" s="87"/>
      <c r="H403" s="87"/>
      <c r="I403" s="87"/>
      <c r="J403" s="87"/>
      <c r="K403" s="87"/>
      <c r="L403" s="87"/>
    </row>
    <row r="404" spans="1:12" x14ac:dyDescent="0.2">
      <c r="A404" s="189"/>
      <c r="B404" s="87"/>
      <c r="C404" s="87"/>
      <c r="D404" s="87"/>
      <c r="E404" s="87"/>
      <c r="F404" s="87"/>
      <c r="G404" s="87"/>
      <c r="H404" s="87"/>
      <c r="I404" s="87"/>
      <c r="J404" s="87"/>
      <c r="K404" s="87"/>
      <c r="L404" s="87"/>
    </row>
    <row r="405" spans="1:12" x14ac:dyDescent="0.2">
      <c r="A405" s="189"/>
      <c r="B405" s="87"/>
      <c r="C405" s="87"/>
      <c r="D405" s="87"/>
      <c r="E405" s="87"/>
      <c r="F405" s="87"/>
      <c r="G405" s="87"/>
      <c r="H405" s="87"/>
      <c r="I405" s="87"/>
      <c r="J405" s="87"/>
      <c r="K405" s="87"/>
      <c r="L405" s="87"/>
    </row>
    <row r="406" spans="1:12" x14ac:dyDescent="0.2">
      <c r="A406" s="189"/>
      <c r="B406" s="87"/>
      <c r="C406" s="87"/>
      <c r="D406" s="87"/>
      <c r="E406" s="87"/>
      <c r="F406" s="87"/>
      <c r="G406" s="87"/>
      <c r="H406" s="87"/>
      <c r="I406" s="87"/>
      <c r="J406" s="87"/>
      <c r="K406" s="87"/>
      <c r="L406" s="87"/>
    </row>
    <row r="407" spans="1:12" x14ac:dyDescent="0.2">
      <c r="A407" s="189"/>
      <c r="B407" s="87"/>
      <c r="C407" s="87"/>
      <c r="D407" s="87"/>
      <c r="E407" s="87"/>
      <c r="F407" s="87"/>
      <c r="G407" s="87"/>
      <c r="H407" s="87"/>
      <c r="I407" s="87"/>
      <c r="J407" s="87"/>
      <c r="K407" s="87"/>
      <c r="L407" s="87"/>
    </row>
    <row r="408" spans="1:12" x14ac:dyDescent="0.2">
      <c r="A408" s="189"/>
      <c r="B408" s="87"/>
      <c r="C408" s="87"/>
      <c r="D408" s="87"/>
      <c r="E408" s="87"/>
      <c r="F408" s="87"/>
      <c r="G408" s="87"/>
      <c r="H408" s="87"/>
      <c r="I408" s="87"/>
      <c r="J408" s="87"/>
      <c r="K408" s="87"/>
      <c r="L408" s="87"/>
    </row>
    <row r="409" spans="1:12" x14ac:dyDescent="0.2">
      <c r="A409" s="189"/>
      <c r="B409" s="87"/>
      <c r="C409" s="87"/>
      <c r="D409" s="87"/>
      <c r="E409" s="87"/>
      <c r="F409" s="87"/>
      <c r="G409" s="87"/>
      <c r="H409" s="87"/>
      <c r="I409" s="87"/>
      <c r="J409" s="87"/>
      <c r="K409" s="87"/>
      <c r="L409" s="87"/>
    </row>
    <row r="410" spans="1:12" x14ac:dyDescent="0.2">
      <c r="A410" s="189"/>
      <c r="B410" s="87"/>
      <c r="C410" s="87"/>
      <c r="D410" s="87"/>
      <c r="E410" s="87"/>
      <c r="F410" s="87"/>
      <c r="G410" s="87"/>
      <c r="H410" s="87"/>
      <c r="I410" s="87"/>
      <c r="J410" s="87"/>
      <c r="K410" s="87"/>
      <c r="L410" s="87"/>
    </row>
    <row r="411" spans="1:12" x14ac:dyDescent="0.2">
      <c r="A411" s="189"/>
      <c r="B411" s="87"/>
      <c r="C411" s="87"/>
      <c r="D411" s="87"/>
      <c r="E411" s="87"/>
      <c r="F411" s="87"/>
      <c r="G411" s="87"/>
      <c r="H411" s="87"/>
      <c r="I411" s="87"/>
      <c r="J411" s="87"/>
      <c r="K411" s="87"/>
      <c r="L411" s="87"/>
    </row>
    <row r="412" spans="1:12" x14ac:dyDescent="0.2">
      <c r="A412" s="189"/>
      <c r="B412" s="87"/>
      <c r="C412" s="87"/>
      <c r="D412" s="87"/>
      <c r="E412" s="87"/>
      <c r="F412" s="87"/>
      <c r="G412" s="87"/>
      <c r="H412" s="87"/>
      <c r="I412" s="87"/>
      <c r="J412" s="87"/>
      <c r="K412" s="87"/>
      <c r="L412" s="87"/>
    </row>
    <row r="413" spans="1:12" x14ac:dyDescent="0.2">
      <c r="A413" s="189"/>
      <c r="B413" s="87"/>
      <c r="C413" s="87"/>
      <c r="D413" s="87"/>
      <c r="E413" s="87"/>
      <c r="F413" s="87"/>
      <c r="G413" s="87"/>
      <c r="H413" s="87"/>
      <c r="I413" s="87"/>
      <c r="J413" s="87"/>
      <c r="K413" s="87"/>
      <c r="L413" s="87"/>
    </row>
    <row r="414" spans="1:12" x14ac:dyDescent="0.2">
      <c r="A414" s="189"/>
      <c r="B414" s="87"/>
      <c r="C414" s="87"/>
      <c r="D414" s="87"/>
      <c r="E414" s="87"/>
      <c r="F414" s="87"/>
      <c r="G414" s="87"/>
      <c r="H414" s="87"/>
      <c r="I414" s="87"/>
      <c r="J414" s="87"/>
      <c r="K414" s="87"/>
      <c r="L414" s="87"/>
    </row>
    <row r="415" spans="1:12" x14ac:dyDescent="0.2">
      <c r="A415" s="189"/>
      <c r="B415" s="87"/>
      <c r="C415" s="87"/>
      <c r="D415" s="87"/>
      <c r="E415" s="87"/>
      <c r="F415" s="87"/>
      <c r="G415" s="87"/>
      <c r="H415" s="87"/>
      <c r="I415" s="87"/>
      <c r="J415" s="87"/>
      <c r="K415" s="87"/>
      <c r="L415" s="87"/>
    </row>
    <row r="416" spans="1:12" x14ac:dyDescent="0.2">
      <c r="A416" s="189"/>
      <c r="B416" s="87"/>
      <c r="C416" s="87"/>
      <c r="D416" s="87"/>
      <c r="E416" s="87"/>
      <c r="F416" s="87"/>
      <c r="G416" s="87"/>
      <c r="H416" s="87"/>
      <c r="I416" s="87"/>
      <c r="J416" s="87"/>
      <c r="K416" s="87"/>
      <c r="L416" s="87"/>
    </row>
    <row r="417" spans="1:12" x14ac:dyDescent="0.2">
      <c r="A417" s="189"/>
      <c r="B417" s="87"/>
      <c r="C417" s="87"/>
      <c r="D417" s="87"/>
      <c r="E417" s="87"/>
      <c r="F417" s="87"/>
      <c r="G417" s="87"/>
      <c r="H417" s="87"/>
      <c r="I417" s="87"/>
      <c r="J417" s="87"/>
      <c r="K417" s="87"/>
      <c r="L417" s="87"/>
    </row>
    <row r="418" spans="1:12" x14ac:dyDescent="0.2">
      <c r="A418" s="189"/>
      <c r="B418" s="87"/>
      <c r="C418" s="87"/>
      <c r="D418" s="87"/>
      <c r="E418" s="87"/>
      <c r="F418" s="87"/>
      <c r="G418" s="87"/>
      <c r="H418" s="87"/>
      <c r="I418" s="87"/>
      <c r="J418" s="87"/>
      <c r="K418" s="87"/>
      <c r="L418" s="87"/>
    </row>
    <row r="419" spans="1:12" x14ac:dyDescent="0.2">
      <c r="A419" s="189"/>
      <c r="B419" s="87"/>
      <c r="C419" s="87"/>
      <c r="D419" s="87"/>
      <c r="E419" s="87"/>
      <c r="F419" s="87"/>
      <c r="G419" s="87"/>
      <c r="H419" s="87"/>
      <c r="I419" s="87"/>
      <c r="J419" s="87"/>
      <c r="K419" s="87"/>
      <c r="L419" s="87"/>
    </row>
    <row r="420" spans="1:12" x14ac:dyDescent="0.2">
      <c r="A420" s="189"/>
      <c r="B420" s="87"/>
      <c r="C420" s="87"/>
      <c r="D420" s="87"/>
      <c r="E420" s="87"/>
      <c r="F420" s="87"/>
      <c r="G420" s="87"/>
      <c r="H420" s="87"/>
      <c r="I420" s="87"/>
      <c r="J420" s="87"/>
      <c r="K420" s="87"/>
      <c r="L420" s="87"/>
    </row>
    <row r="421" spans="1:12" x14ac:dyDescent="0.2">
      <c r="A421" s="189"/>
      <c r="B421" s="87"/>
      <c r="C421" s="87"/>
      <c r="D421" s="87"/>
      <c r="E421" s="87"/>
      <c r="F421" s="87"/>
      <c r="G421" s="87"/>
      <c r="H421" s="87"/>
      <c r="I421" s="87"/>
      <c r="J421" s="87"/>
      <c r="K421" s="87"/>
      <c r="L421" s="87"/>
    </row>
    <row r="422" spans="1:12" x14ac:dyDescent="0.2">
      <c r="A422" s="189"/>
      <c r="B422" s="87"/>
      <c r="C422" s="87"/>
      <c r="D422" s="87"/>
      <c r="E422" s="87"/>
      <c r="F422" s="87"/>
      <c r="G422" s="87"/>
      <c r="H422" s="87"/>
      <c r="I422" s="87"/>
      <c r="J422" s="87"/>
      <c r="K422" s="87"/>
      <c r="L422" s="87"/>
    </row>
    <row r="423" spans="1:12" x14ac:dyDescent="0.2">
      <c r="A423" s="189"/>
      <c r="B423" s="87"/>
      <c r="C423" s="87"/>
      <c r="D423" s="87"/>
      <c r="E423" s="87"/>
      <c r="F423" s="87"/>
      <c r="G423" s="87"/>
      <c r="H423" s="87"/>
      <c r="I423" s="87"/>
      <c r="J423" s="87"/>
      <c r="K423" s="87"/>
      <c r="L423" s="87"/>
    </row>
    <row r="424" spans="1:12" x14ac:dyDescent="0.2">
      <c r="A424" s="189"/>
      <c r="B424" s="87"/>
      <c r="C424" s="87"/>
      <c r="D424" s="87"/>
      <c r="E424" s="87"/>
      <c r="F424" s="87"/>
      <c r="G424" s="87"/>
      <c r="H424" s="87"/>
      <c r="I424" s="87"/>
      <c r="J424" s="87"/>
      <c r="K424" s="87"/>
      <c r="L424" s="87"/>
    </row>
    <row r="425" spans="1:12" x14ac:dyDescent="0.2">
      <c r="A425" s="189"/>
      <c r="B425" s="87"/>
      <c r="C425" s="87"/>
      <c r="D425" s="87"/>
      <c r="E425" s="87"/>
      <c r="F425" s="87"/>
      <c r="G425" s="87"/>
      <c r="H425" s="87"/>
      <c r="I425" s="87"/>
      <c r="J425" s="87"/>
      <c r="K425" s="87"/>
      <c r="L425" s="87"/>
    </row>
    <row r="426" spans="1:12" x14ac:dyDescent="0.2">
      <c r="A426" s="189"/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</row>
    <row r="427" spans="1:12" x14ac:dyDescent="0.2">
      <c r="A427" s="189"/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</row>
    <row r="428" spans="1:12" x14ac:dyDescent="0.2">
      <c r="A428" s="189"/>
      <c r="B428" s="87"/>
      <c r="C428" s="87"/>
      <c r="D428" s="87"/>
      <c r="E428" s="87"/>
      <c r="F428" s="87"/>
      <c r="G428" s="87"/>
      <c r="H428" s="87"/>
      <c r="I428" s="87"/>
      <c r="J428" s="87"/>
      <c r="K428" s="87"/>
      <c r="L428" s="87"/>
    </row>
    <row r="429" spans="1:12" x14ac:dyDescent="0.2">
      <c r="A429" s="189"/>
      <c r="B429" s="87"/>
      <c r="C429" s="87"/>
      <c r="D429" s="87"/>
      <c r="E429" s="87"/>
      <c r="F429" s="87"/>
      <c r="G429" s="87"/>
      <c r="H429" s="87"/>
      <c r="I429" s="87"/>
      <c r="J429" s="87"/>
      <c r="K429" s="87"/>
      <c r="L429" s="87"/>
    </row>
    <row r="430" spans="1:12" x14ac:dyDescent="0.2">
      <c r="A430" s="189"/>
      <c r="B430" s="87"/>
      <c r="C430" s="87"/>
      <c r="D430" s="87"/>
      <c r="E430" s="87"/>
      <c r="F430" s="87"/>
      <c r="G430" s="87"/>
      <c r="H430" s="87"/>
      <c r="I430" s="87"/>
      <c r="J430" s="87"/>
      <c r="K430" s="87"/>
      <c r="L430" s="87"/>
    </row>
    <row r="431" spans="1:12" x14ac:dyDescent="0.2">
      <c r="A431" s="189"/>
      <c r="B431" s="87"/>
      <c r="C431" s="87"/>
      <c r="D431" s="87"/>
      <c r="E431" s="87"/>
      <c r="F431" s="87"/>
      <c r="G431" s="87"/>
      <c r="H431" s="87"/>
      <c r="I431" s="87"/>
      <c r="J431" s="87"/>
      <c r="K431" s="87"/>
      <c r="L431" s="87"/>
    </row>
    <row r="432" spans="1:12" x14ac:dyDescent="0.2">
      <c r="A432" s="189"/>
      <c r="B432" s="87"/>
      <c r="C432" s="87"/>
      <c r="D432" s="87"/>
      <c r="E432" s="87"/>
      <c r="F432" s="87"/>
      <c r="G432" s="87"/>
      <c r="H432" s="87"/>
      <c r="I432" s="87"/>
      <c r="J432" s="87"/>
      <c r="K432" s="87"/>
      <c r="L432" s="87"/>
    </row>
    <row r="433" spans="1:12" x14ac:dyDescent="0.2">
      <c r="A433" s="189"/>
      <c r="B433" s="87"/>
      <c r="C433" s="87"/>
      <c r="D433" s="87"/>
      <c r="E433" s="87"/>
      <c r="F433" s="87"/>
      <c r="G433" s="87"/>
      <c r="H433" s="87"/>
      <c r="I433" s="87"/>
      <c r="J433" s="87"/>
      <c r="K433" s="87"/>
      <c r="L433" s="87"/>
    </row>
    <row r="434" spans="1:12" x14ac:dyDescent="0.2">
      <c r="A434" s="189"/>
      <c r="B434" s="87"/>
      <c r="C434" s="87"/>
      <c r="D434" s="87"/>
      <c r="E434" s="87"/>
      <c r="F434" s="87"/>
      <c r="G434" s="87"/>
      <c r="H434" s="87"/>
      <c r="I434" s="87"/>
      <c r="J434" s="87"/>
      <c r="K434" s="87"/>
      <c r="L434" s="87"/>
    </row>
    <row r="435" spans="1:12" x14ac:dyDescent="0.2">
      <c r="A435" s="189"/>
      <c r="B435" s="87"/>
      <c r="C435" s="87"/>
      <c r="D435" s="87"/>
      <c r="E435" s="87"/>
      <c r="F435" s="87"/>
      <c r="G435" s="87"/>
      <c r="H435" s="87"/>
      <c r="I435" s="87"/>
      <c r="J435" s="87"/>
      <c r="K435" s="87"/>
      <c r="L435" s="87"/>
    </row>
    <row r="436" spans="1:12" x14ac:dyDescent="0.2">
      <c r="A436" s="189"/>
      <c r="B436" s="87"/>
      <c r="C436" s="87"/>
      <c r="D436" s="87"/>
      <c r="E436" s="87"/>
      <c r="F436" s="87"/>
      <c r="G436" s="87"/>
      <c r="H436" s="87"/>
      <c r="I436" s="87"/>
      <c r="J436" s="87"/>
      <c r="K436" s="87"/>
      <c r="L436" s="87"/>
    </row>
    <row r="437" spans="1:12" x14ac:dyDescent="0.2">
      <c r="A437" s="189"/>
      <c r="B437" s="87"/>
      <c r="C437" s="87"/>
      <c r="D437" s="87"/>
      <c r="E437" s="87"/>
      <c r="F437" s="87"/>
      <c r="G437" s="87"/>
      <c r="H437" s="87"/>
      <c r="I437" s="87"/>
      <c r="J437" s="87"/>
      <c r="K437" s="87"/>
      <c r="L437" s="87"/>
    </row>
    <row r="438" spans="1:12" x14ac:dyDescent="0.2">
      <c r="A438" s="189"/>
      <c r="B438" s="87"/>
      <c r="C438" s="87"/>
      <c r="D438" s="87"/>
      <c r="E438" s="87"/>
      <c r="F438" s="87"/>
      <c r="G438" s="87"/>
      <c r="H438" s="87"/>
      <c r="I438" s="87"/>
      <c r="J438" s="87"/>
      <c r="K438" s="87"/>
      <c r="L438" s="87"/>
    </row>
    <row r="439" spans="1:12" x14ac:dyDescent="0.2">
      <c r="A439" s="189"/>
      <c r="B439" s="87"/>
      <c r="C439" s="87"/>
      <c r="D439" s="87"/>
      <c r="E439" s="87"/>
      <c r="F439" s="87"/>
      <c r="G439" s="87"/>
      <c r="H439" s="87"/>
      <c r="I439" s="87"/>
      <c r="J439" s="87"/>
      <c r="K439" s="87"/>
      <c r="L439" s="87"/>
    </row>
    <row r="440" spans="1:12" x14ac:dyDescent="0.2">
      <c r="A440" s="189"/>
      <c r="B440" s="87"/>
      <c r="C440" s="87"/>
      <c r="D440" s="87"/>
      <c r="E440" s="87"/>
      <c r="F440" s="87"/>
      <c r="G440" s="87"/>
      <c r="H440" s="87"/>
      <c r="I440" s="87"/>
      <c r="J440" s="87"/>
      <c r="K440" s="87"/>
      <c r="L440" s="87"/>
    </row>
    <row r="441" spans="1:12" x14ac:dyDescent="0.2">
      <c r="A441" s="189"/>
      <c r="B441" s="87"/>
      <c r="C441" s="87"/>
      <c r="D441" s="87"/>
      <c r="E441" s="87"/>
      <c r="F441" s="87"/>
      <c r="G441" s="87"/>
      <c r="H441" s="87"/>
      <c r="I441" s="87"/>
      <c r="J441" s="87"/>
      <c r="K441" s="87"/>
      <c r="L441" s="87"/>
    </row>
    <row r="442" spans="1:12" x14ac:dyDescent="0.2">
      <c r="A442" s="189"/>
      <c r="B442" s="87"/>
      <c r="C442" s="87"/>
      <c r="D442" s="87"/>
      <c r="E442" s="87"/>
      <c r="F442" s="87"/>
      <c r="G442" s="87"/>
      <c r="H442" s="87"/>
      <c r="I442" s="87"/>
      <c r="J442" s="87"/>
      <c r="K442" s="87"/>
      <c r="L442" s="87"/>
    </row>
    <row r="443" spans="1:12" x14ac:dyDescent="0.2">
      <c r="A443" s="189"/>
      <c r="B443" s="87"/>
      <c r="C443" s="87"/>
      <c r="D443" s="87"/>
      <c r="E443" s="87"/>
      <c r="F443" s="87"/>
      <c r="G443" s="87"/>
      <c r="H443" s="87"/>
      <c r="I443" s="87"/>
      <c r="J443" s="87"/>
      <c r="K443" s="87"/>
      <c r="L443" s="87"/>
    </row>
    <row r="444" spans="1:12" x14ac:dyDescent="0.2">
      <c r="A444" s="189"/>
      <c r="B444" s="87"/>
      <c r="C444" s="87"/>
      <c r="D444" s="87"/>
      <c r="E444" s="87"/>
      <c r="F444" s="87"/>
      <c r="G444" s="87"/>
      <c r="H444" s="87"/>
      <c r="I444" s="87"/>
      <c r="J444" s="87"/>
      <c r="K444" s="87"/>
      <c r="L444" s="87"/>
    </row>
    <row r="445" spans="1:12" x14ac:dyDescent="0.2">
      <c r="A445" s="189"/>
      <c r="B445" s="87"/>
      <c r="C445" s="87"/>
      <c r="D445" s="87"/>
      <c r="E445" s="87"/>
      <c r="F445" s="87"/>
      <c r="G445" s="87"/>
      <c r="H445" s="87"/>
      <c r="I445" s="87"/>
      <c r="J445" s="87"/>
      <c r="K445" s="87"/>
      <c r="L445" s="87"/>
    </row>
    <row r="446" spans="1:12" x14ac:dyDescent="0.2">
      <c r="A446" s="189"/>
      <c r="B446" s="87"/>
      <c r="C446" s="87"/>
      <c r="D446" s="87"/>
      <c r="E446" s="87"/>
      <c r="F446" s="87"/>
      <c r="G446" s="87"/>
      <c r="H446" s="87"/>
      <c r="I446" s="87"/>
      <c r="J446" s="87"/>
      <c r="K446" s="87"/>
      <c r="L446" s="87"/>
    </row>
    <row r="447" spans="1:12" x14ac:dyDescent="0.2">
      <c r="A447" s="189"/>
      <c r="B447" s="87"/>
      <c r="C447" s="87"/>
      <c r="D447" s="87"/>
      <c r="E447" s="87"/>
      <c r="F447" s="87"/>
      <c r="G447" s="87"/>
      <c r="H447" s="87"/>
      <c r="I447" s="87"/>
      <c r="J447" s="87"/>
      <c r="K447" s="87"/>
      <c r="L447" s="87"/>
    </row>
    <row r="448" spans="1:12" x14ac:dyDescent="0.2">
      <c r="A448" s="189"/>
      <c r="B448" s="87"/>
      <c r="C448" s="87"/>
      <c r="D448" s="87"/>
      <c r="E448" s="87"/>
      <c r="F448" s="87"/>
      <c r="G448" s="87"/>
      <c r="H448" s="87"/>
      <c r="I448" s="87"/>
      <c r="J448" s="87"/>
      <c r="K448" s="87"/>
      <c r="L448" s="87"/>
    </row>
    <row r="449" spans="1:12" x14ac:dyDescent="0.2">
      <c r="A449" s="189"/>
      <c r="B449" s="87"/>
      <c r="C449" s="87"/>
      <c r="D449" s="87"/>
      <c r="E449" s="87"/>
      <c r="F449" s="87"/>
      <c r="G449" s="87"/>
      <c r="H449" s="87"/>
      <c r="I449" s="87"/>
      <c r="J449" s="87"/>
      <c r="K449" s="87"/>
      <c r="L449" s="87"/>
    </row>
    <row r="450" spans="1:12" x14ac:dyDescent="0.2">
      <c r="A450" s="189"/>
      <c r="B450" s="87"/>
      <c r="C450" s="87"/>
      <c r="D450" s="87"/>
      <c r="E450" s="87"/>
      <c r="F450" s="87"/>
      <c r="G450" s="87"/>
      <c r="H450" s="87"/>
      <c r="I450" s="87"/>
      <c r="J450" s="87"/>
      <c r="K450" s="87"/>
      <c r="L450" s="87"/>
    </row>
    <row r="451" spans="1:12" x14ac:dyDescent="0.2">
      <c r="A451" s="189"/>
      <c r="B451" s="87"/>
      <c r="C451" s="87"/>
      <c r="D451" s="87"/>
      <c r="E451" s="87"/>
      <c r="F451" s="87"/>
      <c r="G451" s="87"/>
      <c r="H451" s="87"/>
      <c r="I451" s="87"/>
      <c r="J451" s="87"/>
      <c r="K451" s="87"/>
      <c r="L451" s="87"/>
    </row>
    <row r="452" spans="1:12" x14ac:dyDescent="0.2">
      <c r="A452" s="189"/>
      <c r="B452" s="87"/>
      <c r="C452" s="87"/>
      <c r="D452" s="87"/>
      <c r="E452" s="87"/>
      <c r="F452" s="87"/>
      <c r="G452" s="87"/>
      <c r="H452" s="87"/>
      <c r="I452" s="87"/>
      <c r="J452" s="87"/>
      <c r="K452" s="87"/>
      <c r="L452" s="87"/>
    </row>
    <row r="453" spans="1:12" x14ac:dyDescent="0.2">
      <c r="A453" s="189"/>
      <c r="B453" s="87"/>
      <c r="C453" s="87"/>
      <c r="D453" s="87"/>
      <c r="E453" s="87"/>
      <c r="F453" s="87"/>
      <c r="G453" s="87"/>
      <c r="H453" s="87"/>
      <c r="I453" s="87"/>
      <c r="J453" s="87"/>
      <c r="K453" s="87"/>
      <c r="L453" s="87"/>
    </row>
    <row r="454" spans="1:12" x14ac:dyDescent="0.2">
      <c r="A454" s="189"/>
      <c r="B454" s="87"/>
      <c r="C454" s="87"/>
      <c r="D454" s="87"/>
      <c r="E454" s="87"/>
      <c r="F454" s="87"/>
      <c r="G454" s="87"/>
      <c r="H454" s="87"/>
      <c r="I454" s="87"/>
      <c r="J454" s="87"/>
      <c r="K454" s="87"/>
      <c r="L454" s="87"/>
    </row>
    <row r="455" spans="1:12" x14ac:dyDescent="0.2">
      <c r="A455" s="189"/>
      <c r="B455" s="87"/>
      <c r="C455" s="87"/>
      <c r="D455" s="87"/>
      <c r="E455" s="87"/>
      <c r="F455" s="87"/>
      <c r="G455" s="87"/>
      <c r="H455" s="87"/>
      <c r="I455" s="87"/>
      <c r="J455" s="87"/>
      <c r="K455" s="87"/>
      <c r="L455" s="87"/>
    </row>
    <row r="456" spans="1:12" x14ac:dyDescent="0.2">
      <c r="A456" s="189"/>
      <c r="B456" s="87"/>
      <c r="C456" s="87"/>
      <c r="D456" s="87"/>
      <c r="E456" s="87"/>
      <c r="F456" s="87"/>
      <c r="G456" s="87"/>
      <c r="H456" s="87"/>
      <c r="I456" s="87"/>
      <c r="J456" s="87"/>
      <c r="K456" s="87"/>
      <c r="L456" s="87"/>
    </row>
    <row r="457" spans="1:12" x14ac:dyDescent="0.2">
      <c r="A457" s="189"/>
      <c r="B457" s="87"/>
      <c r="C457" s="87"/>
      <c r="D457" s="87"/>
      <c r="E457" s="87"/>
      <c r="F457" s="87"/>
      <c r="G457" s="87"/>
      <c r="H457" s="87"/>
      <c r="I457" s="87"/>
      <c r="J457" s="87"/>
      <c r="K457" s="87"/>
      <c r="L457" s="87"/>
    </row>
    <row r="458" spans="1:12" x14ac:dyDescent="0.2">
      <c r="A458" s="189"/>
      <c r="B458" s="87"/>
      <c r="C458" s="87"/>
      <c r="D458" s="87"/>
      <c r="E458" s="87"/>
      <c r="F458" s="87"/>
      <c r="G458" s="87"/>
      <c r="H458" s="87"/>
      <c r="I458" s="87"/>
      <c r="J458" s="87"/>
      <c r="K458" s="87"/>
      <c r="L458" s="87"/>
    </row>
    <row r="459" spans="1:12" x14ac:dyDescent="0.2">
      <c r="A459" s="189"/>
      <c r="B459" s="87"/>
      <c r="C459" s="87"/>
      <c r="D459" s="87"/>
      <c r="E459" s="87"/>
      <c r="F459" s="87"/>
      <c r="G459" s="87"/>
      <c r="H459" s="87"/>
      <c r="I459" s="87"/>
      <c r="J459" s="87"/>
      <c r="K459" s="87"/>
      <c r="L459" s="87"/>
    </row>
    <row r="460" spans="1:12" x14ac:dyDescent="0.2">
      <c r="A460" s="189"/>
      <c r="B460" s="87"/>
      <c r="C460" s="87"/>
      <c r="D460" s="87"/>
      <c r="E460" s="87"/>
      <c r="F460" s="87"/>
      <c r="G460" s="87"/>
      <c r="H460" s="87"/>
      <c r="I460" s="87"/>
      <c r="J460" s="87"/>
      <c r="K460" s="87"/>
      <c r="L460" s="87"/>
    </row>
    <row r="461" spans="1:12" x14ac:dyDescent="0.2">
      <c r="A461" s="189"/>
      <c r="B461" s="87"/>
      <c r="C461" s="87"/>
      <c r="D461" s="87"/>
      <c r="E461" s="87"/>
      <c r="F461" s="87"/>
      <c r="G461" s="87"/>
      <c r="H461" s="87"/>
      <c r="I461" s="87"/>
      <c r="J461" s="87"/>
      <c r="K461" s="87"/>
      <c r="L461" s="87"/>
    </row>
    <row r="462" spans="1:12" x14ac:dyDescent="0.2">
      <c r="A462" s="189"/>
      <c r="B462" s="87"/>
      <c r="C462" s="87"/>
      <c r="D462" s="87"/>
      <c r="E462" s="87"/>
      <c r="F462" s="87"/>
      <c r="G462" s="87"/>
      <c r="H462" s="87"/>
      <c r="I462" s="87"/>
      <c r="J462" s="87"/>
      <c r="K462" s="87"/>
      <c r="L462" s="87"/>
    </row>
    <row r="463" spans="1:12" x14ac:dyDescent="0.2">
      <c r="A463" s="189"/>
      <c r="B463" s="87"/>
      <c r="C463" s="87"/>
      <c r="D463" s="87"/>
      <c r="E463" s="87"/>
      <c r="F463" s="87"/>
      <c r="G463" s="87"/>
      <c r="H463" s="87"/>
      <c r="I463" s="87"/>
      <c r="J463" s="87"/>
      <c r="K463" s="87"/>
      <c r="L463" s="87"/>
    </row>
    <row r="464" spans="1:12" x14ac:dyDescent="0.2">
      <c r="A464" s="189"/>
      <c r="B464" s="87"/>
      <c r="C464" s="87"/>
      <c r="D464" s="87"/>
      <c r="E464" s="87"/>
      <c r="F464" s="87"/>
      <c r="G464" s="87"/>
      <c r="H464" s="87"/>
      <c r="I464" s="87"/>
      <c r="J464" s="87"/>
      <c r="K464" s="87"/>
      <c r="L464" s="87"/>
    </row>
    <row r="465" spans="1:12" x14ac:dyDescent="0.2">
      <c r="A465" s="189"/>
      <c r="B465" s="87"/>
      <c r="C465" s="87"/>
      <c r="D465" s="87"/>
      <c r="E465" s="87"/>
      <c r="F465" s="87"/>
      <c r="G465" s="87"/>
      <c r="H465" s="87"/>
      <c r="I465" s="87"/>
      <c r="J465" s="87"/>
      <c r="K465" s="87"/>
      <c r="L465" s="87"/>
    </row>
    <row r="466" spans="1:12" x14ac:dyDescent="0.2">
      <c r="A466" s="189"/>
      <c r="B466" s="87"/>
      <c r="C466" s="87"/>
      <c r="D466" s="87"/>
      <c r="E466" s="87"/>
      <c r="F466" s="87"/>
      <c r="G466" s="87"/>
      <c r="H466" s="87"/>
      <c r="I466" s="87"/>
      <c r="J466" s="87"/>
      <c r="K466" s="87"/>
      <c r="L466" s="87"/>
    </row>
    <row r="467" spans="1:12" x14ac:dyDescent="0.2">
      <c r="A467" s="189"/>
      <c r="B467" s="87"/>
      <c r="C467" s="87"/>
      <c r="D467" s="87"/>
      <c r="E467" s="87"/>
      <c r="F467" s="87"/>
      <c r="G467" s="87"/>
      <c r="H467" s="87"/>
      <c r="I467" s="87"/>
      <c r="J467" s="87"/>
      <c r="K467" s="87"/>
      <c r="L467" s="87"/>
    </row>
    <row r="468" spans="1:12" x14ac:dyDescent="0.2">
      <c r="A468" s="189"/>
      <c r="B468" s="87"/>
      <c r="C468" s="87"/>
      <c r="D468" s="87"/>
      <c r="E468" s="87"/>
      <c r="F468" s="87"/>
      <c r="G468" s="87"/>
      <c r="H468" s="87"/>
      <c r="I468" s="87"/>
      <c r="J468" s="87"/>
      <c r="K468" s="87"/>
      <c r="L468" s="87"/>
    </row>
    <row r="469" spans="1:12" x14ac:dyDescent="0.2">
      <c r="A469" s="189"/>
      <c r="B469" s="87"/>
      <c r="C469" s="87"/>
      <c r="D469" s="87"/>
      <c r="E469" s="87"/>
      <c r="F469" s="87"/>
      <c r="G469" s="87"/>
      <c r="H469" s="87"/>
      <c r="I469" s="87"/>
      <c r="J469" s="87"/>
      <c r="K469" s="87"/>
      <c r="L469" s="87"/>
    </row>
    <row r="470" spans="1:12" x14ac:dyDescent="0.2">
      <c r="A470" s="189"/>
      <c r="B470" s="87"/>
      <c r="C470" s="87"/>
      <c r="D470" s="87"/>
      <c r="E470" s="87"/>
      <c r="F470" s="87"/>
      <c r="G470" s="87"/>
      <c r="H470" s="87"/>
      <c r="I470" s="87"/>
      <c r="J470" s="87"/>
      <c r="K470" s="87"/>
      <c r="L470" s="87"/>
    </row>
    <row r="471" spans="1:12" x14ac:dyDescent="0.2">
      <c r="A471" s="189"/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7"/>
    </row>
    <row r="472" spans="1:12" x14ac:dyDescent="0.2">
      <c r="A472" s="189"/>
      <c r="B472" s="87"/>
      <c r="C472" s="87"/>
      <c r="D472" s="87"/>
      <c r="E472" s="87"/>
      <c r="F472" s="87"/>
      <c r="G472" s="87"/>
      <c r="H472" s="87"/>
      <c r="I472" s="87"/>
      <c r="J472" s="87"/>
      <c r="K472" s="87"/>
      <c r="L472" s="87"/>
    </row>
    <row r="473" spans="1:12" x14ac:dyDescent="0.2">
      <c r="A473" s="189"/>
      <c r="B473" s="87"/>
      <c r="C473" s="87"/>
      <c r="D473" s="87"/>
      <c r="E473" s="87"/>
      <c r="F473" s="87"/>
      <c r="G473" s="87"/>
      <c r="H473" s="87"/>
      <c r="I473" s="87"/>
      <c r="J473" s="87"/>
      <c r="K473" s="87"/>
      <c r="L473" s="87"/>
    </row>
    <row r="474" spans="1:12" x14ac:dyDescent="0.2">
      <c r="A474" s="189"/>
      <c r="B474" s="87"/>
      <c r="C474" s="87"/>
      <c r="D474" s="87"/>
      <c r="E474" s="87"/>
      <c r="F474" s="87"/>
      <c r="G474" s="87"/>
      <c r="H474" s="87"/>
      <c r="I474" s="87"/>
      <c r="J474" s="87"/>
      <c r="K474" s="87"/>
      <c r="L474" s="87"/>
    </row>
    <row r="475" spans="1:12" x14ac:dyDescent="0.2">
      <c r="A475" s="189"/>
      <c r="B475" s="87"/>
      <c r="C475" s="87"/>
      <c r="D475" s="87"/>
      <c r="E475" s="87"/>
      <c r="F475" s="87"/>
      <c r="G475" s="87"/>
      <c r="H475" s="87"/>
      <c r="I475" s="87"/>
      <c r="J475" s="87"/>
      <c r="K475" s="87"/>
      <c r="L475" s="87"/>
    </row>
    <row r="476" spans="1:12" x14ac:dyDescent="0.2">
      <c r="A476" s="189"/>
      <c r="B476" s="87"/>
      <c r="C476" s="87"/>
      <c r="D476" s="87"/>
      <c r="E476" s="87"/>
      <c r="F476" s="87"/>
      <c r="G476" s="87"/>
      <c r="H476" s="87"/>
      <c r="I476" s="87"/>
      <c r="J476" s="87"/>
      <c r="K476" s="87"/>
      <c r="L476" s="87"/>
    </row>
    <row r="477" spans="1:12" x14ac:dyDescent="0.2">
      <c r="A477" s="189"/>
      <c r="B477" s="87"/>
      <c r="C477" s="87"/>
      <c r="D477" s="87"/>
      <c r="E477" s="87"/>
      <c r="F477" s="87"/>
      <c r="G477" s="87"/>
      <c r="H477" s="87"/>
      <c r="I477" s="87"/>
      <c r="J477" s="87"/>
      <c r="K477" s="87"/>
      <c r="L477" s="87"/>
    </row>
    <row r="478" spans="1:12" x14ac:dyDescent="0.2">
      <c r="A478" s="189"/>
      <c r="B478" s="87"/>
      <c r="C478" s="87"/>
      <c r="D478" s="87"/>
      <c r="E478" s="87"/>
      <c r="F478" s="87"/>
      <c r="G478" s="87"/>
      <c r="H478" s="87"/>
      <c r="I478" s="87"/>
      <c r="J478" s="87"/>
      <c r="K478" s="87"/>
      <c r="L478" s="87"/>
    </row>
    <row r="479" spans="1:12" x14ac:dyDescent="0.2">
      <c r="A479" s="189"/>
      <c r="B479" s="87"/>
      <c r="C479" s="87"/>
      <c r="D479" s="87"/>
      <c r="E479" s="87"/>
      <c r="F479" s="87"/>
      <c r="G479" s="87"/>
      <c r="H479" s="87"/>
      <c r="I479" s="87"/>
      <c r="J479" s="87"/>
      <c r="K479" s="87"/>
      <c r="L479" s="87"/>
    </row>
    <row r="480" spans="1:12" x14ac:dyDescent="0.2">
      <c r="A480" s="189"/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</row>
    <row r="481" spans="1:12" x14ac:dyDescent="0.2">
      <c r="A481" s="189"/>
      <c r="B481" s="87"/>
      <c r="C481" s="87"/>
      <c r="D481" s="87"/>
      <c r="E481" s="87"/>
      <c r="F481" s="87"/>
      <c r="G481" s="87"/>
      <c r="H481" s="87"/>
      <c r="I481" s="87"/>
      <c r="J481" s="87"/>
      <c r="K481" s="87"/>
      <c r="L481" s="87"/>
    </row>
    <row r="482" spans="1:12" x14ac:dyDescent="0.2">
      <c r="A482" s="189"/>
      <c r="B482" s="87"/>
      <c r="C482" s="87"/>
      <c r="D482" s="87"/>
      <c r="E482" s="87"/>
      <c r="F482" s="87"/>
      <c r="G482" s="87"/>
      <c r="H482" s="87"/>
      <c r="I482" s="87"/>
      <c r="J482" s="87"/>
      <c r="K482" s="87"/>
      <c r="L482" s="87"/>
    </row>
    <row r="483" spans="1:12" x14ac:dyDescent="0.2">
      <c r="A483" s="189"/>
      <c r="B483" s="87"/>
      <c r="C483" s="87"/>
      <c r="D483" s="87"/>
      <c r="E483" s="87"/>
      <c r="F483" s="87"/>
      <c r="G483" s="87"/>
      <c r="H483" s="87"/>
      <c r="I483" s="87"/>
      <c r="J483" s="87"/>
      <c r="K483" s="87"/>
      <c r="L483" s="87"/>
    </row>
    <row r="484" spans="1:12" x14ac:dyDescent="0.2">
      <c r="A484" s="189"/>
      <c r="B484" s="87"/>
      <c r="C484" s="87"/>
      <c r="D484" s="87"/>
      <c r="E484" s="87"/>
      <c r="F484" s="87"/>
      <c r="G484" s="87"/>
      <c r="H484" s="87"/>
      <c r="I484" s="87"/>
      <c r="J484" s="87"/>
      <c r="K484" s="87"/>
      <c r="L484" s="87"/>
    </row>
    <row r="485" spans="1:12" x14ac:dyDescent="0.2">
      <c r="A485" s="189"/>
      <c r="B485" s="87"/>
      <c r="C485" s="87"/>
      <c r="D485" s="87"/>
      <c r="E485" s="87"/>
      <c r="F485" s="87"/>
      <c r="G485" s="87"/>
      <c r="H485" s="87"/>
      <c r="I485" s="87"/>
      <c r="J485" s="87"/>
      <c r="K485" s="87"/>
      <c r="L485" s="87"/>
    </row>
    <row r="486" spans="1:12" x14ac:dyDescent="0.2">
      <c r="A486" s="189"/>
      <c r="B486" s="87"/>
      <c r="C486" s="87"/>
      <c r="D486" s="87"/>
      <c r="E486" s="87"/>
      <c r="F486" s="87"/>
      <c r="G486" s="87"/>
      <c r="H486" s="87"/>
      <c r="I486" s="87"/>
      <c r="J486" s="87"/>
      <c r="K486" s="87"/>
      <c r="L486" s="87"/>
    </row>
    <row r="487" spans="1:12" x14ac:dyDescent="0.2">
      <c r="A487" s="189"/>
      <c r="B487" s="87"/>
      <c r="C487" s="87"/>
      <c r="D487" s="87"/>
      <c r="E487" s="87"/>
      <c r="F487" s="87"/>
      <c r="G487" s="87"/>
      <c r="H487" s="87"/>
      <c r="I487" s="87"/>
      <c r="J487" s="87"/>
      <c r="K487" s="87"/>
      <c r="L487" s="87"/>
    </row>
    <row r="488" spans="1:12" x14ac:dyDescent="0.2">
      <c r="A488" s="189"/>
      <c r="B488" s="87"/>
      <c r="C488" s="87"/>
      <c r="D488" s="87"/>
      <c r="E488" s="87"/>
      <c r="F488" s="87"/>
      <c r="G488" s="87"/>
      <c r="H488" s="87"/>
      <c r="I488" s="87"/>
      <c r="J488" s="87"/>
      <c r="K488" s="87"/>
      <c r="L488" s="87"/>
    </row>
    <row r="489" spans="1:12" x14ac:dyDescent="0.2">
      <c r="A489" s="189"/>
      <c r="B489" s="87"/>
      <c r="C489" s="87"/>
      <c r="D489" s="87"/>
      <c r="E489" s="87"/>
      <c r="F489" s="87"/>
      <c r="G489" s="87"/>
      <c r="H489" s="87"/>
      <c r="I489" s="87"/>
      <c r="J489" s="87"/>
      <c r="K489" s="87"/>
      <c r="L489" s="87"/>
    </row>
    <row r="490" spans="1:12" x14ac:dyDescent="0.2">
      <c r="A490" s="189"/>
      <c r="B490" s="87"/>
      <c r="C490" s="87"/>
      <c r="D490" s="87"/>
      <c r="E490" s="87"/>
      <c r="F490" s="87"/>
      <c r="G490" s="87"/>
      <c r="H490" s="87"/>
      <c r="I490" s="87"/>
      <c r="J490" s="87"/>
      <c r="K490" s="87"/>
      <c r="L490" s="87"/>
    </row>
    <row r="491" spans="1:12" x14ac:dyDescent="0.2">
      <c r="A491" s="189"/>
      <c r="B491" s="87"/>
      <c r="C491" s="87"/>
      <c r="D491" s="87"/>
      <c r="E491" s="87"/>
      <c r="F491" s="87"/>
      <c r="G491" s="87"/>
      <c r="H491" s="87"/>
      <c r="I491" s="87"/>
      <c r="J491" s="87"/>
      <c r="K491" s="87"/>
      <c r="L491" s="87"/>
    </row>
    <row r="492" spans="1:12" x14ac:dyDescent="0.2">
      <c r="A492" s="189"/>
      <c r="B492" s="87"/>
      <c r="C492" s="87"/>
      <c r="D492" s="87"/>
      <c r="E492" s="87"/>
      <c r="F492" s="87"/>
      <c r="G492" s="87"/>
      <c r="H492" s="87"/>
      <c r="I492" s="87"/>
      <c r="J492" s="87"/>
      <c r="K492" s="87"/>
      <c r="L492" s="87"/>
    </row>
    <row r="493" spans="1:12" x14ac:dyDescent="0.2">
      <c r="A493" s="189"/>
      <c r="B493" s="87"/>
      <c r="C493" s="87"/>
      <c r="D493" s="87"/>
      <c r="E493" s="87"/>
      <c r="F493" s="87"/>
      <c r="G493" s="87"/>
      <c r="H493" s="87"/>
      <c r="I493" s="87"/>
      <c r="J493" s="87"/>
      <c r="K493" s="87"/>
      <c r="L493" s="87"/>
    </row>
    <row r="494" spans="1:12" x14ac:dyDescent="0.2">
      <c r="A494" s="189"/>
      <c r="B494" s="87"/>
      <c r="C494" s="87"/>
      <c r="D494" s="87"/>
      <c r="E494" s="87"/>
      <c r="F494" s="87"/>
      <c r="G494" s="87"/>
      <c r="H494" s="87"/>
      <c r="I494" s="87"/>
      <c r="J494" s="87"/>
      <c r="K494" s="87"/>
      <c r="L494" s="87"/>
    </row>
    <row r="495" spans="1:12" x14ac:dyDescent="0.2">
      <c r="A495" s="189"/>
      <c r="B495" s="87"/>
      <c r="C495" s="87"/>
      <c r="D495" s="87"/>
      <c r="E495" s="87"/>
      <c r="F495" s="87"/>
      <c r="G495" s="87"/>
      <c r="H495" s="87"/>
      <c r="I495" s="87"/>
      <c r="J495" s="87"/>
      <c r="K495" s="87"/>
      <c r="L495" s="87"/>
    </row>
    <row r="496" spans="1:12" x14ac:dyDescent="0.2">
      <c r="A496" s="189"/>
      <c r="B496" s="87"/>
      <c r="C496" s="87"/>
      <c r="D496" s="87"/>
      <c r="E496" s="87"/>
      <c r="F496" s="87"/>
      <c r="G496" s="87"/>
      <c r="H496" s="87"/>
      <c r="I496" s="87"/>
      <c r="J496" s="87"/>
      <c r="K496" s="87"/>
      <c r="L496" s="87"/>
    </row>
    <row r="497" spans="1:12" x14ac:dyDescent="0.2">
      <c r="A497" s="189"/>
      <c r="B497" s="87"/>
      <c r="C497" s="87"/>
      <c r="D497" s="87"/>
      <c r="E497" s="87"/>
      <c r="F497" s="87"/>
      <c r="G497" s="87"/>
      <c r="H497" s="87"/>
      <c r="I497" s="87"/>
      <c r="J497" s="87"/>
      <c r="K497" s="87"/>
      <c r="L497" s="87"/>
    </row>
    <row r="498" spans="1:12" x14ac:dyDescent="0.2">
      <c r="A498" s="189"/>
      <c r="B498" s="87"/>
      <c r="C498" s="87"/>
      <c r="D498" s="87"/>
      <c r="E498" s="87"/>
      <c r="F498" s="87"/>
      <c r="G498" s="87"/>
      <c r="H498" s="87"/>
      <c r="I498" s="87"/>
      <c r="J498" s="87"/>
      <c r="K498" s="87"/>
      <c r="L498" s="87"/>
    </row>
    <row r="499" spans="1:12" x14ac:dyDescent="0.2">
      <c r="A499" s="189"/>
      <c r="B499" s="87"/>
      <c r="C499" s="87"/>
      <c r="D499" s="87"/>
      <c r="E499" s="87"/>
      <c r="F499" s="87"/>
      <c r="G499" s="87"/>
      <c r="H499" s="87"/>
      <c r="I499" s="87"/>
      <c r="J499" s="87"/>
      <c r="K499" s="87"/>
      <c r="L499" s="87"/>
    </row>
    <row r="500" spans="1:12" x14ac:dyDescent="0.2">
      <c r="A500" s="189"/>
      <c r="B500" s="87"/>
      <c r="C500" s="87"/>
      <c r="D500" s="87"/>
      <c r="E500" s="87"/>
      <c r="F500" s="87"/>
      <c r="G500" s="87"/>
      <c r="H500" s="87"/>
      <c r="I500" s="87"/>
      <c r="J500" s="87"/>
      <c r="K500" s="87"/>
      <c r="L500" s="87"/>
    </row>
    <row r="501" spans="1:12" x14ac:dyDescent="0.2">
      <c r="A501" s="189"/>
      <c r="B501" s="87"/>
      <c r="C501" s="87"/>
      <c r="D501" s="87"/>
      <c r="E501" s="87"/>
      <c r="F501" s="87"/>
      <c r="G501" s="87"/>
      <c r="H501" s="87"/>
      <c r="I501" s="87"/>
      <c r="J501" s="87"/>
      <c r="K501" s="87"/>
      <c r="L501" s="87"/>
    </row>
    <row r="502" spans="1:12" x14ac:dyDescent="0.2">
      <c r="A502" s="189"/>
      <c r="B502" s="87"/>
      <c r="C502" s="87"/>
      <c r="D502" s="87"/>
      <c r="E502" s="87"/>
      <c r="F502" s="87"/>
      <c r="G502" s="87"/>
      <c r="H502" s="87"/>
      <c r="I502" s="87"/>
      <c r="J502" s="87"/>
      <c r="K502" s="87"/>
      <c r="L502" s="87"/>
    </row>
    <row r="503" spans="1:12" x14ac:dyDescent="0.2">
      <c r="A503" s="189"/>
      <c r="B503" s="87"/>
      <c r="C503" s="87"/>
      <c r="D503" s="87"/>
      <c r="E503" s="87"/>
      <c r="F503" s="87"/>
      <c r="G503" s="87"/>
      <c r="H503" s="87"/>
      <c r="I503" s="87"/>
      <c r="J503" s="87"/>
      <c r="K503" s="87"/>
      <c r="L503" s="87"/>
    </row>
    <row r="504" spans="1:12" x14ac:dyDescent="0.2">
      <c r="A504" s="189"/>
      <c r="B504" s="87"/>
      <c r="C504" s="87"/>
      <c r="D504" s="87"/>
      <c r="E504" s="87"/>
      <c r="F504" s="87"/>
      <c r="G504" s="87"/>
      <c r="H504" s="87"/>
      <c r="I504" s="87"/>
      <c r="J504" s="87"/>
      <c r="K504" s="87"/>
      <c r="L504" s="87"/>
    </row>
    <row r="505" spans="1:12" x14ac:dyDescent="0.2">
      <c r="A505" s="189"/>
      <c r="B505" s="87"/>
      <c r="C505" s="87"/>
      <c r="D505" s="87"/>
      <c r="E505" s="87"/>
      <c r="F505" s="87"/>
      <c r="G505" s="87"/>
      <c r="H505" s="87"/>
      <c r="I505" s="87"/>
      <c r="J505" s="87"/>
      <c r="K505" s="87"/>
      <c r="L505" s="87"/>
    </row>
    <row r="506" spans="1:12" x14ac:dyDescent="0.2">
      <c r="A506" s="189"/>
      <c r="B506" s="87"/>
      <c r="C506" s="87"/>
      <c r="D506" s="87"/>
      <c r="E506" s="87"/>
      <c r="F506" s="87"/>
      <c r="G506" s="87"/>
      <c r="H506" s="87"/>
      <c r="I506" s="87"/>
      <c r="J506" s="87"/>
      <c r="K506" s="87"/>
      <c r="L506" s="87"/>
    </row>
    <row r="507" spans="1:12" x14ac:dyDescent="0.2">
      <c r="A507" s="189"/>
      <c r="B507" s="87"/>
      <c r="C507" s="87"/>
      <c r="D507" s="87"/>
      <c r="E507" s="87"/>
      <c r="F507" s="87"/>
      <c r="G507" s="87"/>
      <c r="H507" s="87"/>
      <c r="I507" s="87"/>
      <c r="J507" s="87"/>
      <c r="K507" s="87"/>
      <c r="L507" s="87"/>
    </row>
    <row r="508" spans="1:12" x14ac:dyDescent="0.2">
      <c r="A508" s="189"/>
      <c r="B508" s="87"/>
      <c r="C508" s="87"/>
      <c r="D508" s="87"/>
      <c r="E508" s="87"/>
      <c r="F508" s="87"/>
      <c r="G508" s="87"/>
      <c r="H508" s="87"/>
      <c r="I508" s="87"/>
      <c r="J508" s="87"/>
      <c r="K508" s="87"/>
      <c r="L508" s="87"/>
    </row>
    <row r="509" spans="1:12" x14ac:dyDescent="0.2">
      <c r="A509" s="189"/>
      <c r="B509" s="87"/>
      <c r="C509" s="87"/>
      <c r="D509" s="87"/>
      <c r="E509" s="87"/>
      <c r="F509" s="87"/>
      <c r="G509" s="87"/>
      <c r="H509" s="87"/>
      <c r="I509" s="87"/>
      <c r="J509" s="87"/>
      <c r="K509" s="87"/>
      <c r="L509" s="87"/>
    </row>
    <row r="510" spans="1:12" x14ac:dyDescent="0.2">
      <c r="A510" s="189"/>
      <c r="B510" s="87"/>
      <c r="C510" s="87"/>
      <c r="D510" s="87"/>
      <c r="E510" s="87"/>
      <c r="F510" s="87"/>
      <c r="G510" s="87"/>
      <c r="H510" s="87"/>
      <c r="I510" s="87"/>
      <c r="J510" s="87"/>
      <c r="K510" s="87"/>
      <c r="L510" s="87"/>
    </row>
    <row r="511" spans="1:12" x14ac:dyDescent="0.2">
      <c r="A511" s="189"/>
      <c r="B511" s="87"/>
      <c r="C511" s="87"/>
      <c r="D511" s="87"/>
      <c r="E511" s="87"/>
      <c r="F511" s="87"/>
      <c r="G511" s="87"/>
      <c r="H511" s="87"/>
      <c r="I511" s="87"/>
      <c r="J511" s="87"/>
      <c r="K511" s="87"/>
      <c r="L511" s="87"/>
    </row>
    <row r="512" spans="1:12" x14ac:dyDescent="0.2">
      <c r="A512" s="189"/>
      <c r="B512" s="87"/>
      <c r="C512" s="87"/>
      <c r="D512" s="87"/>
      <c r="E512" s="87"/>
      <c r="F512" s="87"/>
      <c r="G512" s="87"/>
      <c r="H512" s="87"/>
      <c r="I512" s="87"/>
      <c r="J512" s="87"/>
      <c r="K512" s="87"/>
      <c r="L512" s="87"/>
    </row>
    <row r="513" spans="1:12" x14ac:dyDescent="0.2">
      <c r="A513" s="189"/>
      <c r="B513" s="87"/>
      <c r="C513" s="87"/>
      <c r="D513" s="87"/>
      <c r="E513" s="87"/>
      <c r="F513" s="87"/>
      <c r="G513" s="87"/>
      <c r="H513" s="87"/>
      <c r="I513" s="87"/>
      <c r="J513" s="87"/>
      <c r="K513" s="87"/>
      <c r="L513" s="87"/>
    </row>
    <row r="514" spans="1:12" x14ac:dyDescent="0.2">
      <c r="A514" s="189"/>
      <c r="B514" s="87"/>
      <c r="C514" s="87"/>
      <c r="D514" s="87"/>
      <c r="E514" s="87"/>
      <c r="F514" s="87"/>
      <c r="G514" s="87"/>
      <c r="H514" s="87"/>
      <c r="I514" s="87"/>
      <c r="J514" s="87"/>
      <c r="K514" s="87"/>
      <c r="L514" s="87"/>
    </row>
    <row r="515" spans="1:12" x14ac:dyDescent="0.2">
      <c r="A515" s="189"/>
      <c r="B515" s="87"/>
      <c r="C515" s="87"/>
      <c r="D515" s="87"/>
      <c r="E515" s="87"/>
      <c r="F515" s="87"/>
      <c r="G515" s="87"/>
      <c r="H515" s="87"/>
      <c r="I515" s="87"/>
      <c r="J515" s="87"/>
      <c r="K515" s="87"/>
      <c r="L515" s="87"/>
    </row>
    <row r="516" spans="1:12" x14ac:dyDescent="0.2">
      <c r="A516" s="189"/>
      <c r="B516" s="87"/>
      <c r="C516" s="87"/>
      <c r="D516" s="87"/>
      <c r="E516" s="87"/>
      <c r="F516" s="87"/>
      <c r="G516" s="87"/>
      <c r="H516" s="87"/>
      <c r="I516" s="87"/>
      <c r="J516" s="87"/>
      <c r="K516" s="87"/>
      <c r="L516" s="87"/>
    </row>
    <row r="517" spans="1:12" x14ac:dyDescent="0.2">
      <c r="A517" s="189"/>
      <c r="B517" s="87"/>
      <c r="C517" s="87"/>
      <c r="D517" s="87"/>
      <c r="E517" s="87"/>
      <c r="F517" s="87"/>
      <c r="G517" s="87"/>
      <c r="H517" s="87"/>
      <c r="I517" s="87"/>
      <c r="J517" s="87"/>
      <c r="K517" s="87"/>
      <c r="L517" s="87"/>
    </row>
    <row r="518" spans="1:12" x14ac:dyDescent="0.2">
      <c r="A518" s="189"/>
      <c r="B518" s="87"/>
      <c r="C518" s="87"/>
      <c r="D518" s="87"/>
      <c r="E518" s="87"/>
      <c r="F518" s="87"/>
      <c r="G518" s="87"/>
      <c r="H518" s="87"/>
      <c r="I518" s="87"/>
      <c r="J518" s="87"/>
      <c r="K518" s="87"/>
      <c r="L518" s="87"/>
    </row>
    <row r="519" spans="1:12" x14ac:dyDescent="0.2">
      <c r="A519" s="189"/>
      <c r="B519" s="87"/>
      <c r="C519" s="87"/>
      <c r="D519" s="87"/>
      <c r="E519" s="87"/>
      <c r="F519" s="87"/>
      <c r="G519" s="87"/>
      <c r="H519" s="87"/>
      <c r="I519" s="87"/>
      <c r="J519" s="87"/>
      <c r="K519" s="87"/>
      <c r="L519" s="87"/>
    </row>
    <row r="520" spans="1:12" x14ac:dyDescent="0.2">
      <c r="A520" s="189"/>
      <c r="B520" s="87"/>
      <c r="C520" s="87"/>
      <c r="D520" s="87"/>
      <c r="E520" s="87"/>
      <c r="F520" s="87"/>
      <c r="G520" s="87"/>
      <c r="H520" s="87"/>
      <c r="I520" s="87"/>
      <c r="J520" s="87"/>
      <c r="K520" s="87"/>
      <c r="L520" s="87"/>
    </row>
    <row r="521" spans="1:12" x14ac:dyDescent="0.2">
      <c r="A521" s="189"/>
      <c r="B521" s="87"/>
      <c r="C521" s="87"/>
      <c r="D521" s="87"/>
      <c r="E521" s="87"/>
      <c r="F521" s="87"/>
      <c r="G521" s="87"/>
      <c r="H521" s="87"/>
      <c r="I521" s="87"/>
      <c r="J521" s="87"/>
      <c r="K521" s="87"/>
      <c r="L521" s="87"/>
    </row>
    <row r="522" spans="1:12" x14ac:dyDescent="0.2">
      <c r="A522" s="189"/>
      <c r="B522" s="87"/>
      <c r="C522" s="87"/>
      <c r="D522" s="87"/>
      <c r="E522" s="87"/>
      <c r="F522" s="87"/>
      <c r="G522" s="87"/>
      <c r="H522" s="87"/>
      <c r="I522" s="87"/>
      <c r="J522" s="87"/>
      <c r="K522" s="87"/>
      <c r="L522" s="87"/>
    </row>
    <row r="523" spans="1:12" x14ac:dyDescent="0.2">
      <c r="A523" s="189"/>
      <c r="B523" s="87"/>
      <c r="C523" s="87"/>
      <c r="D523" s="87"/>
      <c r="E523" s="87"/>
      <c r="F523" s="87"/>
      <c r="G523" s="87"/>
      <c r="H523" s="87"/>
      <c r="I523" s="87"/>
      <c r="J523" s="87"/>
      <c r="K523" s="87"/>
      <c r="L523" s="87"/>
    </row>
    <row r="524" spans="1:12" x14ac:dyDescent="0.2">
      <c r="A524" s="189"/>
      <c r="B524" s="87"/>
      <c r="C524" s="87"/>
      <c r="D524" s="87"/>
      <c r="E524" s="87"/>
      <c r="F524" s="87"/>
      <c r="G524" s="87"/>
      <c r="H524" s="87"/>
      <c r="I524" s="87"/>
      <c r="J524" s="87"/>
      <c r="K524" s="87"/>
      <c r="L524" s="87"/>
    </row>
    <row r="525" spans="1:12" x14ac:dyDescent="0.2">
      <c r="A525" s="189"/>
      <c r="B525" s="87"/>
      <c r="C525" s="87"/>
      <c r="D525" s="87"/>
      <c r="E525" s="87"/>
      <c r="F525" s="87"/>
      <c r="G525" s="87"/>
      <c r="H525" s="87"/>
      <c r="I525" s="87"/>
      <c r="J525" s="87"/>
      <c r="K525" s="87"/>
      <c r="L525" s="87"/>
    </row>
    <row r="526" spans="1:12" x14ac:dyDescent="0.2">
      <c r="A526" s="189"/>
      <c r="B526" s="87"/>
      <c r="C526" s="87"/>
      <c r="D526" s="87"/>
      <c r="E526" s="87"/>
      <c r="F526" s="87"/>
      <c r="G526" s="87"/>
      <c r="H526" s="87"/>
      <c r="I526" s="87"/>
      <c r="J526" s="87"/>
      <c r="K526" s="87"/>
      <c r="L526" s="87"/>
    </row>
    <row r="527" spans="1:12" x14ac:dyDescent="0.2">
      <c r="A527" s="189"/>
      <c r="B527" s="87"/>
      <c r="C527" s="87"/>
      <c r="D527" s="87"/>
      <c r="E527" s="87"/>
      <c r="F527" s="87"/>
      <c r="G527" s="87"/>
      <c r="H527" s="87"/>
      <c r="I527" s="87"/>
      <c r="J527" s="87"/>
      <c r="K527" s="87"/>
      <c r="L527" s="87"/>
    </row>
    <row r="528" spans="1:12" x14ac:dyDescent="0.2">
      <c r="A528" s="189"/>
      <c r="B528" s="87"/>
      <c r="C528" s="87"/>
      <c r="D528" s="87"/>
      <c r="E528" s="87"/>
      <c r="F528" s="87"/>
      <c r="G528" s="87"/>
      <c r="H528" s="87"/>
      <c r="I528" s="87"/>
      <c r="J528" s="87"/>
      <c r="K528" s="87"/>
      <c r="L528" s="87"/>
    </row>
    <row r="529" spans="1:12" x14ac:dyDescent="0.2">
      <c r="A529" s="189"/>
      <c r="B529" s="87"/>
      <c r="C529" s="87"/>
      <c r="D529" s="87"/>
      <c r="E529" s="87"/>
      <c r="F529" s="87"/>
      <c r="G529" s="87"/>
      <c r="H529" s="87"/>
      <c r="I529" s="87"/>
      <c r="J529" s="87"/>
      <c r="K529" s="87"/>
      <c r="L529" s="87"/>
    </row>
    <row r="530" spans="1:12" x14ac:dyDescent="0.2">
      <c r="A530" s="189"/>
      <c r="B530" s="87"/>
      <c r="C530" s="87"/>
      <c r="D530" s="87"/>
      <c r="E530" s="87"/>
      <c r="F530" s="87"/>
      <c r="G530" s="87"/>
      <c r="H530" s="87"/>
      <c r="I530" s="87"/>
      <c r="J530" s="87"/>
      <c r="K530" s="87"/>
      <c r="L530" s="87"/>
    </row>
    <row r="531" spans="1:12" x14ac:dyDescent="0.2">
      <c r="A531" s="189"/>
      <c r="B531" s="87"/>
      <c r="C531" s="87"/>
      <c r="D531" s="87"/>
      <c r="E531" s="87"/>
      <c r="F531" s="87"/>
      <c r="G531" s="87"/>
      <c r="H531" s="87"/>
      <c r="I531" s="87"/>
      <c r="J531" s="87"/>
      <c r="K531" s="87"/>
      <c r="L531" s="87"/>
    </row>
    <row r="532" spans="1:12" x14ac:dyDescent="0.2">
      <c r="A532" s="189"/>
      <c r="B532" s="87"/>
      <c r="C532" s="87"/>
      <c r="D532" s="87"/>
      <c r="E532" s="87"/>
      <c r="F532" s="87"/>
      <c r="G532" s="87"/>
      <c r="H532" s="87"/>
      <c r="I532" s="87"/>
      <c r="J532" s="87"/>
      <c r="K532" s="87"/>
      <c r="L532" s="87"/>
    </row>
    <row r="533" spans="1:12" x14ac:dyDescent="0.2">
      <c r="A533" s="189"/>
      <c r="B533" s="87"/>
      <c r="C533" s="87"/>
      <c r="D533" s="87"/>
      <c r="E533" s="87"/>
      <c r="F533" s="87"/>
      <c r="G533" s="87"/>
      <c r="H533" s="87"/>
      <c r="I533" s="87"/>
      <c r="J533" s="87"/>
      <c r="K533" s="87"/>
      <c r="L533" s="87"/>
    </row>
    <row r="534" spans="1:12" x14ac:dyDescent="0.2">
      <c r="A534" s="189"/>
      <c r="B534" s="87"/>
      <c r="C534" s="87"/>
      <c r="D534" s="87"/>
      <c r="E534" s="87"/>
      <c r="F534" s="87"/>
      <c r="G534" s="87"/>
      <c r="H534" s="87"/>
      <c r="I534" s="87"/>
      <c r="J534" s="87"/>
      <c r="K534" s="87"/>
      <c r="L534" s="87"/>
    </row>
    <row r="535" spans="1:12" x14ac:dyDescent="0.2">
      <c r="A535" s="189"/>
      <c r="B535" s="87"/>
      <c r="C535" s="87"/>
      <c r="D535" s="87"/>
      <c r="E535" s="87"/>
      <c r="F535" s="87"/>
      <c r="G535" s="87"/>
      <c r="H535" s="87"/>
      <c r="I535" s="87"/>
      <c r="J535" s="87"/>
      <c r="K535" s="87"/>
      <c r="L535" s="87"/>
    </row>
    <row r="536" spans="1:12" x14ac:dyDescent="0.2">
      <c r="A536" s="189"/>
      <c r="B536" s="87"/>
      <c r="C536" s="87"/>
      <c r="D536" s="87"/>
      <c r="E536" s="87"/>
      <c r="F536" s="87"/>
      <c r="G536" s="87"/>
      <c r="H536" s="87"/>
      <c r="I536" s="87"/>
      <c r="J536" s="87"/>
      <c r="K536" s="87"/>
      <c r="L536" s="87"/>
    </row>
    <row r="537" spans="1:12" x14ac:dyDescent="0.2">
      <c r="A537" s="189"/>
      <c r="B537" s="87"/>
      <c r="C537" s="87"/>
      <c r="D537" s="87"/>
      <c r="E537" s="87"/>
      <c r="F537" s="87"/>
      <c r="G537" s="87"/>
      <c r="H537" s="87"/>
      <c r="I537" s="87"/>
      <c r="J537" s="87"/>
      <c r="K537" s="87"/>
      <c r="L537" s="87"/>
    </row>
    <row r="538" spans="1:12" x14ac:dyDescent="0.2">
      <c r="A538" s="189"/>
      <c r="B538" s="87"/>
      <c r="C538" s="87"/>
      <c r="D538" s="87"/>
      <c r="E538" s="87"/>
      <c r="F538" s="87"/>
      <c r="G538" s="87"/>
      <c r="H538" s="87"/>
      <c r="I538" s="87"/>
      <c r="J538" s="87"/>
      <c r="K538" s="87"/>
      <c r="L538" s="87"/>
    </row>
    <row r="539" spans="1:12" x14ac:dyDescent="0.2">
      <c r="A539" s="189"/>
      <c r="B539" s="87"/>
      <c r="C539" s="87"/>
      <c r="D539" s="87"/>
      <c r="E539" s="87"/>
      <c r="F539" s="87"/>
      <c r="G539" s="87"/>
      <c r="H539" s="87"/>
      <c r="I539" s="87"/>
      <c r="J539" s="87"/>
      <c r="K539" s="87"/>
      <c r="L539" s="87"/>
    </row>
    <row r="540" spans="1:12" x14ac:dyDescent="0.2">
      <c r="A540" s="189"/>
      <c r="B540" s="87"/>
      <c r="C540" s="87"/>
      <c r="D540" s="87"/>
      <c r="E540" s="87"/>
      <c r="F540" s="87"/>
      <c r="G540" s="87"/>
      <c r="H540" s="87"/>
      <c r="I540" s="87"/>
      <c r="J540" s="87"/>
      <c r="K540" s="87"/>
      <c r="L540" s="87"/>
    </row>
    <row r="541" spans="1:12" x14ac:dyDescent="0.2">
      <c r="A541" s="189"/>
      <c r="B541" s="87"/>
      <c r="C541" s="87"/>
      <c r="D541" s="87"/>
      <c r="E541" s="87"/>
      <c r="F541" s="87"/>
      <c r="G541" s="87"/>
      <c r="H541" s="87"/>
      <c r="I541" s="87"/>
      <c r="J541" s="87"/>
      <c r="K541" s="87"/>
      <c r="L541" s="87"/>
    </row>
    <row r="542" spans="1:12" x14ac:dyDescent="0.2">
      <c r="A542" s="189"/>
      <c r="B542" s="87"/>
      <c r="C542" s="87"/>
      <c r="D542" s="87"/>
      <c r="E542" s="87"/>
      <c r="F542" s="87"/>
      <c r="G542" s="87"/>
      <c r="H542" s="87"/>
      <c r="I542" s="87"/>
      <c r="J542" s="87"/>
      <c r="K542" s="87"/>
      <c r="L542" s="87"/>
    </row>
    <row r="543" spans="1:12" x14ac:dyDescent="0.2">
      <c r="A543" s="189"/>
      <c r="B543" s="87"/>
      <c r="C543" s="87"/>
      <c r="D543" s="87"/>
      <c r="E543" s="87"/>
      <c r="F543" s="87"/>
      <c r="G543" s="87"/>
      <c r="H543" s="87"/>
      <c r="I543" s="87"/>
      <c r="J543" s="87"/>
      <c r="K543" s="87"/>
      <c r="L543" s="87"/>
    </row>
    <row r="544" spans="1:12" x14ac:dyDescent="0.2">
      <c r="A544" s="189"/>
      <c r="B544" s="87"/>
      <c r="C544" s="87"/>
      <c r="D544" s="87"/>
      <c r="E544" s="87"/>
      <c r="F544" s="87"/>
      <c r="G544" s="87"/>
      <c r="H544" s="87"/>
      <c r="I544" s="87"/>
      <c r="J544" s="87"/>
      <c r="K544" s="87"/>
      <c r="L544" s="87"/>
    </row>
    <row r="545" spans="1:12" x14ac:dyDescent="0.2">
      <c r="A545" s="189"/>
      <c r="B545" s="87"/>
      <c r="C545" s="87"/>
      <c r="D545" s="87"/>
      <c r="E545" s="87"/>
      <c r="F545" s="87"/>
      <c r="G545" s="87"/>
      <c r="H545" s="87"/>
      <c r="I545" s="87"/>
      <c r="J545" s="87"/>
      <c r="K545" s="87"/>
      <c r="L545" s="87"/>
    </row>
    <row r="546" spans="1:12" x14ac:dyDescent="0.2">
      <c r="A546" s="189"/>
      <c r="B546" s="87"/>
      <c r="C546" s="87"/>
      <c r="D546" s="87"/>
      <c r="E546" s="87"/>
      <c r="F546" s="87"/>
      <c r="G546" s="87"/>
      <c r="H546" s="87"/>
      <c r="I546" s="87"/>
      <c r="J546" s="87"/>
      <c r="K546" s="87"/>
      <c r="L546" s="87"/>
    </row>
    <row r="547" spans="1:12" x14ac:dyDescent="0.2">
      <c r="A547" s="189"/>
      <c r="B547" s="87"/>
      <c r="C547" s="87"/>
      <c r="D547" s="87"/>
      <c r="E547" s="87"/>
      <c r="F547" s="87"/>
      <c r="G547" s="87"/>
      <c r="H547" s="87"/>
      <c r="I547" s="87"/>
      <c r="J547" s="87"/>
      <c r="K547" s="87"/>
      <c r="L547" s="87"/>
    </row>
    <row r="548" spans="1:12" x14ac:dyDescent="0.2">
      <c r="A548" s="189"/>
      <c r="B548" s="87"/>
      <c r="C548" s="87"/>
      <c r="D548" s="87"/>
      <c r="E548" s="87"/>
      <c r="F548" s="87"/>
      <c r="G548" s="87"/>
      <c r="H548" s="87"/>
      <c r="I548" s="87"/>
      <c r="J548" s="87"/>
      <c r="K548" s="87"/>
      <c r="L548" s="87"/>
    </row>
    <row r="549" spans="1:12" x14ac:dyDescent="0.2">
      <c r="A549" s="189"/>
      <c r="B549" s="87"/>
      <c r="C549" s="87"/>
      <c r="D549" s="87"/>
      <c r="E549" s="87"/>
      <c r="F549" s="87"/>
      <c r="G549" s="87"/>
      <c r="H549" s="87"/>
      <c r="I549" s="87"/>
      <c r="J549" s="87"/>
      <c r="K549" s="87"/>
      <c r="L549" s="87"/>
    </row>
    <row r="550" spans="1:12" x14ac:dyDescent="0.2">
      <c r="A550" s="189"/>
      <c r="B550" s="87"/>
      <c r="C550" s="87"/>
      <c r="D550" s="87"/>
      <c r="E550" s="87"/>
      <c r="F550" s="87"/>
      <c r="G550" s="87"/>
      <c r="H550" s="87"/>
      <c r="I550" s="87"/>
      <c r="J550" s="87"/>
      <c r="K550" s="87"/>
      <c r="L550" s="87"/>
    </row>
    <row r="551" spans="1:12" x14ac:dyDescent="0.2">
      <c r="A551" s="189"/>
      <c r="B551" s="87"/>
      <c r="C551" s="87"/>
      <c r="D551" s="87"/>
      <c r="E551" s="87"/>
      <c r="F551" s="87"/>
      <c r="G551" s="87"/>
      <c r="H551" s="87"/>
      <c r="I551" s="87"/>
      <c r="J551" s="87"/>
      <c r="K551" s="87"/>
      <c r="L551" s="87"/>
    </row>
    <row r="552" spans="1:12" x14ac:dyDescent="0.2">
      <c r="A552" s="189"/>
      <c r="B552" s="87"/>
      <c r="C552" s="87"/>
      <c r="D552" s="87"/>
      <c r="E552" s="87"/>
      <c r="F552" s="87"/>
      <c r="G552" s="87"/>
      <c r="H552" s="87"/>
      <c r="I552" s="87"/>
      <c r="J552" s="87"/>
      <c r="K552" s="87"/>
      <c r="L552" s="87"/>
    </row>
    <row r="553" spans="1:12" x14ac:dyDescent="0.2">
      <c r="A553" s="189"/>
      <c r="B553" s="87"/>
      <c r="C553" s="87"/>
      <c r="D553" s="87"/>
      <c r="E553" s="87"/>
      <c r="F553" s="87"/>
      <c r="G553" s="87"/>
      <c r="H553" s="87"/>
      <c r="I553" s="87"/>
      <c r="J553" s="87"/>
      <c r="K553" s="87"/>
      <c r="L553" s="87"/>
    </row>
    <row r="554" spans="1:12" x14ac:dyDescent="0.2">
      <c r="A554" s="189"/>
      <c r="B554" s="87"/>
      <c r="C554" s="87"/>
      <c r="D554" s="87"/>
      <c r="E554" s="87"/>
      <c r="F554" s="87"/>
      <c r="G554" s="87"/>
      <c r="H554" s="87"/>
      <c r="I554" s="87"/>
      <c r="J554" s="87"/>
      <c r="K554" s="87"/>
      <c r="L554" s="87"/>
    </row>
    <row r="555" spans="1:12" x14ac:dyDescent="0.2">
      <c r="A555" s="189"/>
      <c r="B555" s="87"/>
      <c r="C555" s="87"/>
      <c r="D555" s="87"/>
      <c r="E555" s="87"/>
      <c r="F555" s="87"/>
      <c r="G555" s="87"/>
      <c r="H555" s="87"/>
      <c r="I555" s="87"/>
      <c r="J555" s="87"/>
      <c r="K555" s="87"/>
      <c r="L555" s="87"/>
    </row>
    <row r="556" spans="1:12" x14ac:dyDescent="0.2">
      <c r="A556" s="189"/>
      <c r="B556" s="87"/>
      <c r="C556" s="87"/>
      <c r="D556" s="87"/>
      <c r="E556" s="87"/>
      <c r="F556" s="87"/>
      <c r="G556" s="87"/>
      <c r="H556" s="87"/>
      <c r="I556" s="87"/>
      <c r="J556" s="87"/>
      <c r="K556" s="87"/>
      <c r="L556" s="87"/>
    </row>
    <row r="557" spans="1:12" x14ac:dyDescent="0.2">
      <c r="A557" s="189"/>
      <c r="B557" s="87"/>
      <c r="C557" s="87"/>
      <c r="D557" s="87"/>
      <c r="E557" s="87"/>
      <c r="F557" s="87"/>
      <c r="G557" s="87"/>
      <c r="H557" s="87"/>
      <c r="I557" s="87"/>
      <c r="J557" s="87"/>
      <c r="K557" s="87"/>
      <c r="L557" s="87"/>
    </row>
    <row r="558" spans="1:12" x14ac:dyDescent="0.2">
      <c r="A558" s="189"/>
      <c r="B558" s="87"/>
      <c r="C558" s="87"/>
      <c r="D558" s="87"/>
      <c r="E558" s="87"/>
      <c r="F558" s="87"/>
      <c r="G558" s="87"/>
      <c r="H558" s="87"/>
      <c r="I558" s="87"/>
      <c r="J558" s="87"/>
      <c r="K558" s="87"/>
      <c r="L558" s="87"/>
    </row>
    <row r="559" spans="1:12" x14ac:dyDescent="0.2">
      <c r="A559" s="189"/>
      <c r="B559" s="87"/>
      <c r="C559" s="87"/>
      <c r="D559" s="87"/>
      <c r="E559" s="87"/>
      <c r="F559" s="87"/>
      <c r="G559" s="87"/>
      <c r="H559" s="87"/>
      <c r="I559" s="87"/>
      <c r="J559" s="87"/>
      <c r="K559" s="87"/>
      <c r="L559" s="87"/>
    </row>
    <row r="560" spans="1:12" x14ac:dyDescent="0.2">
      <c r="A560" s="189"/>
      <c r="B560" s="87"/>
      <c r="C560" s="87"/>
      <c r="D560" s="87"/>
      <c r="E560" s="87"/>
      <c r="F560" s="87"/>
      <c r="G560" s="87"/>
      <c r="H560" s="87"/>
      <c r="I560" s="87"/>
      <c r="J560" s="87"/>
      <c r="K560" s="87"/>
      <c r="L560" s="87"/>
    </row>
    <row r="561" spans="1:12" x14ac:dyDescent="0.2">
      <c r="A561" s="189"/>
      <c r="B561" s="87"/>
      <c r="C561" s="87"/>
      <c r="D561" s="87"/>
      <c r="E561" s="87"/>
      <c r="F561" s="87"/>
      <c r="G561" s="87"/>
      <c r="H561" s="87"/>
      <c r="I561" s="87"/>
      <c r="J561" s="87"/>
      <c r="K561" s="87"/>
      <c r="L561" s="87"/>
    </row>
    <row r="562" spans="1:12" x14ac:dyDescent="0.2">
      <c r="A562" s="189"/>
      <c r="B562" s="87"/>
      <c r="C562" s="87"/>
      <c r="D562" s="87"/>
      <c r="E562" s="87"/>
      <c r="F562" s="87"/>
      <c r="G562" s="87"/>
      <c r="H562" s="87"/>
      <c r="I562" s="87"/>
      <c r="J562" s="87"/>
      <c r="K562" s="87"/>
      <c r="L562" s="87"/>
    </row>
    <row r="563" spans="1:12" x14ac:dyDescent="0.2">
      <c r="A563" s="189"/>
      <c r="B563" s="87"/>
      <c r="C563" s="87"/>
      <c r="D563" s="87"/>
      <c r="E563" s="87"/>
      <c r="F563" s="87"/>
      <c r="G563" s="87"/>
      <c r="H563" s="87"/>
      <c r="I563" s="87"/>
      <c r="J563" s="87"/>
      <c r="K563" s="87"/>
      <c r="L563" s="87"/>
    </row>
    <row r="564" spans="1:12" x14ac:dyDescent="0.2">
      <c r="A564" s="189"/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</row>
    <row r="565" spans="1:12" x14ac:dyDescent="0.2">
      <c r="A565" s="189"/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</row>
    <row r="566" spans="1:12" x14ac:dyDescent="0.2">
      <c r="A566" s="189"/>
      <c r="B566" s="87"/>
      <c r="C566" s="87"/>
      <c r="D566" s="87"/>
      <c r="E566" s="87"/>
      <c r="F566" s="87"/>
      <c r="G566" s="87"/>
      <c r="H566" s="87"/>
      <c r="I566" s="87"/>
      <c r="J566" s="87"/>
      <c r="K566" s="87"/>
      <c r="L566" s="87"/>
    </row>
    <row r="567" spans="1:12" x14ac:dyDescent="0.2">
      <c r="A567" s="189"/>
      <c r="B567" s="87"/>
      <c r="C567" s="87"/>
      <c r="D567" s="87"/>
      <c r="E567" s="87"/>
      <c r="F567" s="87"/>
      <c r="G567" s="87"/>
      <c r="H567" s="87"/>
      <c r="I567" s="87"/>
      <c r="J567" s="87"/>
      <c r="K567" s="87"/>
      <c r="L567" s="87"/>
    </row>
    <row r="568" spans="1:12" x14ac:dyDescent="0.2">
      <c r="A568" s="189"/>
      <c r="B568" s="87"/>
      <c r="C568" s="87"/>
      <c r="D568" s="87"/>
      <c r="E568" s="87"/>
      <c r="F568" s="87"/>
      <c r="G568" s="87"/>
      <c r="H568" s="87"/>
      <c r="I568" s="87"/>
      <c r="J568" s="87"/>
      <c r="K568" s="87"/>
      <c r="L568" s="87"/>
    </row>
    <row r="569" spans="1:12" x14ac:dyDescent="0.2">
      <c r="A569" s="189"/>
      <c r="B569" s="87"/>
      <c r="C569" s="87"/>
      <c r="D569" s="87"/>
      <c r="E569" s="87"/>
      <c r="F569" s="87"/>
      <c r="G569" s="87"/>
      <c r="H569" s="87"/>
      <c r="I569" s="87"/>
      <c r="J569" s="87"/>
      <c r="K569" s="87"/>
      <c r="L569" s="87"/>
    </row>
    <row r="570" spans="1:12" x14ac:dyDescent="0.2">
      <c r="A570" s="189"/>
      <c r="B570" s="87"/>
      <c r="C570" s="87"/>
      <c r="D570" s="87"/>
      <c r="E570" s="87"/>
      <c r="F570" s="87"/>
      <c r="G570" s="87"/>
      <c r="H570" s="87"/>
      <c r="I570" s="87"/>
      <c r="J570" s="87"/>
      <c r="K570" s="87"/>
      <c r="L570" s="87"/>
    </row>
    <row r="571" spans="1:12" x14ac:dyDescent="0.2">
      <c r="A571" s="189"/>
      <c r="B571" s="87"/>
      <c r="C571" s="87"/>
      <c r="D571" s="87"/>
      <c r="E571" s="87"/>
      <c r="F571" s="87"/>
      <c r="G571" s="87"/>
      <c r="H571" s="87"/>
      <c r="I571" s="87"/>
      <c r="J571" s="87"/>
      <c r="K571" s="87"/>
      <c r="L571" s="87"/>
    </row>
    <row r="572" spans="1:12" x14ac:dyDescent="0.2">
      <c r="A572" s="189"/>
      <c r="B572" s="87"/>
      <c r="C572" s="87"/>
      <c r="D572" s="87"/>
      <c r="E572" s="87"/>
      <c r="F572" s="87"/>
      <c r="G572" s="87"/>
      <c r="H572" s="87"/>
      <c r="I572" s="87"/>
      <c r="J572" s="87"/>
      <c r="K572" s="87"/>
      <c r="L572" s="87"/>
    </row>
    <row r="573" spans="1:12" x14ac:dyDescent="0.2">
      <c r="A573" s="189"/>
      <c r="B573" s="87"/>
      <c r="C573" s="87"/>
      <c r="D573" s="87"/>
      <c r="E573" s="87"/>
      <c r="F573" s="87"/>
      <c r="G573" s="87"/>
      <c r="H573" s="87"/>
      <c r="I573" s="87"/>
      <c r="J573" s="87"/>
      <c r="K573" s="87"/>
      <c r="L573" s="87"/>
    </row>
    <row r="574" spans="1:12" x14ac:dyDescent="0.2">
      <c r="A574" s="189"/>
      <c r="B574" s="87"/>
      <c r="C574" s="87"/>
      <c r="D574" s="87"/>
      <c r="E574" s="87"/>
      <c r="F574" s="87"/>
      <c r="G574" s="87"/>
      <c r="H574" s="87"/>
      <c r="I574" s="87"/>
      <c r="J574" s="87"/>
      <c r="K574" s="87"/>
      <c r="L574" s="87"/>
    </row>
    <row r="575" spans="1:12" x14ac:dyDescent="0.2">
      <c r="A575" s="189"/>
      <c r="B575" s="87"/>
      <c r="C575" s="87"/>
      <c r="D575" s="87"/>
      <c r="E575" s="87"/>
      <c r="F575" s="87"/>
      <c r="G575" s="87"/>
      <c r="H575" s="87"/>
      <c r="I575" s="87"/>
      <c r="J575" s="87"/>
      <c r="K575" s="87"/>
      <c r="L575" s="87"/>
    </row>
    <row r="576" spans="1:12" x14ac:dyDescent="0.2">
      <c r="A576" s="189"/>
      <c r="B576" s="87"/>
      <c r="C576" s="87"/>
      <c r="D576" s="87"/>
      <c r="E576" s="87"/>
      <c r="F576" s="87"/>
      <c r="G576" s="87"/>
      <c r="H576" s="87"/>
      <c r="I576" s="87"/>
      <c r="J576" s="87"/>
      <c r="K576" s="87"/>
      <c r="L576" s="87"/>
    </row>
    <row r="577" spans="1:12" x14ac:dyDescent="0.2">
      <c r="A577" s="189"/>
      <c r="B577" s="87"/>
      <c r="C577" s="87"/>
      <c r="D577" s="87"/>
      <c r="E577" s="87"/>
      <c r="F577" s="87"/>
      <c r="G577" s="87"/>
      <c r="H577" s="87"/>
      <c r="I577" s="87"/>
      <c r="J577" s="87"/>
      <c r="K577" s="87"/>
      <c r="L577" s="87"/>
    </row>
    <row r="578" spans="1:12" x14ac:dyDescent="0.2">
      <c r="A578" s="189"/>
      <c r="B578" s="87"/>
      <c r="C578" s="87"/>
      <c r="D578" s="87"/>
      <c r="E578" s="87"/>
      <c r="F578" s="87"/>
      <c r="G578" s="87"/>
      <c r="H578" s="87"/>
      <c r="I578" s="87"/>
      <c r="J578" s="87"/>
      <c r="K578" s="87"/>
      <c r="L578" s="87"/>
    </row>
    <row r="579" spans="1:12" x14ac:dyDescent="0.2">
      <c r="A579" s="189"/>
      <c r="B579" s="87"/>
      <c r="C579" s="87"/>
      <c r="D579" s="87"/>
      <c r="E579" s="87"/>
      <c r="F579" s="87"/>
      <c r="G579" s="87"/>
      <c r="H579" s="87"/>
      <c r="I579" s="87"/>
      <c r="J579" s="87"/>
      <c r="K579" s="87"/>
      <c r="L579" s="87"/>
    </row>
    <row r="580" spans="1:12" x14ac:dyDescent="0.2">
      <c r="A580" s="189"/>
      <c r="B580" s="87"/>
      <c r="C580" s="87"/>
      <c r="D580" s="87"/>
      <c r="E580" s="87"/>
      <c r="F580" s="87"/>
      <c r="G580" s="87"/>
      <c r="H580" s="87"/>
      <c r="I580" s="87"/>
      <c r="J580" s="87"/>
      <c r="K580" s="87"/>
      <c r="L580" s="87"/>
    </row>
    <row r="581" spans="1:12" x14ac:dyDescent="0.2">
      <c r="A581" s="189"/>
      <c r="B581" s="87"/>
      <c r="C581" s="87"/>
      <c r="D581" s="87"/>
      <c r="E581" s="87"/>
      <c r="F581" s="87"/>
      <c r="G581" s="87"/>
      <c r="H581" s="87"/>
      <c r="I581" s="87"/>
      <c r="J581" s="87"/>
      <c r="K581" s="87"/>
      <c r="L581" s="87"/>
    </row>
    <row r="582" spans="1:12" x14ac:dyDescent="0.2">
      <c r="A582" s="189"/>
      <c r="B582" s="87"/>
      <c r="C582" s="87"/>
      <c r="D582" s="87"/>
      <c r="E582" s="87"/>
      <c r="F582" s="87"/>
      <c r="G582" s="87"/>
      <c r="H582" s="87"/>
      <c r="I582" s="87"/>
      <c r="J582" s="87"/>
      <c r="K582" s="87"/>
      <c r="L582" s="87"/>
    </row>
    <row r="583" spans="1:12" x14ac:dyDescent="0.2">
      <c r="A583" s="189"/>
      <c r="B583" s="87"/>
      <c r="C583" s="87"/>
      <c r="D583" s="87"/>
      <c r="E583" s="87"/>
      <c r="F583" s="87"/>
      <c r="G583" s="87"/>
      <c r="H583" s="87"/>
      <c r="I583" s="87"/>
      <c r="J583" s="87"/>
      <c r="K583" s="87"/>
      <c r="L583" s="87"/>
    </row>
    <row r="584" spans="1:12" x14ac:dyDescent="0.2">
      <c r="A584" s="189"/>
      <c r="B584" s="87"/>
      <c r="C584" s="87"/>
      <c r="D584" s="87"/>
      <c r="E584" s="87"/>
      <c r="F584" s="87"/>
      <c r="G584" s="87"/>
      <c r="H584" s="87"/>
      <c r="I584" s="87"/>
      <c r="J584" s="87"/>
      <c r="K584" s="87"/>
      <c r="L584" s="87"/>
    </row>
    <row r="585" spans="1:12" x14ac:dyDescent="0.2">
      <c r="A585" s="189"/>
      <c r="B585" s="87"/>
      <c r="C585" s="87"/>
      <c r="D585" s="87"/>
      <c r="E585" s="87"/>
      <c r="F585" s="87"/>
      <c r="G585" s="87"/>
      <c r="H585" s="87"/>
      <c r="I585" s="87"/>
      <c r="J585" s="87"/>
      <c r="K585" s="87"/>
      <c r="L585" s="87"/>
    </row>
    <row r="586" spans="1:12" x14ac:dyDescent="0.2">
      <c r="A586" s="189"/>
      <c r="B586" s="87"/>
      <c r="C586" s="87"/>
      <c r="D586" s="87"/>
      <c r="E586" s="87"/>
      <c r="F586" s="87"/>
      <c r="G586" s="87"/>
      <c r="H586" s="87"/>
      <c r="I586" s="87"/>
      <c r="J586" s="87"/>
      <c r="K586" s="87"/>
      <c r="L586" s="87"/>
    </row>
    <row r="587" spans="1:12" x14ac:dyDescent="0.2">
      <c r="A587" s="189"/>
      <c r="B587" s="87"/>
      <c r="C587" s="87"/>
      <c r="D587" s="87"/>
      <c r="E587" s="87"/>
      <c r="F587" s="87"/>
      <c r="G587" s="87"/>
      <c r="H587" s="87"/>
      <c r="I587" s="87"/>
      <c r="J587" s="87"/>
      <c r="K587" s="87"/>
      <c r="L587" s="87"/>
    </row>
    <row r="588" spans="1:12" x14ac:dyDescent="0.2">
      <c r="A588" s="189"/>
      <c r="B588" s="87"/>
      <c r="C588" s="87"/>
      <c r="D588" s="87"/>
      <c r="E588" s="87"/>
      <c r="F588" s="87"/>
      <c r="G588" s="87"/>
      <c r="H588" s="87"/>
      <c r="I588" s="87"/>
      <c r="J588" s="87"/>
      <c r="K588" s="87"/>
      <c r="L588" s="87"/>
    </row>
    <row r="589" spans="1:12" x14ac:dyDescent="0.2">
      <c r="A589" s="189"/>
      <c r="B589" s="87"/>
      <c r="C589" s="87"/>
      <c r="D589" s="87"/>
      <c r="E589" s="87"/>
      <c r="F589" s="87"/>
      <c r="G589" s="87"/>
      <c r="H589" s="87"/>
      <c r="I589" s="87"/>
      <c r="J589" s="87"/>
      <c r="K589" s="87"/>
      <c r="L589" s="87"/>
    </row>
    <row r="590" spans="1:12" x14ac:dyDescent="0.2">
      <c r="A590" s="189"/>
      <c r="B590" s="87"/>
      <c r="C590" s="87"/>
      <c r="D590" s="87"/>
      <c r="E590" s="87"/>
      <c r="F590" s="87"/>
      <c r="G590" s="87"/>
      <c r="H590" s="87"/>
      <c r="I590" s="87"/>
      <c r="J590" s="87"/>
      <c r="K590" s="87"/>
      <c r="L590" s="87"/>
    </row>
    <row r="591" spans="1:12" x14ac:dyDescent="0.2">
      <c r="A591" s="189"/>
      <c r="B591" s="87"/>
      <c r="C591" s="87"/>
      <c r="D591" s="87"/>
      <c r="E591" s="87"/>
      <c r="F591" s="87"/>
      <c r="G591" s="87"/>
      <c r="H591" s="87"/>
      <c r="I591" s="87"/>
      <c r="J591" s="87"/>
      <c r="K591" s="87"/>
      <c r="L591" s="87"/>
    </row>
    <row r="592" spans="1:12" x14ac:dyDescent="0.2">
      <c r="A592" s="189"/>
      <c r="B592" s="87"/>
      <c r="C592" s="87"/>
      <c r="D592" s="87"/>
      <c r="E592" s="87"/>
      <c r="F592" s="87"/>
      <c r="G592" s="87"/>
      <c r="H592" s="87"/>
      <c r="I592" s="87"/>
      <c r="J592" s="87"/>
      <c r="K592" s="87"/>
      <c r="L592" s="87"/>
    </row>
    <row r="593" spans="1:12" x14ac:dyDescent="0.2">
      <c r="A593" s="189"/>
      <c r="B593" s="87"/>
      <c r="C593" s="87"/>
      <c r="D593" s="87"/>
      <c r="E593" s="87"/>
      <c r="F593" s="87"/>
      <c r="G593" s="87"/>
      <c r="H593" s="87"/>
      <c r="I593" s="87"/>
      <c r="J593" s="87"/>
      <c r="K593" s="87"/>
      <c r="L593" s="87"/>
    </row>
    <row r="594" spans="1:12" x14ac:dyDescent="0.2">
      <c r="A594" s="189"/>
      <c r="B594" s="87"/>
      <c r="C594" s="87"/>
      <c r="D594" s="87"/>
      <c r="E594" s="87"/>
      <c r="F594" s="87"/>
      <c r="G594" s="87"/>
      <c r="H594" s="87"/>
      <c r="I594" s="87"/>
      <c r="J594" s="87"/>
      <c r="K594" s="87"/>
      <c r="L594" s="87"/>
    </row>
    <row r="595" spans="1:12" x14ac:dyDescent="0.2">
      <c r="A595" s="189"/>
      <c r="B595" s="87"/>
      <c r="C595" s="87"/>
      <c r="D595" s="87"/>
      <c r="E595" s="87"/>
      <c r="F595" s="87"/>
      <c r="G595" s="87"/>
      <c r="H595" s="87"/>
      <c r="I595" s="87"/>
      <c r="J595" s="87"/>
      <c r="K595" s="87"/>
      <c r="L595" s="87"/>
    </row>
    <row r="596" spans="1:12" x14ac:dyDescent="0.2">
      <c r="A596" s="189"/>
      <c r="B596" s="87"/>
      <c r="C596" s="87"/>
      <c r="D596" s="87"/>
      <c r="E596" s="87"/>
      <c r="F596" s="87"/>
      <c r="G596" s="87"/>
      <c r="H596" s="87"/>
      <c r="I596" s="87"/>
      <c r="J596" s="87"/>
      <c r="K596" s="87"/>
      <c r="L596" s="87"/>
    </row>
    <row r="597" spans="1:12" x14ac:dyDescent="0.2">
      <c r="A597" s="189"/>
      <c r="B597" s="87"/>
      <c r="C597" s="87"/>
      <c r="D597" s="87"/>
      <c r="E597" s="87"/>
      <c r="F597" s="87"/>
      <c r="G597" s="87"/>
      <c r="H597" s="87"/>
      <c r="I597" s="87"/>
      <c r="J597" s="87"/>
      <c r="K597" s="87"/>
      <c r="L597" s="87"/>
    </row>
    <row r="598" spans="1:12" x14ac:dyDescent="0.2">
      <c r="A598" s="189"/>
      <c r="B598" s="87"/>
      <c r="C598" s="87"/>
      <c r="D598" s="87"/>
      <c r="E598" s="87"/>
      <c r="F598" s="87"/>
      <c r="G598" s="87"/>
      <c r="H598" s="87"/>
      <c r="I598" s="87"/>
      <c r="J598" s="87"/>
      <c r="K598" s="87"/>
      <c r="L598" s="87"/>
    </row>
    <row r="599" spans="1:12" x14ac:dyDescent="0.2">
      <c r="A599" s="189"/>
      <c r="B599" s="87"/>
      <c r="C599" s="87"/>
      <c r="D599" s="87"/>
      <c r="E599" s="87"/>
      <c r="F599" s="87"/>
      <c r="G599" s="87"/>
      <c r="H599" s="87"/>
      <c r="I599" s="87"/>
      <c r="J599" s="87"/>
      <c r="K599" s="87"/>
      <c r="L599" s="87"/>
    </row>
    <row r="600" spans="1:12" x14ac:dyDescent="0.2">
      <c r="A600" s="189"/>
      <c r="B600" s="87"/>
      <c r="C600" s="87"/>
      <c r="D600" s="87"/>
      <c r="E600" s="87"/>
      <c r="F600" s="87"/>
      <c r="G600" s="87"/>
      <c r="H600" s="87"/>
      <c r="I600" s="87"/>
      <c r="J600" s="87"/>
      <c r="K600" s="87"/>
      <c r="L600" s="87"/>
    </row>
    <row r="601" spans="1:12" x14ac:dyDescent="0.2">
      <c r="A601" s="189"/>
      <c r="B601" s="87"/>
      <c r="C601" s="87"/>
      <c r="D601" s="87"/>
      <c r="E601" s="87"/>
      <c r="F601" s="87"/>
      <c r="G601" s="87"/>
      <c r="H601" s="87"/>
      <c r="I601" s="87"/>
      <c r="J601" s="87"/>
      <c r="K601" s="87"/>
      <c r="L601" s="87"/>
    </row>
    <row r="602" spans="1:12" x14ac:dyDescent="0.2">
      <c r="A602" s="189"/>
      <c r="B602" s="87"/>
      <c r="C602" s="87"/>
      <c r="D602" s="87"/>
      <c r="E602" s="87"/>
      <c r="F602" s="87"/>
      <c r="G602" s="87"/>
      <c r="H602" s="87"/>
      <c r="I602" s="87"/>
      <c r="J602" s="87"/>
      <c r="K602" s="87"/>
      <c r="L602" s="87"/>
    </row>
    <row r="603" spans="1:12" x14ac:dyDescent="0.2">
      <c r="A603" s="189"/>
      <c r="B603" s="87"/>
      <c r="C603" s="87"/>
      <c r="D603" s="87"/>
      <c r="E603" s="87"/>
      <c r="F603" s="87"/>
      <c r="G603" s="87"/>
      <c r="H603" s="87"/>
      <c r="I603" s="87"/>
      <c r="J603" s="87"/>
      <c r="K603" s="87"/>
      <c r="L603" s="87"/>
    </row>
    <row r="604" spans="1:12" x14ac:dyDescent="0.2">
      <c r="A604" s="189"/>
      <c r="B604" s="87"/>
      <c r="C604" s="87"/>
      <c r="D604" s="87"/>
      <c r="E604" s="87"/>
      <c r="F604" s="87"/>
      <c r="G604" s="87"/>
      <c r="H604" s="87"/>
      <c r="I604" s="87"/>
      <c r="J604" s="87"/>
      <c r="K604" s="87"/>
      <c r="L604" s="87"/>
    </row>
    <row r="605" spans="1:12" x14ac:dyDescent="0.2">
      <c r="A605" s="189"/>
      <c r="B605" s="87"/>
      <c r="C605" s="87"/>
      <c r="D605" s="87"/>
      <c r="E605" s="87"/>
      <c r="F605" s="87"/>
      <c r="G605" s="87"/>
      <c r="H605" s="87"/>
      <c r="I605" s="87"/>
      <c r="J605" s="87"/>
      <c r="K605" s="87"/>
      <c r="L605" s="87"/>
    </row>
    <row r="606" spans="1:12" x14ac:dyDescent="0.2">
      <c r="A606" s="189"/>
      <c r="B606" s="87"/>
      <c r="C606" s="87"/>
      <c r="D606" s="87"/>
      <c r="E606" s="87"/>
      <c r="F606" s="87"/>
      <c r="G606" s="87"/>
      <c r="H606" s="87"/>
      <c r="I606" s="87"/>
      <c r="J606" s="87"/>
      <c r="K606" s="87"/>
      <c r="L606" s="87"/>
    </row>
    <row r="607" spans="1:12" x14ac:dyDescent="0.2">
      <c r="A607" s="189"/>
      <c r="B607" s="87"/>
      <c r="C607" s="87"/>
      <c r="D607" s="87"/>
      <c r="E607" s="87"/>
      <c r="F607" s="87"/>
      <c r="G607" s="87"/>
      <c r="H607" s="87"/>
      <c r="I607" s="87"/>
      <c r="J607" s="87"/>
      <c r="K607" s="87"/>
      <c r="L607" s="87"/>
    </row>
    <row r="608" spans="1:12" x14ac:dyDescent="0.2">
      <c r="A608" s="189"/>
      <c r="B608" s="87"/>
      <c r="C608" s="87"/>
      <c r="D608" s="87"/>
      <c r="E608" s="87"/>
      <c r="F608" s="87"/>
      <c r="G608" s="87"/>
      <c r="H608" s="87"/>
      <c r="I608" s="87"/>
      <c r="J608" s="87"/>
      <c r="K608" s="87"/>
      <c r="L608" s="87"/>
    </row>
    <row r="609" spans="1:12" x14ac:dyDescent="0.2">
      <c r="A609" s="189"/>
      <c r="B609" s="87"/>
      <c r="C609" s="87"/>
      <c r="D609" s="87"/>
      <c r="E609" s="87"/>
      <c r="F609" s="87"/>
      <c r="G609" s="87"/>
      <c r="H609" s="87"/>
      <c r="I609" s="87"/>
      <c r="J609" s="87"/>
      <c r="K609" s="87"/>
      <c r="L609" s="87"/>
    </row>
    <row r="610" spans="1:12" x14ac:dyDescent="0.2">
      <c r="A610" s="189"/>
      <c r="B610" s="87"/>
      <c r="C610" s="87"/>
      <c r="D610" s="87"/>
      <c r="E610" s="87"/>
      <c r="F610" s="87"/>
      <c r="G610" s="87"/>
      <c r="H610" s="87"/>
      <c r="I610" s="87"/>
      <c r="J610" s="87"/>
      <c r="K610" s="87"/>
      <c r="L610" s="87"/>
    </row>
    <row r="611" spans="1:12" x14ac:dyDescent="0.2">
      <c r="A611" s="189"/>
      <c r="B611" s="87"/>
      <c r="C611" s="87"/>
      <c r="D611" s="87"/>
      <c r="E611" s="87"/>
      <c r="F611" s="87"/>
      <c r="G611" s="87"/>
      <c r="H611" s="87"/>
      <c r="I611" s="87"/>
      <c r="J611" s="87"/>
      <c r="K611" s="87"/>
      <c r="L611" s="87"/>
    </row>
    <row r="612" spans="1:12" x14ac:dyDescent="0.2">
      <c r="A612" s="189"/>
      <c r="B612" s="87"/>
      <c r="C612" s="87"/>
      <c r="D612" s="87"/>
      <c r="E612" s="87"/>
      <c r="F612" s="87"/>
      <c r="G612" s="87"/>
      <c r="H612" s="87"/>
      <c r="I612" s="87"/>
      <c r="J612" s="87"/>
      <c r="K612" s="87"/>
      <c r="L612" s="87"/>
    </row>
    <row r="613" spans="1:12" x14ac:dyDescent="0.2">
      <c r="A613" s="189"/>
      <c r="B613" s="87"/>
      <c r="C613" s="87"/>
      <c r="D613" s="87"/>
      <c r="E613" s="87"/>
      <c r="F613" s="87"/>
      <c r="G613" s="87"/>
      <c r="H613" s="87"/>
      <c r="I613" s="87"/>
      <c r="J613" s="87"/>
      <c r="K613" s="87"/>
      <c r="L613" s="87"/>
    </row>
    <row r="614" spans="1:12" x14ac:dyDescent="0.2">
      <c r="A614" s="189"/>
      <c r="B614" s="87"/>
      <c r="C614" s="87"/>
      <c r="D614" s="87"/>
      <c r="E614" s="87"/>
      <c r="F614" s="87"/>
      <c r="G614" s="87"/>
      <c r="H614" s="87"/>
      <c r="I614" s="87"/>
      <c r="J614" s="87"/>
      <c r="K614" s="87"/>
      <c r="L614" s="87"/>
    </row>
    <row r="615" spans="1:12" x14ac:dyDescent="0.2">
      <c r="A615" s="189"/>
      <c r="B615" s="87"/>
      <c r="C615" s="87"/>
      <c r="D615" s="87"/>
      <c r="E615" s="87"/>
      <c r="F615" s="87"/>
      <c r="G615" s="87"/>
      <c r="H615" s="87"/>
      <c r="I615" s="87"/>
      <c r="J615" s="87"/>
      <c r="K615" s="87"/>
      <c r="L615" s="87"/>
    </row>
    <row r="616" spans="1:12" x14ac:dyDescent="0.2">
      <c r="A616" s="189"/>
      <c r="B616" s="87"/>
      <c r="C616" s="87"/>
      <c r="D616" s="87"/>
      <c r="E616" s="87"/>
      <c r="F616" s="87"/>
      <c r="G616" s="87"/>
      <c r="H616" s="87"/>
      <c r="I616" s="87"/>
      <c r="J616" s="87"/>
      <c r="K616" s="87"/>
      <c r="L616" s="87"/>
    </row>
    <row r="617" spans="1:12" x14ac:dyDescent="0.2">
      <c r="A617" s="189"/>
      <c r="B617" s="87"/>
      <c r="C617" s="87"/>
      <c r="D617" s="87"/>
      <c r="E617" s="87"/>
      <c r="F617" s="87"/>
      <c r="G617" s="87"/>
      <c r="H617" s="87"/>
      <c r="I617" s="87"/>
      <c r="J617" s="87"/>
      <c r="K617" s="87"/>
      <c r="L617" s="87"/>
    </row>
    <row r="618" spans="1:12" x14ac:dyDescent="0.2">
      <c r="A618" s="189"/>
      <c r="B618" s="87"/>
      <c r="C618" s="87"/>
      <c r="D618" s="87"/>
      <c r="E618" s="87"/>
      <c r="F618" s="87"/>
      <c r="G618" s="87"/>
      <c r="H618" s="87"/>
      <c r="I618" s="87"/>
      <c r="J618" s="87"/>
      <c r="K618" s="87"/>
      <c r="L618" s="87"/>
    </row>
    <row r="619" spans="1:12" x14ac:dyDescent="0.2">
      <c r="A619" s="189"/>
      <c r="B619" s="87"/>
      <c r="C619" s="87"/>
      <c r="D619" s="87"/>
      <c r="E619" s="87"/>
      <c r="F619" s="87"/>
      <c r="G619" s="87"/>
      <c r="H619" s="87"/>
      <c r="I619" s="87"/>
      <c r="J619" s="87"/>
      <c r="K619" s="87"/>
      <c r="L619" s="87"/>
    </row>
    <row r="620" spans="1:12" x14ac:dyDescent="0.2">
      <c r="A620" s="189"/>
      <c r="B620" s="87"/>
      <c r="C620" s="87"/>
      <c r="D620" s="87"/>
      <c r="E620" s="87"/>
      <c r="F620" s="87"/>
      <c r="G620" s="87"/>
      <c r="H620" s="87"/>
      <c r="I620" s="87"/>
      <c r="J620" s="87"/>
      <c r="K620" s="87"/>
      <c r="L620" s="87"/>
    </row>
    <row r="621" spans="1:12" x14ac:dyDescent="0.2">
      <c r="A621" s="189"/>
      <c r="B621" s="87"/>
      <c r="C621" s="87"/>
      <c r="D621" s="87"/>
      <c r="E621" s="87"/>
      <c r="F621" s="87"/>
      <c r="G621" s="87"/>
      <c r="H621" s="87"/>
      <c r="I621" s="87"/>
      <c r="J621" s="87"/>
      <c r="K621" s="87"/>
      <c r="L621" s="87"/>
    </row>
    <row r="622" spans="1:12" x14ac:dyDescent="0.2">
      <c r="A622" s="189"/>
      <c r="B622" s="87"/>
      <c r="C622" s="87"/>
      <c r="D622" s="87"/>
      <c r="E622" s="87"/>
      <c r="F622" s="87"/>
      <c r="G622" s="87"/>
      <c r="H622" s="87"/>
      <c r="I622" s="87"/>
      <c r="J622" s="87"/>
      <c r="K622" s="87"/>
      <c r="L622" s="87"/>
    </row>
    <row r="623" spans="1:12" x14ac:dyDescent="0.2">
      <c r="A623" s="189"/>
      <c r="B623" s="87"/>
      <c r="C623" s="87"/>
      <c r="D623" s="87"/>
      <c r="E623" s="87"/>
      <c r="F623" s="87"/>
      <c r="G623" s="87"/>
      <c r="H623" s="87"/>
      <c r="I623" s="87"/>
      <c r="J623" s="87"/>
      <c r="K623" s="87"/>
      <c r="L623" s="87"/>
    </row>
    <row r="624" spans="1:12" x14ac:dyDescent="0.2">
      <c r="A624" s="189"/>
      <c r="B624" s="87"/>
      <c r="C624" s="87"/>
      <c r="D624" s="87"/>
      <c r="E624" s="87"/>
      <c r="F624" s="87"/>
      <c r="G624" s="87"/>
      <c r="H624" s="87"/>
      <c r="I624" s="87"/>
      <c r="J624" s="87"/>
      <c r="K624" s="87"/>
      <c r="L624" s="87"/>
    </row>
    <row r="625" spans="1:12" x14ac:dyDescent="0.2">
      <c r="A625" s="189"/>
      <c r="B625" s="87"/>
      <c r="C625" s="87"/>
      <c r="D625" s="87"/>
      <c r="E625" s="87"/>
      <c r="F625" s="87"/>
      <c r="G625" s="87"/>
      <c r="H625" s="87"/>
      <c r="I625" s="87"/>
      <c r="J625" s="87"/>
      <c r="K625" s="87"/>
      <c r="L625" s="87"/>
    </row>
    <row r="626" spans="1:12" x14ac:dyDescent="0.2">
      <c r="A626" s="189"/>
      <c r="B626" s="87"/>
      <c r="C626" s="87"/>
      <c r="D626" s="87"/>
      <c r="E626" s="87"/>
      <c r="F626" s="87"/>
      <c r="G626" s="87"/>
      <c r="H626" s="87"/>
      <c r="I626" s="87"/>
      <c r="J626" s="87"/>
      <c r="K626" s="87"/>
      <c r="L626" s="87"/>
    </row>
    <row r="627" spans="1:12" x14ac:dyDescent="0.2">
      <c r="A627" s="189"/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7"/>
    </row>
    <row r="628" spans="1:12" x14ac:dyDescent="0.2">
      <c r="A628" s="189"/>
      <c r="B628" s="87"/>
      <c r="C628" s="87"/>
      <c r="D628" s="87"/>
      <c r="E628" s="87"/>
      <c r="F628" s="87"/>
      <c r="G628" s="87"/>
      <c r="H628" s="87"/>
      <c r="I628" s="87"/>
      <c r="J628" s="87"/>
      <c r="K628" s="87"/>
      <c r="L628" s="87"/>
    </row>
    <row r="629" spans="1:12" x14ac:dyDescent="0.2">
      <c r="A629" s="189"/>
      <c r="B629" s="87"/>
      <c r="C629" s="87"/>
      <c r="D629" s="87"/>
      <c r="E629" s="87"/>
      <c r="F629" s="87"/>
      <c r="G629" s="87"/>
      <c r="H629" s="87"/>
      <c r="I629" s="87"/>
      <c r="J629" s="87"/>
      <c r="K629" s="87"/>
      <c r="L629" s="87"/>
    </row>
    <row r="630" spans="1:12" x14ac:dyDescent="0.2">
      <c r="A630" s="189"/>
      <c r="B630" s="87"/>
      <c r="C630" s="87"/>
      <c r="D630" s="87"/>
      <c r="E630" s="87"/>
      <c r="F630" s="87"/>
      <c r="G630" s="87"/>
      <c r="H630" s="87"/>
      <c r="I630" s="87"/>
      <c r="J630" s="87"/>
      <c r="K630" s="87"/>
      <c r="L630" s="87"/>
    </row>
    <row r="631" spans="1:12" x14ac:dyDescent="0.2">
      <c r="A631" s="189"/>
      <c r="B631" s="87"/>
      <c r="C631" s="87"/>
      <c r="D631" s="87"/>
      <c r="E631" s="87"/>
      <c r="F631" s="87"/>
      <c r="G631" s="87"/>
      <c r="H631" s="87"/>
      <c r="I631" s="87"/>
      <c r="J631" s="87"/>
      <c r="K631" s="87"/>
      <c r="L631" s="87"/>
    </row>
    <row r="632" spans="1:12" x14ac:dyDescent="0.2">
      <c r="A632" s="189"/>
      <c r="B632" s="87"/>
      <c r="C632" s="87"/>
      <c r="D632" s="87"/>
      <c r="E632" s="87"/>
      <c r="F632" s="87"/>
      <c r="G632" s="87"/>
      <c r="H632" s="87"/>
      <c r="I632" s="87"/>
      <c r="J632" s="87"/>
      <c r="K632" s="87"/>
      <c r="L632" s="87"/>
    </row>
    <row r="633" spans="1:12" x14ac:dyDescent="0.2">
      <c r="A633" s="189"/>
      <c r="B633" s="87"/>
      <c r="C633" s="87"/>
      <c r="D633" s="87"/>
      <c r="E633" s="87"/>
      <c r="F633" s="87"/>
      <c r="G633" s="87"/>
      <c r="H633" s="87"/>
      <c r="I633" s="87"/>
      <c r="J633" s="87"/>
      <c r="K633" s="87"/>
      <c r="L633" s="87"/>
    </row>
    <row r="634" spans="1:12" x14ac:dyDescent="0.2">
      <c r="A634" s="189"/>
      <c r="B634" s="87"/>
      <c r="C634" s="87"/>
      <c r="D634" s="87"/>
      <c r="E634" s="87"/>
      <c r="F634" s="87"/>
      <c r="G634" s="87"/>
      <c r="H634" s="87"/>
      <c r="I634" s="87"/>
      <c r="J634" s="87"/>
      <c r="K634" s="87"/>
      <c r="L634" s="87"/>
    </row>
    <row r="635" spans="1:12" x14ac:dyDescent="0.2">
      <c r="A635" s="189"/>
      <c r="B635" s="87"/>
      <c r="C635" s="87"/>
      <c r="D635" s="87"/>
      <c r="E635" s="87"/>
      <c r="F635" s="87"/>
      <c r="G635" s="87"/>
      <c r="H635" s="87"/>
      <c r="I635" s="87"/>
      <c r="J635" s="87"/>
      <c r="K635" s="87"/>
      <c r="L635" s="87"/>
    </row>
    <row r="636" spans="1:12" x14ac:dyDescent="0.2">
      <c r="A636" s="189"/>
      <c r="B636" s="87"/>
      <c r="C636" s="87"/>
      <c r="D636" s="87"/>
      <c r="E636" s="87"/>
      <c r="F636" s="87"/>
      <c r="G636" s="87"/>
      <c r="H636" s="87"/>
      <c r="I636" s="87"/>
      <c r="J636" s="87"/>
      <c r="K636" s="87"/>
      <c r="L636" s="87"/>
    </row>
    <row r="637" spans="1:12" x14ac:dyDescent="0.2">
      <c r="A637" s="189"/>
      <c r="B637" s="87"/>
      <c r="C637" s="87"/>
      <c r="D637" s="87"/>
      <c r="E637" s="87"/>
      <c r="F637" s="87"/>
      <c r="G637" s="87"/>
      <c r="H637" s="87"/>
      <c r="I637" s="87"/>
      <c r="J637" s="87"/>
      <c r="K637" s="87"/>
      <c r="L637" s="87"/>
    </row>
    <row r="638" spans="1:12" x14ac:dyDescent="0.2">
      <c r="A638" s="189"/>
      <c r="B638" s="87"/>
      <c r="C638" s="87"/>
      <c r="D638" s="87"/>
      <c r="E638" s="87"/>
      <c r="F638" s="87"/>
      <c r="G638" s="87"/>
      <c r="H638" s="87"/>
      <c r="I638" s="87"/>
      <c r="J638" s="87"/>
      <c r="K638" s="87"/>
      <c r="L638" s="87"/>
    </row>
    <row r="639" spans="1:12" x14ac:dyDescent="0.2">
      <c r="A639" s="189"/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</row>
    <row r="640" spans="1:12" x14ac:dyDescent="0.2">
      <c r="A640" s="189"/>
      <c r="B640" s="87"/>
      <c r="C640" s="87"/>
      <c r="D640" s="87"/>
      <c r="E640" s="87"/>
      <c r="F640" s="87"/>
      <c r="G640" s="87"/>
      <c r="H640" s="87"/>
      <c r="I640" s="87"/>
      <c r="J640" s="87"/>
      <c r="K640" s="87"/>
      <c r="L640" s="87"/>
    </row>
    <row r="641" spans="1:12" x14ac:dyDescent="0.2">
      <c r="A641" s="189"/>
      <c r="B641" s="87"/>
      <c r="C641" s="87"/>
      <c r="D641" s="87"/>
      <c r="E641" s="87"/>
      <c r="F641" s="87"/>
      <c r="G641" s="87"/>
      <c r="H641" s="87"/>
      <c r="I641" s="87"/>
      <c r="J641" s="87"/>
      <c r="K641" s="87"/>
      <c r="L641" s="87"/>
    </row>
    <row r="642" spans="1:12" x14ac:dyDescent="0.2">
      <c r="A642" s="189"/>
      <c r="B642" s="87"/>
      <c r="C642" s="87"/>
      <c r="D642" s="87"/>
      <c r="E642" s="87"/>
      <c r="F642" s="87"/>
      <c r="G642" s="87"/>
      <c r="H642" s="87"/>
      <c r="I642" s="87"/>
      <c r="J642" s="87"/>
      <c r="K642" s="87"/>
      <c r="L642" s="87"/>
    </row>
    <row r="643" spans="1:12" x14ac:dyDescent="0.2">
      <c r="A643" s="189"/>
      <c r="B643" s="87"/>
      <c r="C643" s="87"/>
      <c r="D643" s="87"/>
      <c r="E643" s="87"/>
      <c r="F643" s="87"/>
      <c r="G643" s="87"/>
      <c r="H643" s="87"/>
      <c r="I643" s="87"/>
      <c r="J643" s="87"/>
      <c r="K643" s="87"/>
      <c r="L643" s="87"/>
    </row>
    <row r="644" spans="1:12" x14ac:dyDescent="0.2">
      <c r="A644" s="189"/>
      <c r="B644" s="87"/>
      <c r="C644" s="87"/>
      <c r="D644" s="87"/>
      <c r="E644" s="87"/>
      <c r="F644" s="87"/>
      <c r="G644" s="87"/>
      <c r="H644" s="87"/>
      <c r="I644" s="87"/>
      <c r="J644" s="87"/>
      <c r="K644" s="87"/>
      <c r="L644" s="87"/>
    </row>
    <row r="645" spans="1:12" x14ac:dyDescent="0.2">
      <c r="A645" s="189"/>
      <c r="B645" s="87"/>
      <c r="C645" s="87"/>
      <c r="D645" s="87"/>
      <c r="E645" s="87"/>
      <c r="F645" s="87"/>
      <c r="G645" s="87"/>
      <c r="H645" s="87"/>
      <c r="I645" s="87"/>
      <c r="J645" s="87"/>
      <c r="K645" s="87"/>
      <c r="L645" s="87"/>
    </row>
    <row r="646" spans="1:12" x14ac:dyDescent="0.2">
      <c r="A646" s="189"/>
      <c r="B646" s="87"/>
      <c r="C646" s="87"/>
      <c r="D646" s="87"/>
      <c r="E646" s="87"/>
      <c r="F646" s="87"/>
      <c r="G646" s="87"/>
      <c r="H646" s="87"/>
      <c r="I646" s="87"/>
      <c r="J646" s="87"/>
      <c r="K646" s="87"/>
      <c r="L646" s="87"/>
    </row>
    <row r="647" spans="1:12" x14ac:dyDescent="0.2">
      <c r="A647" s="189"/>
      <c r="B647" s="87"/>
      <c r="C647" s="87"/>
      <c r="D647" s="87"/>
      <c r="E647" s="87"/>
      <c r="F647" s="87"/>
      <c r="G647" s="87"/>
      <c r="H647" s="87"/>
      <c r="I647" s="87"/>
      <c r="J647" s="87"/>
      <c r="K647" s="87"/>
      <c r="L647" s="87"/>
    </row>
    <row r="648" spans="1:12" x14ac:dyDescent="0.2">
      <c r="A648" s="189"/>
      <c r="B648" s="87"/>
      <c r="C648" s="87"/>
      <c r="D648" s="87"/>
      <c r="E648" s="87"/>
      <c r="F648" s="87"/>
      <c r="G648" s="87"/>
      <c r="H648" s="87"/>
      <c r="I648" s="87"/>
      <c r="J648" s="87"/>
      <c r="K648" s="87"/>
      <c r="L648" s="87"/>
    </row>
    <row r="649" spans="1:12" x14ac:dyDescent="0.2">
      <c r="A649" s="189"/>
      <c r="B649" s="87"/>
      <c r="C649" s="87"/>
      <c r="D649" s="87"/>
      <c r="E649" s="87"/>
      <c r="F649" s="87"/>
      <c r="G649" s="87"/>
      <c r="H649" s="87"/>
      <c r="I649" s="87"/>
      <c r="J649" s="87"/>
      <c r="K649" s="87"/>
      <c r="L649" s="87"/>
    </row>
    <row r="650" spans="1:12" x14ac:dyDescent="0.2">
      <c r="A650" s="189"/>
      <c r="B650" s="87"/>
      <c r="C650" s="87"/>
      <c r="D650" s="87"/>
      <c r="E650" s="87"/>
      <c r="F650" s="87"/>
      <c r="G650" s="87"/>
      <c r="H650" s="87"/>
      <c r="I650" s="87"/>
      <c r="J650" s="87"/>
      <c r="K650" s="87"/>
      <c r="L650" s="87"/>
    </row>
    <row r="651" spans="1:12" x14ac:dyDescent="0.2">
      <c r="A651" s="189"/>
      <c r="B651" s="87"/>
      <c r="C651" s="87"/>
      <c r="D651" s="87"/>
      <c r="E651" s="87"/>
      <c r="F651" s="87"/>
      <c r="G651" s="87"/>
      <c r="H651" s="87"/>
      <c r="I651" s="87"/>
      <c r="J651" s="87"/>
      <c r="K651" s="87"/>
      <c r="L651" s="87"/>
    </row>
    <row r="652" spans="1:12" x14ac:dyDescent="0.2">
      <c r="A652" s="189"/>
      <c r="B652" s="87"/>
      <c r="C652" s="87"/>
      <c r="D652" s="87"/>
      <c r="E652" s="87"/>
      <c r="F652" s="87"/>
      <c r="G652" s="87"/>
      <c r="H652" s="87"/>
      <c r="I652" s="87"/>
      <c r="J652" s="87"/>
      <c r="K652" s="87"/>
      <c r="L652" s="87"/>
    </row>
    <row r="653" spans="1:12" x14ac:dyDescent="0.2">
      <c r="A653" s="189"/>
      <c r="B653" s="87"/>
      <c r="C653" s="87"/>
      <c r="D653" s="87"/>
      <c r="E653" s="87"/>
      <c r="F653" s="87"/>
      <c r="G653" s="87"/>
      <c r="H653" s="87"/>
      <c r="I653" s="87"/>
      <c r="J653" s="87"/>
      <c r="K653" s="87"/>
      <c r="L653" s="87"/>
    </row>
    <row r="654" spans="1:12" x14ac:dyDescent="0.2">
      <c r="A654" s="189"/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</row>
    <row r="655" spans="1:12" x14ac:dyDescent="0.2">
      <c r="A655" s="189"/>
      <c r="B655" s="87"/>
      <c r="C655" s="87"/>
      <c r="D655" s="87"/>
      <c r="E655" s="87"/>
      <c r="F655" s="87"/>
      <c r="G655" s="87"/>
      <c r="H655" s="87"/>
      <c r="I655" s="87"/>
      <c r="J655" s="87"/>
      <c r="K655" s="87"/>
      <c r="L655" s="87"/>
    </row>
    <row r="656" spans="1:12" x14ac:dyDescent="0.2">
      <c r="A656" s="189"/>
      <c r="B656" s="87"/>
      <c r="C656" s="87"/>
      <c r="D656" s="87"/>
      <c r="E656" s="87"/>
      <c r="F656" s="87"/>
      <c r="G656" s="87"/>
      <c r="H656" s="87"/>
      <c r="I656" s="87"/>
      <c r="J656" s="87"/>
      <c r="K656" s="87"/>
      <c r="L656" s="87"/>
    </row>
    <row r="657" spans="1:12" x14ac:dyDescent="0.2">
      <c r="A657" s="189"/>
      <c r="B657" s="87"/>
      <c r="C657" s="87"/>
      <c r="D657" s="87"/>
      <c r="E657" s="87"/>
      <c r="F657" s="87"/>
      <c r="G657" s="87"/>
      <c r="H657" s="87"/>
      <c r="I657" s="87"/>
      <c r="J657" s="87"/>
      <c r="K657" s="87"/>
      <c r="L657" s="87"/>
    </row>
    <row r="658" spans="1:12" x14ac:dyDescent="0.2">
      <c r="A658" s="189"/>
      <c r="B658" s="87"/>
      <c r="C658" s="87"/>
      <c r="D658" s="87"/>
      <c r="E658" s="87"/>
      <c r="F658" s="87"/>
      <c r="G658" s="87"/>
      <c r="H658" s="87"/>
      <c r="I658" s="87"/>
      <c r="J658" s="87"/>
      <c r="K658" s="87"/>
      <c r="L658" s="87"/>
    </row>
    <row r="659" spans="1:12" x14ac:dyDescent="0.2">
      <c r="A659" s="189"/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</row>
    <row r="660" spans="1:12" x14ac:dyDescent="0.2">
      <c r="A660" s="189"/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</row>
    <row r="661" spans="1:12" x14ac:dyDescent="0.2">
      <c r="A661" s="189"/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</row>
    <row r="662" spans="1:12" x14ac:dyDescent="0.2">
      <c r="A662" s="189"/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</row>
    <row r="663" spans="1:12" x14ac:dyDescent="0.2">
      <c r="A663" s="189"/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</row>
    <row r="664" spans="1:12" x14ac:dyDescent="0.2">
      <c r="A664" s="189"/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</row>
    <row r="665" spans="1:12" x14ac:dyDescent="0.2">
      <c r="A665" s="189"/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</row>
    <row r="666" spans="1:12" x14ac:dyDescent="0.2">
      <c r="A666" s="189"/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</row>
    <row r="667" spans="1:12" x14ac:dyDescent="0.2">
      <c r="A667" s="189"/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</row>
    <row r="668" spans="1:12" x14ac:dyDescent="0.2">
      <c r="A668" s="189"/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</row>
    <row r="669" spans="1:12" x14ac:dyDescent="0.2">
      <c r="A669" s="189"/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</row>
    <row r="670" spans="1:12" x14ac:dyDescent="0.2">
      <c r="A670" s="189"/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</row>
    <row r="671" spans="1:12" x14ac:dyDescent="0.2">
      <c r="A671" s="189"/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</row>
    <row r="672" spans="1:12" x14ac:dyDescent="0.2">
      <c r="A672" s="189"/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</row>
    <row r="673" spans="1:12" x14ac:dyDescent="0.2">
      <c r="A673" s="189"/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</row>
    <row r="674" spans="1:12" x14ac:dyDescent="0.2">
      <c r="A674" s="189"/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</row>
    <row r="675" spans="1:12" x14ac:dyDescent="0.2">
      <c r="A675" s="189"/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</row>
    <row r="676" spans="1:12" x14ac:dyDescent="0.2">
      <c r="A676" s="189"/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</row>
    <row r="677" spans="1:12" x14ac:dyDescent="0.2">
      <c r="A677" s="189"/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</row>
    <row r="678" spans="1:12" x14ac:dyDescent="0.2">
      <c r="A678" s="189"/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</row>
    <row r="679" spans="1:12" x14ac:dyDescent="0.2">
      <c r="A679" s="189"/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</row>
    <row r="680" spans="1:12" x14ac:dyDescent="0.2">
      <c r="A680" s="189"/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</row>
    <row r="681" spans="1:12" x14ac:dyDescent="0.2">
      <c r="L681" s="87"/>
    </row>
    <row r="682" spans="1:12" x14ac:dyDescent="0.2">
      <c r="L682" s="87"/>
    </row>
    <row r="683" spans="1:12" x14ac:dyDescent="0.2">
      <c r="L683" s="87"/>
    </row>
    <row r="684" spans="1:12" x14ac:dyDescent="0.2">
      <c r="L684" s="87"/>
    </row>
    <row r="685" spans="1:12" x14ac:dyDescent="0.2">
      <c r="L685" s="87"/>
    </row>
    <row r="686" spans="1:12" x14ac:dyDescent="0.2">
      <c r="L686" s="87"/>
    </row>
    <row r="687" spans="1:12" x14ac:dyDescent="0.2">
      <c r="L687" s="87"/>
    </row>
    <row r="688" spans="1:12" x14ac:dyDescent="0.2">
      <c r="L688" s="87"/>
    </row>
    <row r="689" spans="12:12" x14ac:dyDescent="0.2">
      <c r="L689" s="87"/>
    </row>
  </sheetData>
  <mergeCells count="3">
    <mergeCell ref="A1:O2"/>
    <mergeCell ref="E5:F5"/>
    <mergeCell ref="G5:H5"/>
  </mergeCells>
  <phoneticPr fontId="17" type="noConversion"/>
  <conditionalFormatting sqref="G7 G9">
    <cfRule type="expression" dxfId="13" priority="6" stopIfTrue="1">
      <formula>IF(AND($F$7=$F$9,$F$7&lt;&gt;"",$F$9&lt;&gt;""),1,0)</formula>
    </cfRule>
  </conditionalFormatting>
  <conditionalFormatting sqref="G11 G13">
    <cfRule type="expression" dxfId="12" priority="7" stopIfTrue="1">
      <formula>IF(AND($F$11=$F$13,$F$11&lt;&gt;"",$F$13&lt;&gt;""),1,0)</formula>
    </cfRule>
  </conditionalFormatting>
  <conditionalFormatting sqref="A8 E8">
    <cfRule type="expression" dxfId="11" priority="8" stopIfTrue="1">
      <formula>IF(OR($E$8="hoy!",$E$8="en juego"),1,0)</formula>
    </cfRule>
  </conditionalFormatting>
  <conditionalFormatting sqref="A12 E12">
    <cfRule type="expression" dxfId="10" priority="9" stopIfTrue="1">
      <formula>IF(OR($E$12="hoy!",$E$12="en juego"),1,0)</formula>
    </cfRule>
  </conditionalFormatting>
  <conditionalFormatting sqref="C8:D8">
    <cfRule type="expression" dxfId="9" priority="4" stopIfTrue="1">
      <formula>IF(OR($E$8="en juego",$E$8="hoy!"),1,0)</formula>
    </cfRule>
  </conditionalFormatting>
  <conditionalFormatting sqref="B8">
    <cfRule type="expression" dxfId="8" priority="3" stopIfTrue="1">
      <formula>IF(OR($E$20="en juego",$E$20="hoy!"),1,0)</formula>
    </cfRule>
  </conditionalFormatting>
  <conditionalFormatting sqref="C12:D12">
    <cfRule type="expression" dxfId="7" priority="2" stopIfTrue="1">
      <formula>IF(OR($E$8="en juego",$E$8="hoy!"),1,0)</formula>
    </cfRule>
  </conditionalFormatting>
  <conditionalFormatting sqref="B12">
    <cfRule type="expression" dxfId="6" priority="1" stopIfTrue="1">
      <formula>IF(OR($E$20="en juego",$E$20="hoy!"),1,0)</formula>
    </cfRule>
  </conditionalFormatting>
  <dataValidations count="3">
    <dataValidation type="whole" allowBlank="1" showInputMessage="1" showErrorMessage="1" errorTitle="Dato no válido." error="Ingrese sólo un número entero_x000a_entre 0 y 99." sqref="F7 F11">
      <formula1>0</formula1>
      <formula2>99</formula2>
    </dataValidation>
    <dataValidation type="whole" allowBlank="1" showInputMessage="1" showErrorMessage="1" errorTitle="Dato no válido" error="Ingrese sólo un número entero_x000a_entre 0 y 99." sqref="F9 F13">
      <formula1>0</formula1>
      <formula2>99</formula2>
    </dataValidation>
    <dataValidation type="custom" showErrorMessage="1" errorTitle="Dato no válido" error="Debe introducir antes el resultado del partido." sqref="G7 G9 G11 G13">
      <formula1>IF(F7&lt;&gt;"",1,0)</formula1>
    </dataValidation>
  </dataValidations>
  <hyperlinks>
    <hyperlink ref="O4" location="Portada!A1" display="Menu Principal"/>
  </hyperlinks>
  <pageMargins left="0.75" right="0.75" top="1" bottom="1" header="0" footer="0"/>
  <pageSetup paperSize="9" orientation="portrait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U693"/>
  <sheetViews>
    <sheetView showGridLines="0" showRowColHeaders="0" showOutlineSymbols="0" workbookViewId="0">
      <selection activeCell="H19" sqref="H19"/>
    </sheetView>
  </sheetViews>
  <sheetFormatPr baseColWidth="10" defaultColWidth="9.140625" defaultRowHeight="12.75" x14ac:dyDescent="0.2"/>
  <cols>
    <col min="1" max="1" width="2.140625" style="43" customWidth="1"/>
    <col min="2" max="2" width="17.7109375" style="43" customWidth="1"/>
    <col min="3" max="3" width="8.5703125" style="43" customWidth="1"/>
    <col min="4" max="4" width="9.140625" style="43" customWidth="1"/>
    <col min="5" max="5" width="30.7109375" style="43" customWidth="1"/>
    <col min="6" max="6" width="3.7109375" style="43" customWidth="1"/>
    <col min="7" max="7" width="2" style="43" customWidth="1"/>
    <col min="8" max="8" width="6.42578125" style="43" customWidth="1"/>
    <col min="9" max="9" width="11.7109375" style="43" customWidth="1"/>
    <col min="10" max="10" width="30.7109375" style="43" customWidth="1"/>
    <col min="11" max="11" width="3.7109375" style="43" customWidth="1"/>
    <col min="12" max="12" width="7.7109375" style="43" bestFit="1" customWidth="1"/>
    <col min="13" max="13" width="11.7109375" style="43" customWidth="1"/>
    <col min="14" max="14" width="1.7109375" style="43" customWidth="1"/>
    <col min="15" max="16384" width="9.140625" style="43"/>
  </cols>
  <sheetData>
    <row r="1" spans="1:21" s="40" customFormat="1" ht="34.5" customHeight="1" x14ac:dyDescent="0.2">
      <c r="A1" s="553" t="s">
        <v>69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38"/>
      <c r="Q1" s="38"/>
      <c r="R1" s="38"/>
      <c r="S1" s="39"/>
      <c r="T1" s="39"/>
      <c r="U1" s="39"/>
    </row>
    <row r="2" spans="1:21" s="40" customFormat="1" ht="34.5" customHeight="1" x14ac:dyDescent="0.2">
      <c r="A2" s="554"/>
      <c r="B2" s="554"/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38"/>
      <c r="Q2" s="38"/>
      <c r="R2" s="38"/>
      <c r="S2" s="39"/>
      <c r="T2" s="39"/>
      <c r="U2" s="39"/>
    </row>
    <row r="3" spans="1:21" ht="12" customHeight="1" x14ac:dyDescent="0.2">
      <c r="A3" s="41"/>
      <c r="B3" s="45"/>
      <c r="C3" s="62"/>
      <c r="D3" s="45"/>
      <c r="E3" s="48"/>
      <c r="F3" s="48"/>
      <c r="G3" s="45"/>
      <c r="H3" s="45"/>
      <c r="I3" s="45"/>
      <c r="J3" s="45"/>
      <c r="K3" s="45"/>
      <c r="L3" s="63"/>
      <c r="M3" s="64"/>
      <c r="N3" s="45"/>
      <c r="O3" s="45"/>
      <c r="P3" s="45"/>
      <c r="Q3" s="45"/>
      <c r="R3" s="42"/>
    </row>
    <row r="4" spans="1:21" ht="9.75" customHeight="1" x14ac:dyDescent="0.2">
      <c r="A4" s="55"/>
      <c r="B4" s="45"/>
      <c r="C4" s="62"/>
      <c r="D4" s="45"/>
      <c r="E4" s="48"/>
      <c r="F4" s="48"/>
      <c r="G4" s="45"/>
      <c r="H4" s="45"/>
      <c r="I4" s="45"/>
      <c r="J4" s="45"/>
      <c r="K4" s="45"/>
      <c r="L4" s="65">
        <f ca="1">TODAY()</f>
        <v>42128</v>
      </c>
      <c r="M4" s="194">
        <f ca="1">NOW()</f>
        <v>42128.679900462965</v>
      </c>
      <c r="N4" s="45"/>
      <c r="O4" s="67" t="s">
        <v>52</v>
      </c>
      <c r="P4" s="45"/>
      <c r="Q4" s="45"/>
      <c r="R4" s="42"/>
    </row>
    <row r="5" spans="1:21" ht="14.25" customHeight="1" x14ac:dyDescent="0.2">
      <c r="A5" s="55"/>
      <c r="B5" s="68"/>
      <c r="C5" s="69"/>
      <c r="D5" s="69"/>
      <c r="E5" s="44"/>
      <c r="F5" s="44"/>
      <c r="G5" s="45"/>
      <c r="H5" s="45"/>
      <c r="I5" s="45"/>
      <c r="J5" s="45"/>
      <c r="K5" s="45"/>
      <c r="L5" s="70"/>
      <c r="M5" s="66"/>
      <c r="N5" s="45"/>
      <c r="O5" s="45"/>
      <c r="P5" s="45"/>
      <c r="Q5" s="45"/>
      <c r="R5" s="42"/>
    </row>
    <row r="6" spans="1:21" ht="12" customHeight="1" x14ac:dyDescent="0.2">
      <c r="A6" s="55"/>
      <c r="B6" s="71"/>
      <c r="C6" s="44"/>
      <c r="D6" s="45"/>
      <c r="E6" s="44"/>
      <c r="F6" s="44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2"/>
    </row>
    <row r="7" spans="1:21" ht="9.75" customHeight="1" x14ac:dyDescent="0.2">
      <c r="A7" s="56"/>
      <c r="B7" s="181" t="s">
        <v>108</v>
      </c>
      <c r="C7" s="181" t="s">
        <v>109</v>
      </c>
      <c r="D7" s="181" t="s">
        <v>110</v>
      </c>
      <c r="E7" s="555" t="s">
        <v>38</v>
      </c>
      <c r="F7" s="555"/>
      <c r="G7" s="556" t="s">
        <v>39</v>
      </c>
      <c r="H7" s="556"/>
      <c r="I7" s="46"/>
      <c r="J7" s="72" t="s">
        <v>55</v>
      </c>
      <c r="K7" s="45"/>
      <c r="L7" s="45"/>
      <c r="M7" s="45"/>
      <c r="N7" s="45"/>
      <c r="O7" s="45"/>
      <c r="P7" s="45"/>
      <c r="Q7" s="45"/>
      <c r="R7" s="42"/>
    </row>
    <row r="8" spans="1:21" ht="14.25" customHeight="1" x14ac:dyDescent="0.2">
      <c r="A8" s="56"/>
      <c r="B8" s="45"/>
      <c r="C8" s="45"/>
      <c r="D8" s="45"/>
      <c r="E8" s="73"/>
      <c r="F8" s="47"/>
      <c r="G8" s="73"/>
      <c r="H8" s="73"/>
      <c r="I8" s="73"/>
      <c r="J8" s="73"/>
      <c r="K8" s="45"/>
      <c r="L8" s="45"/>
      <c r="M8" s="45"/>
      <c r="N8" s="45"/>
      <c r="O8" s="45"/>
      <c r="P8" s="45"/>
      <c r="Q8" s="45"/>
      <c r="R8" s="42"/>
    </row>
    <row r="9" spans="1:21" ht="14.25" customHeight="1" thickBot="1" x14ac:dyDescent="0.25">
      <c r="A9" s="58" t="e">
        <f>IF(OR(#REF!="en juego",#REF!="hoy!",#REF!="finalizado"),"Ø","")</f>
        <v>#REF!</v>
      </c>
      <c r="B9" s="45"/>
      <c r="C9" s="45"/>
      <c r="D9" s="45"/>
      <c r="E9" s="74" t="str">
        <f>Semifinal!J8</f>
        <v>GSF1</v>
      </c>
      <c r="F9" s="75"/>
      <c r="G9" s="76"/>
      <c r="H9" s="77"/>
      <c r="I9" s="73"/>
      <c r="J9" s="73"/>
      <c r="K9" s="45"/>
      <c r="L9" s="45"/>
      <c r="M9" s="45"/>
      <c r="N9" s="45"/>
      <c r="O9" s="45"/>
      <c r="P9" s="45"/>
      <c r="Q9" s="45"/>
      <c r="R9" s="42"/>
    </row>
    <row r="10" spans="1:21" ht="14.25" customHeight="1" thickBot="1" x14ac:dyDescent="0.25">
      <c r="A10" s="56"/>
      <c r="B10" s="125" t="s">
        <v>104</v>
      </c>
      <c r="C10" s="184">
        <v>41607</v>
      </c>
      <c r="D10" s="183">
        <v>0.58333333333333337</v>
      </c>
      <c r="E10" s="78" t="str">
        <f ca="1">IF(OR(C10="",D10="",C10&lt;$L$4),"",IF(C10=$L$4,IF(AND(D10&lt;=$S$28,$S$28&lt;=(D10+0.08333333333)),"en juego",IF($S$28&lt;D10,"hoy!","finalizado")),IF($L$4&gt;C10,"finalizado","")))</f>
        <v/>
      </c>
      <c r="F10" s="47"/>
      <c r="G10" s="79"/>
      <c r="H10" s="80"/>
      <c r="I10" s="77"/>
      <c r="J10" s="175" t="e">
        <f ca="1">IF(AND(E9&lt;&gt;"",E11&lt;&gt;""),IF(OR(F9="",F11="",AND(F9=F11,OR(G9="",G11=""))),"CAMPEÓN",IF(F9=F11,IF(G9&gt;G11,E9,E11),IF(F9&gt;F11,E9,E11))),"")</f>
        <v>#REF!</v>
      </c>
      <c r="K10" s="45"/>
      <c r="L10" s="45"/>
      <c r="M10" s="45"/>
      <c r="N10" s="45"/>
      <c r="O10" s="45"/>
      <c r="P10" s="45"/>
      <c r="Q10" s="45"/>
      <c r="R10" s="42"/>
    </row>
    <row r="11" spans="1:21" ht="24.75" customHeight="1" x14ac:dyDescent="0.2">
      <c r="A11" s="56"/>
      <c r="B11" s="45"/>
      <c r="C11" s="45"/>
      <c r="D11" s="45"/>
      <c r="E11" s="74" t="e">
        <f ca="1">Semifinal!J12</f>
        <v>#REF!</v>
      </c>
      <c r="F11" s="75"/>
      <c r="G11" s="81"/>
      <c r="H11" s="48"/>
      <c r="I11" s="552" t="e">
        <f ca="1">IF(OR(J10="CAMPEÓN",J10=""),"","CAMPEONES DE INGENIERIA 2013 II")</f>
        <v>#REF!</v>
      </c>
      <c r="J11" s="552"/>
      <c r="K11" s="552"/>
      <c r="L11" s="552"/>
      <c r="M11" s="45"/>
      <c r="N11" s="45"/>
      <c r="O11" s="45"/>
      <c r="P11" s="45"/>
      <c r="Q11" s="45"/>
      <c r="R11" s="42"/>
    </row>
    <row r="12" spans="1:21" ht="15" customHeight="1" x14ac:dyDescent="0.2">
      <c r="A12" s="59"/>
      <c r="B12" s="73"/>
      <c r="C12" s="73"/>
      <c r="D12" s="73"/>
      <c r="E12" s="73"/>
      <c r="F12" s="73"/>
      <c r="G12" s="73"/>
      <c r="H12" s="73"/>
      <c r="I12" s="73"/>
      <c r="J12" s="73"/>
      <c r="K12" s="45"/>
      <c r="L12" s="45"/>
      <c r="M12" s="45"/>
      <c r="N12" s="45"/>
      <c r="O12" s="82"/>
      <c r="P12" s="82"/>
      <c r="Q12" s="82"/>
    </row>
    <row r="13" spans="1:21" ht="15" customHeight="1" x14ac:dyDescent="0.2">
      <c r="A13" s="57"/>
      <c r="B13" s="73"/>
      <c r="C13" s="73"/>
      <c r="D13" s="73"/>
      <c r="E13" s="73"/>
      <c r="F13" s="73"/>
      <c r="G13" s="73"/>
      <c r="H13" s="73"/>
      <c r="I13" s="73"/>
      <c r="J13" s="73"/>
      <c r="K13" s="45"/>
      <c r="L13" s="45"/>
      <c r="M13" s="45"/>
      <c r="N13" s="45"/>
      <c r="O13" s="82"/>
      <c r="P13" s="82"/>
      <c r="Q13" s="82"/>
    </row>
    <row r="14" spans="1:21" ht="16.5" customHeight="1" x14ac:dyDescent="0.2">
      <c r="A14" s="60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82"/>
      <c r="P14" s="82"/>
      <c r="Q14" s="82"/>
    </row>
    <row r="15" spans="1:21" ht="18" customHeight="1" x14ac:dyDescent="0.2">
      <c r="A15" s="60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82"/>
      <c r="P15" s="82"/>
      <c r="Q15" s="82"/>
    </row>
    <row r="16" spans="1:21" ht="18" customHeight="1" x14ac:dyDescent="0.2">
      <c r="A16" s="61" t="str">
        <f ca="1">IF(OR(E10="en juego",E10="hoy!",E10="finalizado"),"Ø","")</f>
        <v/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82"/>
      <c r="P16" s="82"/>
      <c r="Q16" s="82"/>
    </row>
    <row r="17" spans="1:19" ht="18" customHeight="1" x14ac:dyDescent="0.2">
      <c r="A17" s="49"/>
      <c r="B17" s="45"/>
      <c r="C17" s="45"/>
      <c r="D17" s="45"/>
      <c r="E17" s="45"/>
      <c r="F17" s="45"/>
      <c r="G17" s="45"/>
      <c r="H17" s="45"/>
      <c r="I17" s="45"/>
      <c r="J17" s="45"/>
      <c r="K17" s="83"/>
      <c r="L17" s="83"/>
      <c r="M17" s="45"/>
      <c r="N17" s="45"/>
      <c r="O17" s="45"/>
      <c r="P17" s="45"/>
      <c r="Q17" s="45"/>
      <c r="R17" s="42"/>
    </row>
    <row r="18" spans="1:19" ht="15" customHeight="1" x14ac:dyDescent="0.2">
      <c r="A18" s="50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</row>
    <row r="19" spans="1:19" ht="14.25" customHeight="1" x14ac:dyDescent="0.2">
      <c r="A19" s="50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</row>
    <row r="20" spans="1:19" ht="14.25" customHeight="1" x14ac:dyDescent="0.2">
      <c r="A20" s="5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19" ht="14.25" customHeight="1" x14ac:dyDescent="0.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</row>
    <row r="22" spans="1:19" ht="15" customHeight="1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 spans="1:19" ht="14.25" customHeight="1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</row>
    <row r="24" spans="1:19" ht="14.25" customHeight="1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</row>
    <row r="25" spans="1:19" ht="14.25" customHeight="1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</row>
    <row r="26" spans="1:19" ht="15" customHeight="1" x14ac:dyDescent="0.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19" hidden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52">
        <f ca="1">HOUR(M4)</f>
        <v>16</v>
      </c>
      <c r="S27" s="53">
        <f ca="1">MINUTE(M4)</f>
        <v>19</v>
      </c>
    </row>
    <row r="28" spans="1:19" hidden="1" x14ac:dyDescent="0.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52"/>
      <c r="S28" s="54">
        <f ca="1">TIME(R27,S27,0)</f>
        <v>0.67986111111111114</v>
      </c>
    </row>
    <row r="29" spans="1:19" ht="15" customHeight="1" x14ac:dyDescent="0.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9" x14ac:dyDescent="0.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</row>
    <row r="31" spans="1:19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</row>
    <row r="32" spans="1:19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</row>
    <row r="33" spans="1:18" x14ac:dyDescent="0.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</row>
    <row r="34" spans="1:18" x14ac:dyDescent="0.2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</row>
    <row r="35" spans="1:18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</row>
    <row r="36" spans="1:18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</row>
    <row r="37" spans="1:18" x14ac:dyDescent="0.2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8" spans="1:18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</row>
    <row r="39" spans="1:18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</row>
    <row r="40" spans="1:18" x14ac:dyDescent="0.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</row>
    <row r="41" spans="1:18" x14ac:dyDescent="0.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</row>
    <row r="42" spans="1:18" x14ac:dyDescent="0.2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</row>
    <row r="43" spans="1:18" x14ac:dyDescent="0.2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</row>
    <row r="44" spans="1:18" x14ac:dyDescent="0.2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</row>
    <row r="45" spans="1:18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</row>
    <row r="46" spans="1:18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</row>
    <row r="47" spans="1:18" x14ac:dyDescent="0.2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</row>
    <row r="48" spans="1:18" x14ac:dyDescent="0.2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</row>
    <row r="49" spans="1:18" x14ac:dyDescent="0.2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</row>
    <row r="50" spans="1:18" x14ac:dyDescent="0.2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</row>
    <row r="51" spans="1:18" x14ac:dyDescent="0.2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</row>
    <row r="52" spans="1:18" x14ac:dyDescent="0.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</row>
    <row r="53" spans="1:18" x14ac:dyDescent="0.2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</row>
    <row r="54" spans="1:18" x14ac:dyDescent="0.2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</row>
    <row r="55" spans="1:18" x14ac:dyDescent="0.2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</row>
    <row r="56" spans="1:18" x14ac:dyDescent="0.2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</row>
    <row r="57" spans="1:18" x14ac:dyDescent="0.2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</row>
    <row r="58" spans="1:18" x14ac:dyDescent="0.2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</row>
    <row r="59" spans="1:18" x14ac:dyDescent="0.2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</row>
    <row r="60" spans="1:18" x14ac:dyDescent="0.2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</row>
    <row r="61" spans="1:18" x14ac:dyDescent="0.2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 x14ac:dyDescent="0.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</row>
    <row r="63" spans="1:18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2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</row>
    <row r="65" spans="1:18" x14ac:dyDescent="0.2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</row>
    <row r="66" spans="1:18" x14ac:dyDescent="0.2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</row>
    <row r="67" spans="1:18" x14ac:dyDescent="0.2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</row>
    <row r="68" spans="1:18" x14ac:dyDescent="0.2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</row>
    <row r="69" spans="1:18" x14ac:dyDescent="0.2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</row>
    <row r="70" spans="1:18" x14ac:dyDescent="0.2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</row>
    <row r="71" spans="1:18" x14ac:dyDescent="0.2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</row>
    <row r="72" spans="1:18" x14ac:dyDescent="0.2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</row>
    <row r="73" spans="1:18" x14ac:dyDescent="0.2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</row>
    <row r="74" spans="1:18" x14ac:dyDescent="0.2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</row>
    <row r="75" spans="1:18" x14ac:dyDescent="0.2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</row>
    <row r="76" spans="1:18" x14ac:dyDescent="0.2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</row>
    <row r="77" spans="1:18" x14ac:dyDescent="0.2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</row>
    <row r="78" spans="1:18" x14ac:dyDescent="0.2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</row>
    <row r="79" spans="1:18" x14ac:dyDescent="0.2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</row>
    <row r="80" spans="1:18" x14ac:dyDescent="0.2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</row>
    <row r="81" spans="1:12" x14ac:dyDescent="0.2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</row>
    <row r="82" spans="1:12" x14ac:dyDescent="0.2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</row>
    <row r="83" spans="1:12" x14ac:dyDescent="0.2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</row>
    <row r="84" spans="1:12" x14ac:dyDescent="0.2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</row>
    <row r="85" spans="1:12" x14ac:dyDescent="0.2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</row>
    <row r="86" spans="1:12" x14ac:dyDescent="0.2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</row>
    <row r="87" spans="1:12" x14ac:dyDescent="0.2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</row>
    <row r="88" spans="1:12" x14ac:dyDescent="0.2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</row>
    <row r="89" spans="1:12" x14ac:dyDescent="0.2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</row>
    <row r="90" spans="1:12" x14ac:dyDescent="0.2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12" x14ac:dyDescent="0.2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12" x14ac:dyDescent="0.2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</row>
    <row r="93" spans="1:12" x14ac:dyDescent="0.2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</row>
    <row r="94" spans="1:12" x14ac:dyDescent="0.2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</row>
    <row r="95" spans="1:12" x14ac:dyDescent="0.2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</row>
    <row r="96" spans="1:12" x14ac:dyDescent="0.2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</row>
    <row r="97" spans="1:12" x14ac:dyDescent="0.2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</row>
    <row r="98" spans="1:12" x14ac:dyDescent="0.2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</row>
    <row r="99" spans="1:12" x14ac:dyDescent="0.2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</row>
    <row r="100" spans="1:12" x14ac:dyDescent="0.2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</row>
    <row r="101" spans="1:12" x14ac:dyDescent="0.2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</row>
    <row r="102" spans="1:12" x14ac:dyDescent="0.2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</row>
    <row r="103" spans="1:12" x14ac:dyDescent="0.2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</row>
    <row r="104" spans="1:12" x14ac:dyDescent="0.2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</row>
    <row r="105" spans="1:12" x14ac:dyDescent="0.2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</row>
    <row r="106" spans="1:12" x14ac:dyDescent="0.2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</row>
    <row r="107" spans="1:12" x14ac:dyDescent="0.2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</row>
    <row r="108" spans="1:12" x14ac:dyDescent="0.2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</row>
    <row r="109" spans="1:12" x14ac:dyDescent="0.2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</row>
    <row r="110" spans="1:12" x14ac:dyDescent="0.2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</row>
    <row r="111" spans="1:12" x14ac:dyDescent="0.2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</row>
    <row r="112" spans="1:12" x14ac:dyDescent="0.2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</row>
    <row r="113" spans="1:12" x14ac:dyDescent="0.2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</row>
    <row r="114" spans="1:12" x14ac:dyDescent="0.2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</row>
    <row r="115" spans="1:12" x14ac:dyDescent="0.2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</row>
    <row r="116" spans="1:12" x14ac:dyDescent="0.2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</row>
    <row r="117" spans="1:12" x14ac:dyDescent="0.2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</row>
    <row r="118" spans="1:12" x14ac:dyDescent="0.2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</row>
    <row r="119" spans="1:12" x14ac:dyDescent="0.2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</row>
    <row r="120" spans="1:12" x14ac:dyDescent="0.2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</row>
    <row r="121" spans="1:12" x14ac:dyDescent="0.2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</row>
    <row r="122" spans="1:12" x14ac:dyDescent="0.2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</row>
    <row r="123" spans="1:12" x14ac:dyDescent="0.2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</row>
    <row r="124" spans="1:12" x14ac:dyDescent="0.2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</row>
    <row r="125" spans="1:12" x14ac:dyDescent="0.2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</row>
    <row r="126" spans="1:12" x14ac:dyDescent="0.2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</row>
    <row r="127" spans="1:12" x14ac:dyDescent="0.2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</row>
    <row r="128" spans="1:12" x14ac:dyDescent="0.2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</row>
    <row r="129" spans="1:12" x14ac:dyDescent="0.2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</row>
    <row r="130" spans="1:12" x14ac:dyDescent="0.2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</row>
    <row r="131" spans="1:12" x14ac:dyDescent="0.2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</row>
    <row r="132" spans="1:12" x14ac:dyDescent="0.2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</row>
    <row r="133" spans="1:12" x14ac:dyDescent="0.2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</row>
    <row r="134" spans="1:12" x14ac:dyDescent="0.2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</row>
    <row r="135" spans="1:12" x14ac:dyDescent="0.2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</row>
    <row r="136" spans="1:12" x14ac:dyDescent="0.2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</row>
    <row r="137" spans="1:12" x14ac:dyDescent="0.2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</row>
    <row r="138" spans="1:12" x14ac:dyDescent="0.2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</row>
    <row r="139" spans="1:12" x14ac:dyDescent="0.2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</row>
    <row r="140" spans="1:12" x14ac:dyDescent="0.2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</row>
    <row r="141" spans="1:12" x14ac:dyDescent="0.2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</row>
    <row r="142" spans="1:12" x14ac:dyDescent="0.2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</row>
    <row r="143" spans="1:12" x14ac:dyDescent="0.2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</row>
    <row r="144" spans="1:12" x14ac:dyDescent="0.2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</row>
    <row r="145" spans="1:12" x14ac:dyDescent="0.2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</row>
    <row r="146" spans="1:12" x14ac:dyDescent="0.2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</row>
    <row r="147" spans="1:12" x14ac:dyDescent="0.2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</row>
    <row r="148" spans="1:12" x14ac:dyDescent="0.2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</row>
    <row r="149" spans="1:12" x14ac:dyDescent="0.2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</row>
    <row r="150" spans="1:12" x14ac:dyDescent="0.2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</row>
    <row r="151" spans="1:12" x14ac:dyDescent="0.2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</row>
    <row r="152" spans="1:12" x14ac:dyDescent="0.2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</row>
    <row r="153" spans="1:12" x14ac:dyDescent="0.2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</row>
    <row r="154" spans="1:12" x14ac:dyDescent="0.2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</row>
    <row r="155" spans="1:12" x14ac:dyDescent="0.2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</row>
    <row r="156" spans="1:12" x14ac:dyDescent="0.2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</row>
    <row r="157" spans="1:12" x14ac:dyDescent="0.2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</row>
    <row r="158" spans="1:12" x14ac:dyDescent="0.2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</row>
    <row r="159" spans="1:12" x14ac:dyDescent="0.2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</row>
    <row r="160" spans="1:12" x14ac:dyDescent="0.2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</row>
    <row r="161" spans="1:12" x14ac:dyDescent="0.2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</row>
    <row r="162" spans="1:12" x14ac:dyDescent="0.2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</row>
    <row r="163" spans="1:12" x14ac:dyDescent="0.2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</row>
    <row r="164" spans="1:12" x14ac:dyDescent="0.2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</row>
    <row r="165" spans="1:12" x14ac:dyDescent="0.2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</row>
    <row r="166" spans="1:12" x14ac:dyDescent="0.2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</row>
    <row r="167" spans="1:12" x14ac:dyDescent="0.2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</row>
    <row r="168" spans="1:12" x14ac:dyDescent="0.2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</row>
    <row r="169" spans="1:12" x14ac:dyDescent="0.2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</row>
    <row r="170" spans="1:12" x14ac:dyDescent="0.2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</row>
    <row r="171" spans="1:12" x14ac:dyDescent="0.2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</row>
    <row r="172" spans="1:12" x14ac:dyDescent="0.2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</row>
    <row r="173" spans="1:12" x14ac:dyDescent="0.2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</row>
    <row r="174" spans="1:12" x14ac:dyDescent="0.2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</row>
    <row r="175" spans="1:12" x14ac:dyDescent="0.2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</row>
    <row r="176" spans="1:12" x14ac:dyDescent="0.2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</row>
    <row r="177" spans="1:12" x14ac:dyDescent="0.2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</row>
    <row r="178" spans="1:12" x14ac:dyDescent="0.2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</row>
    <row r="179" spans="1:12" x14ac:dyDescent="0.2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</row>
    <row r="180" spans="1:12" x14ac:dyDescent="0.2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</row>
    <row r="181" spans="1:12" x14ac:dyDescent="0.2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</row>
    <row r="182" spans="1:12" x14ac:dyDescent="0.2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</row>
    <row r="183" spans="1:12" x14ac:dyDescent="0.2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</row>
    <row r="184" spans="1:12" x14ac:dyDescent="0.2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</row>
    <row r="185" spans="1:12" x14ac:dyDescent="0.2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</row>
    <row r="186" spans="1:12" x14ac:dyDescent="0.2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</row>
    <row r="187" spans="1:12" x14ac:dyDescent="0.2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</row>
    <row r="188" spans="1:12" x14ac:dyDescent="0.2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</row>
    <row r="189" spans="1:12" x14ac:dyDescent="0.2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</row>
    <row r="190" spans="1:12" x14ac:dyDescent="0.2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</row>
    <row r="191" spans="1:12" x14ac:dyDescent="0.2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</row>
    <row r="192" spans="1:12" x14ac:dyDescent="0.2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</row>
    <row r="193" spans="1:12" x14ac:dyDescent="0.2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</row>
    <row r="194" spans="1:12" x14ac:dyDescent="0.2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</row>
    <row r="195" spans="1:12" x14ac:dyDescent="0.2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</row>
    <row r="196" spans="1:12" x14ac:dyDescent="0.2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</row>
    <row r="197" spans="1:12" x14ac:dyDescent="0.2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</row>
    <row r="198" spans="1:12" x14ac:dyDescent="0.2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</row>
    <row r="199" spans="1:12" x14ac:dyDescent="0.2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</row>
    <row r="200" spans="1:12" x14ac:dyDescent="0.2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</row>
    <row r="201" spans="1:12" x14ac:dyDescent="0.2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</row>
    <row r="202" spans="1:12" x14ac:dyDescent="0.2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</row>
    <row r="203" spans="1:12" x14ac:dyDescent="0.2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</row>
    <row r="204" spans="1:12" x14ac:dyDescent="0.2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</row>
    <row r="205" spans="1:12" x14ac:dyDescent="0.2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</row>
    <row r="206" spans="1:12" x14ac:dyDescent="0.2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</row>
    <row r="207" spans="1:12" x14ac:dyDescent="0.2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</row>
    <row r="208" spans="1:12" x14ac:dyDescent="0.2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</row>
    <row r="209" spans="1:12" x14ac:dyDescent="0.2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</row>
    <row r="210" spans="1:12" x14ac:dyDescent="0.2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</row>
    <row r="211" spans="1:12" x14ac:dyDescent="0.2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</row>
    <row r="212" spans="1:12" x14ac:dyDescent="0.2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</row>
    <row r="213" spans="1:12" x14ac:dyDescent="0.2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</row>
    <row r="214" spans="1:12" x14ac:dyDescent="0.2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</row>
    <row r="215" spans="1:12" x14ac:dyDescent="0.2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</row>
    <row r="216" spans="1:12" x14ac:dyDescent="0.2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</row>
    <row r="217" spans="1:12" x14ac:dyDescent="0.2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</row>
    <row r="218" spans="1:12" x14ac:dyDescent="0.2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</row>
    <row r="219" spans="1:12" x14ac:dyDescent="0.2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</row>
    <row r="220" spans="1:12" x14ac:dyDescent="0.2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</row>
    <row r="221" spans="1:12" x14ac:dyDescent="0.2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</row>
    <row r="222" spans="1:12" x14ac:dyDescent="0.2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</row>
    <row r="223" spans="1:12" x14ac:dyDescent="0.2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</row>
    <row r="224" spans="1:12" x14ac:dyDescent="0.2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</row>
    <row r="225" spans="1:12" x14ac:dyDescent="0.2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</row>
    <row r="226" spans="1:12" x14ac:dyDescent="0.2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</row>
    <row r="227" spans="1:12" x14ac:dyDescent="0.2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</row>
    <row r="228" spans="1:12" x14ac:dyDescent="0.2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</row>
    <row r="229" spans="1:12" x14ac:dyDescent="0.2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</row>
    <row r="230" spans="1:12" x14ac:dyDescent="0.2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</row>
    <row r="231" spans="1:12" x14ac:dyDescent="0.2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</row>
    <row r="232" spans="1:12" x14ac:dyDescent="0.2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</row>
    <row r="233" spans="1:12" x14ac:dyDescent="0.2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</row>
    <row r="234" spans="1:12" x14ac:dyDescent="0.2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</row>
    <row r="235" spans="1:12" x14ac:dyDescent="0.2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</row>
    <row r="236" spans="1:12" x14ac:dyDescent="0.2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</row>
    <row r="237" spans="1:12" x14ac:dyDescent="0.2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</row>
    <row r="238" spans="1:12" x14ac:dyDescent="0.2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</row>
    <row r="239" spans="1:12" x14ac:dyDescent="0.2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</row>
    <row r="240" spans="1:12" x14ac:dyDescent="0.2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</row>
    <row r="241" spans="1:12" x14ac:dyDescent="0.2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</row>
    <row r="242" spans="1:12" x14ac:dyDescent="0.2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</row>
    <row r="243" spans="1:12" x14ac:dyDescent="0.2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</row>
    <row r="244" spans="1:12" x14ac:dyDescent="0.2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</row>
    <row r="245" spans="1:12" x14ac:dyDescent="0.2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</row>
    <row r="246" spans="1:12" x14ac:dyDescent="0.2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</row>
    <row r="247" spans="1:12" x14ac:dyDescent="0.2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</row>
    <row r="248" spans="1:12" x14ac:dyDescent="0.2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</row>
    <row r="249" spans="1:12" x14ac:dyDescent="0.2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</row>
    <row r="250" spans="1:12" x14ac:dyDescent="0.2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</row>
    <row r="251" spans="1:12" x14ac:dyDescent="0.2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</row>
    <row r="252" spans="1:12" x14ac:dyDescent="0.2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</row>
    <row r="253" spans="1:12" x14ac:dyDescent="0.2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</row>
    <row r="254" spans="1:12" x14ac:dyDescent="0.2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</row>
    <row r="255" spans="1:12" x14ac:dyDescent="0.2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</row>
    <row r="256" spans="1:12" x14ac:dyDescent="0.2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</row>
    <row r="257" spans="1:12" x14ac:dyDescent="0.2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</row>
    <row r="258" spans="1:12" x14ac:dyDescent="0.2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</row>
    <row r="259" spans="1:12" x14ac:dyDescent="0.2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</row>
    <row r="260" spans="1:12" x14ac:dyDescent="0.2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</row>
    <row r="261" spans="1:12" x14ac:dyDescent="0.2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</row>
    <row r="262" spans="1:12" x14ac:dyDescent="0.2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</row>
    <row r="263" spans="1:12" x14ac:dyDescent="0.2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</row>
    <row r="264" spans="1:12" x14ac:dyDescent="0.2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</row>
    <row r="265" spans="1:12" x14ac:dyDescent="0.2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</row>
    <row r="266" spans="1:12" x14ac:dyDescent="0.2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</row>
    <row r="267" spans="1:12" x14ac:dyDescent="0.2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</row>
    <row r="268" spans="1:12" x14ac:dyDescent="0.2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</row>
    <row r="269" spans="1:12" x14ac:dyDescent="0.2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</row>
    <row r="270" spans="1:12" x14ac:dyDescent="0.2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</row>
    <row r="271" spans="1:12" x14ac:dyDescent="0.2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</row>
    <row r="272" spans="1:12" x14ac:dyDescent="0.2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</row>
    <row r="273" spans="1:12" x14ac:dyDescent="0.2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</row>
    <row r="274" spans="1:12" x14ac:dyDescent="0.2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</row>
    <row r="275" spans="1:12" x14ac:dyDescent="0.2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</row>
    <row r="276" spans="1:12" x14ac:dyDescent="0.2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</row>
    <row r="277" spans="1:12" x14ac:dyDescent="0.2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</row>
    <row r="278" spans="1:12" x14ac:dyDescent="0.2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</row>
    <row r="279" spans="1:12" x14ac:dyDescent="0.2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</row>
    <row r="280" spans="1:12" x14ac:dyDescent="0.2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</row>
    <row r="281" spans="1:12" x14ac:dyDescent="0.2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</row>
    <row r="282" spans="1:12" x14ac:dyDescent="0.2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</row>
    <row r="283" spans="1:12" x14ac:dyDescent="0.2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</row>
    <row r="284" spans="1:12" x14ac:dyDescent="0.2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</row>
    <row r="285" spans="1:12" x14ac:dyDescent="0.2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</row>
    <row r="286" spans="1:12" x14ac:dyDescent="0.2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</row>
    <row r="287" spans="1:12" x14ac:dyDescent="0.2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</row>
    <row r="288" spans="1:12" x14ac:dyDescent="0.2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</row>
    <row r="289" spans="1:12" x14ac:dyDescent="0.2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</row>
    <row r="290" spans="1:12" x14ac:dyDescent="0.2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</row>
    <row r="291" spans="1:12" x14ac:dyDescent="0.2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</row>
    <row r="292" spans="1:12" x14ac:dyDescent="0.2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</row>
    <row r="293" spans="1:12" x14ac:dyDescent="0.2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</row>
    <row r="294" spans="1:12" x14ac:dyDescent="0.2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</row>
    <row r="295" spans="1:12" x14ac:dyDescent="0.2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</row>
    <row r="296" spans="1:12" x14ac:dyDescent="0.2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</row>
    <row r="297" spans="1:12" x14ac:dyDescent="0.2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</row>
    <row r="298" spans="1:12" x14ac:dyDescent="0.2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</row>
    <row r="299" spans="1:12" x14ac:dyDescent="0.2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</row>
    <row r="300" spans="1:12" x14ac:dyDescent="0.2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</row>
    <row r="301" spans="1:12" x14ac:dyDescent="0.2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</row>
    <row r="302" spans="1:12" x14ac:dyDescent="0.2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</row>
    <row r="303" spans="1:12" x14ac:dyDescent="0.2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</row>
    <row r="304" spans="1:12" x14ac:dyDescent="0.2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</row>
    <row r="305" spans="1:12" x14ac:dyDescent="0.2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</row>
    <row r="306" spans="1:12" x14ac:dyDescent="0.2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</row>
    <row r="307" spans="1:12" x14ac:dyDescent="0.2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</row>
    <row r="308" spans="1:12" x14ac:dyDescent="0.2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</row>
    <row r="309" spans="1:12" x14ac:dyDescent="0.2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</row>
    <row r="310" spans="1:12" x14ac:dyDescent="0.2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</row>
    <row r="311" spans="1:12" x14ac:dyDescent="0.2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</row>
    <row r="312" spans="1:12" x14ac:dyDescent="0.2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</row>
    <row r="313" spans="1:12" x14ac:dyDescent="0.2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</row>
    <row r="314" spans="1:12" x14ac:dyDescent="0.2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</row>
    <row r="315" spans="1:12" x14ac:dyDescent="0.2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</row>
    <row r="316" spans="1:12" x14ac:dyDescent="0.2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</row>
    <row r="317" spans="1:12" x14ac:dyDescent="0.2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</row>
    <row r="318" spans="1:12" x14ac:dyDescent="0.2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</row>
    <row r="319" spans="1:12" x14ac:dyDescent="0.2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</row>
    <row r="320" spans="1:12" x14ac:dyDescent="0.2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</row>
    <row r="321" spans="1:12" x14ac:dyDescent="0.2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</row>
    <row r="322" spans="1:12" x14ac:dyDescent="0.2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</row>
    <row r="323" spans="1:12" x14ac:dyDescent="0.2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</row>
    <row r="324" spans="1:12" x14ac:dyDescent="0.2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</row>
    <row r="325" spans="1:12" x14ac:dyDescent="0.2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</row>
    <row r="326" spans="1:12" x14ac:dyDescent="0.2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</row>
    <row r="327" spans="1:12" x14ac:dyDescent="0.2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</row>
    <row r="328" spans="1:12" x14ac:dyDescent="0.2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</row>
    <row r="329" spans="1:12" x14ac:dyDescent="0.2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</row>
    <row r="330" spans="1:12" x14ac:dyDescent="0.2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</row>
    <row r="331" spans="1:12" x14ac:dyDescent="0.2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</row>
    <row r="332" spans="1:12" x14ac:dyDescent="0.2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</row>
    <row r="333" spans="1:12" x14ac:dyDescent="0.2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</row>
    <row r="334" spans="1:12" x14ac:dyDescent="0.2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</row>
    <row r="335" spans="1:12" x14ac:dyDescent="0.2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</row>
    <row r="336" spans="1:12" x14ac:dyDescent="0.2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</row>
    <row r="337" spans="1:12" x14ac:dyDescent="0.2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</row>
    <row r="338" spans="1:12" x14ac:dyDescent="0.2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</row>
    <row r="339" spans="1:12" x14ac:dyDescent="0.2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</row>
    <row r="340" spans="1:12" x14ac:dyDescent="0.2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</row>
    <row r="341" spans="1:12" x14ac:dyDescent="0.2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</row>
    <row r="342" spans="1:12" x14ac:dyDescent="0.2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</row>
    <row r="343" spans="1:12" x14ac:dyDescent="0.2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</row>
    <row r="344" spans="1:12" x14ac:dyDescent="0.2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</row>
    <row r="345" spans="1:12" x14ac:dyDescent="0.2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</row>
    <row r="346" spans="1:12" x14ac:dyDescent="0.2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</row>
    <row r="347" spans="1:12" x14ac:dyDescent="0.2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</row>
    <row r="348" spans="1:12" x14ac:dyDescent="0.2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</row>
    <row r="349" spans="1:12" x14ac:dyDescent="0.2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</row>
    <row r="350" spans="1:12" x14ac:dyDescent="0.2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</row>
    <row r="351" spans="1:12" x14ac:dyDescent="0.2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</row>
    <row r="352" spans="1:12" x14ac:dyDescent="0.2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</row>
    <row r="353" spans="1:12" x14ac:dyDescent="0.2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</row>
    <row r="354" spans="1:12" x14ac:dyDescent="0.2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</row>
    <row r="355" spans="1:12" x14ac:dyDescent="0.2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</row>
    <row r="356" spans="1:12" x14ac:dyDescent="0.2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</row>
    <row r="357" spans="1:12" x14ac:dyDescent="0.2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</row>
    <row r="358" spans="1:12" x14ac:dyDescent="0.2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</row>
    <row r="359" spans="1:12" x14ac:dyDescent="0.2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</row>
    <row r="360" spans="1:12" x14ac:dyDescent="0.2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</row>
    <row r="361" spans="1:12" x14ac:dyDescent="0.2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</row>
    <row r="362" spans="1:12" x14ac:dyDescent="0.2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</row>
    <row r="363" spans="1:12" x14ac:dyDescent="0.2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</row>
    <row r="364" spans="1:12" x14ac:dyDescent="0.2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</row>
    <row r="365" spans="1:12" x14ac:dyDescent="0.2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</row>
    <row r="366" spans="1:12" x14ac:dyDescent="0.2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</row>
    <row r="367" spans="1:12" x14ac:dyDescent="0.2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</row>
    <row r="368" spans="1:12" x14ac:dyDescent="0.2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</row>
    <row r="369" spans="1:12" x14ac:dyDescent="0.2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</row>
    <row r="370" spans="1:12" x14ac:dyDescent="0.2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</row>
    <row r="371" spans="1:12" x14ac:dyDescent="0.2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</row>
    <row r="372" spans="1:12" x14ac:dyDescent="0.2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</row>
    <row r="373" spans="1:12" x14ac:dyDescent="0.2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</row>
    <row r="374" spans="1:12" x14ac:dyDescent="0.2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</row>
    <row r="375" spans="1:12" x14ac:dyDescent="0.2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</row>
    <row r="376" spans="1:12" x14ac:dyDescent="0.2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</row>
    <row r="377" spans="1:12" x14ac:dyDescent="0.2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</row>
    <row r="378" spans="1:12" x14ac:dyDescent="0.2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</row>
    <row r="379" spans="1:12" x14ac:dyDescent="0.2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</row>
    <row r="380" spans="1:12" x14ac:dyDescent="0.2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</row>
    <row r="381" spans="1:12" x14ac:dyDescent="0.2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</row>
    <row r="382" spans="1:12" x14ac:dyDescent="0.2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</row>
    <row r="383" spans="1:12" x14ac:dyDescent="0.2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</row>
    <row r="384" spans="1:12" x14ac:dyDescent="0.2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</row>
    <row r="385" spans="1:12" x14ac:dyDescent="0.2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</row>
    <row r="386" spans="1:12" x14ac:dyDescent="0.2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</row>
    <row r="387" spans="1:12" x14ac:dyDescent="0.2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</row>
    <row r="388" spans="1:12" x14ac:dyDescent="0.2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</row>
    <row r="389" spans="1:12" x14ac:dyDescent="0.2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</row>
    <row r="390" spans="1:12" x14ac:dyDescent="0.2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</row>
    <row r="391" spans="1:12" x14ac:dyDescent="0.2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</row>
    <row r="392" spans="1:12" x14ac:dyDescent="0.2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</row>
    <row r="393" spans="1:12" x14ac:dyDescent="0.2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</row>
    <row r="394" spans="1:12" x14ac:dyDescent="0.2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</row>
    <row r="395" spans="1:12" x14ac:dyDescent="0.2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</row>
    <row r="396" spans="1:12" x14ac:dyDescent="0.2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</row>
    <row r="397" spans="1:12" x14ac:dyDescent="0.2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</row>
    <row r="398" spans="1:12" x14ac:dyDescent="0.2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</row>
    <row r="399" spans="1:12" x14ac:dyDescent="0.2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</row>
    <row r="400" spans="1:12" x14ac:dyDescent="0.2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</row>
    <row r="401" spans="1:12" x14ac:dyDescent="0.2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</row>
    <row r="402" spans="1:12" x14ac:dyDescent="0.2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</row>
    <row r="403" spans="1:12" x14ac:dyDescent="0.2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</row>
    <row r="404" spans="1:12" x14ac:dyDescent="0.2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</row>
    <row r="405" spans="1:12" x14ac:dyDescent="0.2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</row>
    <row r="406" spans="1:12" x14ac:dyDescent="0.2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</row>
    <row r="407" spans="1:12" x14ac:dyDescent="0.2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</row>
    <row r="408" spans="1:12" x14ac:dyDescent="0.2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</row>
    <row r="409" spans="1:12" x14ac:dyDescent="0.2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</row>
    <row r="410" spans="1:12" x14ac:dyDescent="0.2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</row>
    <row r="411" spans="1:12" x14ac:dyDescent="0.2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</row>
    <row r="412" spans="1:12" x14ac:dyDescent="0.2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</row>
    <row r="413" spans="1:12" x14ac:dyDescent="0.2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</row>
    <row r="414" spans="1:12" x14ac:dyDescent="0.2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</row>
    <row r="415" spans="1:12" x14ac:dyDescent="0.2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</row>
    <row r="416" spans="1:12" x14ac:dyDescent="0.2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</row>
    <row r="417" spans="1:12" x14ac:dyDescent="0.2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</row>
    <row r="418" spans="1:12" x14ac:dyDescent="0.2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</row>
    <row r="419" spans="1:12" x14ac:dyDescent="0.2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</row>
    <row r="420" spans="1:12" x14ac:dyDescent="0.2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</row>
    <row r="421" spans="1:12" x14ac:dyDescent="0.2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</row>
    <row r="422" spans="1:12" x14ac:dyDescent="0.2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</row>
    <row r="423" spans="1:12" x14ac:dyDescent="0.2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</row>
    <row r="424" spans="1:12" x14ac:dyDescent="0.2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</row>
    <row r="425" spans="1:12" x14ac:dyDescent="0.2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</row>
    <row r="426" spans="1:12" x14ac:dyDescent="0.2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</row>
    <row r="427" spans="1:12" x14ac:dyDescent="0.2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</row>
    <row r="428" spans="1:12" x14ac:dyDescent="0.2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</row>
    <row r="429" spans="1:12" x14ac:dyDescent="0.2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</row>
    <row r="430" spans="1:12" x14ac:dyDescent="0.2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</row>
    <row r="431" spans="1:12" x14ac:dyDescent="0.2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</row>
    <row r="432" spans="1:12" x14ac:dyDescent="0.2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</row>
    <row r="433" spans="1:12" x14ac:dyDescent="0.2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</row>
    <row r="434" spans="1:12" x14ac:dyDescent="0.2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</row>
    <row r="435" spans="1:12" x14ac:dyDescent="0.2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</row>
    <row r="436" spans="1:12" x14ac:dyDescent="0.2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</row>
    <row r="437" spans="1:12" x14ac:dyDescent="0.2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</row>
    <row r="438" spans="1:12" x14ac:dyDescent="0.2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</row>
    <row r="439" spans="1:12" x14ac:dyDescent="0.2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</row>
    <row r="440" spans="1:12" x14ac:dyDescent="0.2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</row>
    <row r="441" spans="1:12" x14ac:dyDescent="0.2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</row>
    <row r="442" spans="1:12" x14ac:dyDescent="0.2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</row>
    <row r="443" spans="1:12" x14ac:dyDescent="0.2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</row>
    <row r="444" spans="1:12" x14ac:dyDescent="0.2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</row>
    <row r="445" spans="1:12" x14ac:dyDescent="0.2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</row>
    <row r="446" spans="1:12" x14ac:dyDescent="0.2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</row>
    <row r="447" spans="1:12" x14ac:dyDescent="0.2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</row>
    <row r="448" spans="1:12" x14ac:dyDescent="0.2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</row>
    <row r="449" spans="1:12" x14ac:dyDescent="0.2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</row>
    <row r="450" spans="1:12" x14ac:dyDescent="0.2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</row>
    <row r="451" spans="1:12" x14ac:dyDescent="0.2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</row>
    <row r="452" spans="1:12" x14ac:dyDescent="0.2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</row>
    <row r="453" spans="1:12" x14ac:dyDescent="0.2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</row>
    <row r="454" spans="1:12" x14ac:dyDescent="0.2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</row>
    <row r="455" spans="1:12" x14ac:dyDescent="0.2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</row>
    <row r="456" spans="1:12" x14ac:dyDescent="0.2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</row>
    <row r="457" spans="1:12" x14ac:dyDescent="0.2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</row>
    <row r="458" spans="1:12" x14ac:dyDescent="0.2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</row>
    <row r="459" spans="1:12" x14ac:dyDescent="0.2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</row>
    <row r="460" spans="1:12" x14ac:dyDescent="0.2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</row>
    <row r="461" spans="1:12" x14ac:dyDescent="0.2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</row>
    <row r="462" spans="1:12" x14ac:dyDescent="0.2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</row>
    <row r="463" spans="1:12" x14ac:dyDescent="0.2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</row>
    <row r="464" spans="1:12" x14ac:dyDescent="0.2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</row>
    <row r="465" spans="1:12" x14ac:dyDescent="0.2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</row>
    <row r="466" spans="1:12" x14ac:dyDescent="0.2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</row>
    <row r="467" spans="1:12" x14ac:dyDescent="0.2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</row>
    <row r="468" spans="1:12" x14ac:dyDescent="0.2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</row>
    <row r="469" spans="1:12" x14ac:dyDescent="0.2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</row>
    <row r="470" spans="1:12" x14ac:dyDescent="0.2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</row>
    <row r="471" spans="1:12" x14ac:dyDescent="0.2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</row>
    <row r="472" spans="1:12" x14ac:dyDescent="0.2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</row>
    <row r="473" spans="1:12" x14ac:dyDescent="0.2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</row>
    <row r="474" spans="1:12" x14ac:dyDescent="0.2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</row>
    <row r="475" spans="1:12" x14ac:dyDescent="0.2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</row>
    <row r="476" spans="1:12" x14ac:dyDescent="0.2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</row>
    <row r="477" spans="1:12" x14ac:dyDescent="0.2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</row>
    <row r="478" spans="1:12" x14ac:dyDescent="0.2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</row>
    <row r="479" spans="1:12" x14ac:dyDescent="0.2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</row>
    <row r="480" spans="1:12" x14ac:dyDescent="0.2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</row>
    <row r="481" spans="1:12" x14ac:dyDescent="0.2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</row>
    <row r="482" spans="1:12" x14ac:dyDescent="0.2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</row>
    <row r="483" spans="1:12" x14ac:dyDescent="0.2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</row>
    <row r="484" spans="1:12" x14ac:dyDescent="0.2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</row>
    <row r="485" spans="1:12" x14ac:dyDescent="0.2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</row>
    <row r="486" spans="1:12" x14ac:dyDescent="0.2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</row>
    <row r="487" spans="1:12" x14ac:dyDescent="0.2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</row>
    <row r="488" spans="1:12" x14ac:dyDescent="0.2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</row>
    <row r="489" spans="1:12" x14ac:dyDescent="0.2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</row>
    <row r="490" spans="1:12" x14ac:dyDescent="0.2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</row>
    <row r="491" spans="1:12" x14ac:dyDescent="0.2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</row>
    <row r="492" spans="1:12" x14ac:dyDescent="0.2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</row>
    <row r="493" spans="1:12" x14ac:dyDescent="0.2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</row>
    <row r="494" spans="1:12" x14ac:dyDescent="0.2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</row>
    <row r="495" spans="1:12" x14ac:dyDescent="0.2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</row>
    <row r="496" spans="1:12" x14ac:dyDescent="0.2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</row>
    <row r="497" spans="1:12" x14ac:dyDescent="0.2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</row>
    <row r="498" spans="1:12" x14ac:dyDescent="0.2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</row>
    <row r="499" spans="1:12" x14ac:dyDescent="0.2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</row>
    <row r="500" spans="1:12" x14ac:dyDescent="0.2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</row>
    <row r="501" spans="1:12" x14ac:dyDescent="0.2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</row>
    <row r="502" spans="1:12" x14ac:dyDescent="0.2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</row>
    <row r="503" spans="1:12" x14ac:dyDescent="0.2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</row>
    <row r="504" spans="1:12" x14ac:dyDescent="0.2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</row>
    <row r="505" spans="1:12" x14ac:dyDescent="0.2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</row>
    <row r="506" spans="1:12" x14ac:dyDescent="0.2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</row>
    <row r="507" spans="1:12" x14ac:dyDescent="0.2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</row>
    <row r="508" spans="1:12" x14ac:dyDescent="0.2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</row>
    <row r="509" spans="1:12" x14ac:dyDescent="0.2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</row>
    <row r="510" spans="1:12" x14ac:dyDescent="0.2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</row>
    <row r="511" spans="1:12" x14ac:dyDescent="0.2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</row>
    <row r="512" spans="1:12" x14ac:dyDescent="0.2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</row>
    <row r="513" spans="1:12" x14ac:dyDescent="0.2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</row>
    <row r="514" spans="1:12" x14ac:dyDescent="0.2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</row>
    <row r="515" spans="1:12" x14ac:dyDescent="0.2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</row>
    <row r="516" spans="1:12" x14ac:dyDescent="0.2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</row>
    <row r="517" spans="1:12" x14ac:dyDescent="0.2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</row>
    <row r="518" spans="1:12" x14ac:dyDescent="0.2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</row>
    <row r="519" spans="1:12" x14ac:dyDescent="0.2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</row>
    <row r="520" spans="1:12" x14ac:dyDescent="0.2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</row>
    <row r="521" spans="1:12" x14ac:dyDescent="0.2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</row>
    <row r="522" spans="1:12" x14ac:dyDescent="0.2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</row>
    <row r="523" spans="1:12" x14ac:dyDescent="0.2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</row>
    <row r="524" spans="1:12" x14ac:dyDescent="0.2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</row>
    <row r="525" spans="1:12" x14ac:dyDescent="0.2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</row>
    <row r="526" spans="1:12" x14ac:dyDescent="0.2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</row>
    <row r="527" spans="1:12" x14ac:dyDescent="0.2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</row>
    <row r="528" spans="1:12" x14ac:dyDescent="0.2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</row>
    <row r="529" spans="1:12" x14ac:dyDescent="0.2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</row>
    <row r="530" spans="1:12" x14ac:dyDescent="0.2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</row>
    <row r="531" spans="1:12" x14ac:dyDescent="0.2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</row>
    <row r="532" spans="1:12" x14ac:dyDescent="0.2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</row>
    <row r="533" spans="1:12" x14ac:dyDescent="0.2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</row>
    <row r="534" spans="1:12" x14ac:dyDescent="0.2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</row>
    <row r="535" spans="1:12" x14ac:dyDescent="0.2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</row>
    <row r="536" spans="1:12" x14ac:dyDescent="0.2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</row>
    <row r="537" spans="1:12" x14ac:dyDescent="0.2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</row>
    <row r="538" spans="1:12" x14ac:dyDescent="0.2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</row>
    <row r="539" spans="1:12" x14ac:dyDescent="0.2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</row>
    <row r="540" spans="1:12" x14ac:dyDescent="0.2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</row>
    <row r="541" spans="1:12" x14ac:dyDescent="0.2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</row>
    <row r="542" spans="1:12" x14ac:dyDescent="0.2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</row>
    <row r="543" spans="1:12" x14ac:dyDescent="0.2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</row>
    <row r="544" spans="1:12" x14ac:dyDescent="0.2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</row>
    <row r="545" spans="1:12" x14ac:dyDescent="0.2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</row>
    <row r="546" spans="1:12" x14ac:dyDescent="0.2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</row>
    <row r="547" spans="1:12" x14ac:dyDescent="0.2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</row>
    <row r="548" spans="1:12" x14ac:dyDescent="0.2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</row>
    <row r="549" spans="1:12" x14ac:dyDescent="0.2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</row>
    <row r="550" spans="1:12" x14ac:dyDescent="0.2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</row>
    <row r="551" spans="1:12" x14ac:dyDescent="0.2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</row>
    <row r="552" spans="1:12" x14ac:dyDescent="0.2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</row>
    <row r="553" spans="1:12" x14ac:dyDescent="0.2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</row>
    <row r="554" spans="1:12" x14ac:dyDescent="0.2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</row>
    <row r="555" spans="1:12" x14ac:dyDescent="0.2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</row>
    <row r="556" spans="1:12" x14ac:dyDescent="0.2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</row>
    <row r="557" spans="1:12" x14ac:dyDescent="0.2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</row>
    <row r="558" spans="1:12" x14ac:dyDescent="0.2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</row>
    <row r="559" spans="1:12" x14ac:dyDescent="0.2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</row>
    <row r="560" spans="1:12" x14ac:dyDescent="0.2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</row>
    <row r="561" spans="1:12" x14ac:dyDescent="0.2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</row>
    <row r="562" spans="1:12" x14ac:dyDescent="0.2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</row>
    <row r="563" spans="1:12" x14ac:dyDescent="0.2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</row>
    <row r="564" spans="1:12" x14ac:dyDescent="0.2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</row>
    <row r="565" spans="1:12" x14ac:dyDescent="0.2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</row>
    <row r="566" spans="1:12" x14ac:dyDescent="0.2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</row>
    <row r="567" spans="1:12" x14ac:dyDescent="0.2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</row>
    <row r="568" spans="1:12" x14ac:dyDescent="0.2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</row>
    <row r="569" spans="1:12" x14ac:dyDescent="0.2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</row>
    <row r="570" spans="1:12" x14ac:dyDescent="0.2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</row>
    <row r="571" spans="1:12" x14ac:dyDescent="0.2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</row>
    <row r="572" spans="1:12" x14ac:dyDescent="0.2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</row>
    <row r="573" spans="1:12" x14ac:dyDescent="0.2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</row>
    <row r="574" spans="1:12" x14ac:dyDescent="0.2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</row>
    <row r="575" spans="1:12" x14ac:dyDescent="0.2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</row>
    <row r="576" spans="1:12" x14ac:dyDescent="0.2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</row>
    <row r="577" spans="1:12" x14ac:dyDescent="0.2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</row>
    <row r="578" spans="1:12" x14ac:dyDescent="0.2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</row>
    <row r="579" spans="1:12" x14ac:dyDescent="0.2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</row>
    <row r="580" spans="1:12" x14ac:dyDescent="0.2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</row>
    <row r="581" spans="1:12" x14ac:dyDescent="0.2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</row>
    <row r="582" spans="1:12" x14ac:dyDescent="0.2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</row>
    <row r="583" spans="1:12" x14ac:dyDescent="0.2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</row>
    <row r="584" spans="1:12" x14ac:dyDescent="0.2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</row>
    <row r="585" spans="1:12" x14ac:dyDescent="0.2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</row>
    <row r="586" spans="1:12" x14ac:dyDescent="0.2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</row>
    <row r="587" spans="1:12" x14ac:dyDescent="0.2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</row>
    <row r="588" spans="1:12" x14ac:dyDescent="0.2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</row>
    <row r="589" spans="1:12" x14ac:dyDescent="0.2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</row>
    <row r="590" spans="1:12" x14ac:dyDescent="0.2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</row>
    <row r="591" spans="1:12" x14ac:dyDescent="0.2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</row>
    <row r="592" spans="1:12" x14ac:dyDescent="0.2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</row>
    <row r="593" spans="1:12" x14ac:dyDescent="0.2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</row>
    <row r="594" spans="1:12" x14ac:dyDescent="0.2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</row>
    <row r="595" spans="1:12" x14ac:dyDescent="0.2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</row>
    <row r="596" spans="1:12" x14ac:dyDescent="0.2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</row>
    <row r="597" spans="1:12" x14ac:dyDescent="0.2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</row>
    <row r="598" spans="1:12" x14ac:dyDescent="0.2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</row>
    <row r="599" spans="1:12" x14ac:dyDescent="0.2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</row>
    <row r="600" spans="1:12" x14ac:dyDescent="0.2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</row>
    <row r="601" spans="1:12" x14ac:dyDescent="0.2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</row>
    <row r="602" spans="1:12" x14ac:dyDescent="0.2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</row>
    <row r="603" spans="1:12" x14ac:dyDescent="0.2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</row>
    <row r="604" spans="1:12" x14ac:dyDescent="0.2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</row>
    <row r="605" spans="1:12" x14ac:dyDescent="0.2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</row>
    <row r="606" spans="1:12" x14ac:dyDescent="0.2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</row>
    <row r="607" spans="1:12" x14ac:dyDescent="0.2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</row>
    <row r="608" spans="1:12" x14ac:dyDescent="0.2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</row>
    <row r="609" spans="1:12" x14ac:dyDescent="0.2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</row>
    <row r="610" spans="1:12" x14ac:dyDescent="0.2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</row>
    <row r="611" spans="1:12" x14ac:dyDescent="0.2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</row>
    <row r="612" spans="1:12" x14ac:dyDescent="0.2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</row>
    <row r="613" spans="1:12" x14ac:dyDescent="0.2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</row>
    <row r="614" spans="1:12" x14ac:dyDescent="0.2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</row>
    <row r="615" spans="1:12" x14ac:dyDescent="0.2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</row>
    <row r="616" spans="1:12" x14ac:dyDescent="0.2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</row>
    <row r="617" spans="1:12" x14ac:dyDescent="0.2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</row>
    <row r="618" spans="1:12" x14ac:dyDescent="0.2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</row>
    <row r="619" spans="1:12" x14ac:dyDescent="0.2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</row>
    <row r="620" spans="1:12" x14ac:dyDescent="0.2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</row>
    <row r="621" spans="1:12" x14ac:dyDescent="0.2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</row>
    <row r="622" spans="1:12" x14ac:dyDescent="0.2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</row>
    <row r="623" spans="1:12" x14ac:dyDescent="0.2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</row>
    <row r="624" spans="1:12" x14ac:dyDescent="0.2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</row>
    <row r="625" spans="1:12" x14ac:dyDescent="0.2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</row>
    <row r="626" spans="1:12" x14ac:dyDescent="0.2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</row>
    <row r="627" spans="1:12" x14ac:dyDescent="0.2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</row>
    <row r="628" spans="1:12" x14ac:dyDescent="0.2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</row>
    <row r="629" spans="1:12" x14ac:dyDescent="0.2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</row>
    <row r="630" spans="1:12" x14ac:dyDescent="0.2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</row>
    <row r="631" spans="1:12" x14ac:dyDescent="0.2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</row>
    <row r="632" spans="1:12" x14ac:dyDescent="0.2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</row>
    <row r="633" spans="1:12" x14ac:dyDescent="0.2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</row>
    <row r="634" spans="1:12" x14ac:dyDescent="0.2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</row>
    <row r="635" spans="1:12" x14ac:dyDescent="0.2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</row>
    <row r="636" spans="1:12" x14ac:dyDescent="0.2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</row>
    <row r="637" spans="1:12" x14ac:dyDescent="0.2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</row>
    <row r="638" spans="1:12" x14ac:dyDescent="0.2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</row>
    <row r="639" spans="1:12" x14ac:dyDescent="0.2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</row>
    <row r="640" spans="1:12" x14ac:dyDescent="0.2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</row>
    <row r="641" spans="1:12" x14ac:dyDescent="0.2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</row>
    <row r="642" spans="1:12" x14ac:dyDescent="0.2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</row>
    <row r="643" spans="1:12" x14ac:dyDescent="0.2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</row>
    <row r="644" spans="1:12" x14ac:dyDescent="0.2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</row>
    <row r="645" spans="1:12" x14ac:dyDescent="0.2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</row>
    <row r="646" spans="1:12" x14ac:dyDescent="0.2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</row>
    <row r="647" spans="1:12" x14ac:dyDescent="0.2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</row>
    <row r="648" spans="1:12" x14ac:dyDescent="0.2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</row>
    <row r="649" spans="1:12" x14ac:dyDescent="0.2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</row>
    <row r="650" spans="1:12" x14ac:dyDescent="0.2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</row>
    <row r="651" spans="1:12" x14ac:dyDescent="0.2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</row>
    <row r="652" spans="1:12" x14ac:dyDescent="0.2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</row>
    <row r="653" spans="1:12" x14ac:dyDescent="0.2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</row>
    <row r="654" spans="1:12" x14ac:dyDescent="0.2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</row>
    <row r="655" spans="1:12" x14ac:dyDescent="0.2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</row>
    <row r="656" spans="1:12" x14ac:dyDescent="0.2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</row>
    <row r="657" spans="1:12" x14ac:dyDescent="0.2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</row>
    <row r="658" spans="1:12" x14ac:dyDescent="0.2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</row>
    <row r="659" spans="1:12" x14ac:dyDescent="0.2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</row>
    <row r="660" spans="1:12" x14ac:dyDescent="0.2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</row>
    <row r="661" spans="1:12" x14ac:dyDescent="0.2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</row>
    <row r="662" spans="1:12" x14ac:dyDescent="0.2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</row>
    <row r="663" spans="1:12" x14ac:dyDescent="0.2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</row>
    <row r="664" spans="1:12" x14ac:dyDescent="0.2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</row>
    <row r="665" spans="1:12" x14ac:dyDescent="0.2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</row>
    <row r="666" spans="1:12" x14ac:dyDescent="0.2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</row>
    <row r="667" spans="1:12" x14ac:dyDescent="0.2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</row>
    <row r="668" spans="1:12" x14ac:dyDescent="0.2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</row>
    <row r="669" spans="1:12" x14ac:dyDescent="0.2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</row>
    <row r="670" spans="1:12" x14ac:dyDescent="0.2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</row>
    <row r="671" spans="1:12" x14ac:dyDescent="0.2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</row>
    <row r="672" spans="1:12" x14ac:dyDescent="0.2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</row>
    <row r="673" spans="1:12" x14ac:dyDescent="0.2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</row>
    <row r="674" spans="1:12" x14ac:dyDescent="0.2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</row>
    <row r="675" spans="1:12" x14ac:dyDescent="0.2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</row>
    <row r="676" spans="1:12" x14ac:dyDescent="0.2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</row>
    <row r="677" spans="1:12" x14ac:dyDescent="0.2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</row>
    <row r="678" spans="1:12" x14ac:dyDescent="0.2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</row>
    <row r="679" spans="1:12" x14ac:dyDescent="0.2">
      <c r="A679" s="42"/>
      <c r="K679" s="42"/>
      <c r="L679" s="42"/>
    </row>
    <row r="680" spans="1:12" x14ac:dyDescent="0.2">
      <c r="A680" s="42"/>
      <c r="K680" s="42"/>
      <c r="L680" s="42"/>
    </row>
    <row r="681" spans="1:12" x14ac:dyDescent="0.2">
      <c r="A681" s="42"/>
      <c r="K681" s="42"/>
      <c r="L681" s="42"/>
    </row>
    <row r="682" spans="1:12" x14ac:dyDescent="0.2">
      <c r="A682" s="42"/>
      <c r="K682" s="42"/>
      <c r="L682" s="42"/>
    </row>
    <row r="683" spans="1:12" x14ac:dyDescent="0.2">
      <c r="A683" s="42"/>
      <c r="K683" s="42"/>
      <c r="L683" s="42"/>
    </row>
    <row r="684" spans="1:12" x14ac:dyDescent="0.2">
      <c r="A684" s="42"/>
      <c r="K684" s="42"/>
      <c r="L684" s="42"/>
    </row>
    <row r="685" spans="1:12" x14ac:dyDescent="0.2">
      <c r="L685" s="42"/>
    </row>
    <row r="686" spans="1:12" x14ac:dyDescent="0.2">
      <c r="L686" s="42"/>
    </row>
    <row r="687" spans="1:12" x14ac:dyDescent="0.2">
      <c r="L687" s="42"/>
    </row>
    <row r="688" spans="1:12" x14ac:dyDescent="0.2">
      <c r="L688" s="42"/>
    </row>
    <row r="689" spans="12:12" x14ac:dyDescent="0.2">
      <c r="L689" s="42"/>
    </row>
    <row r="690" spans="12:12" x14ac:dyDescent="0.2">
      <c r="L690" s="42"/>
    </row>
    <row r="691" spans="12:12" x14ac:dyDescent="0.2">
      <c r="L691" s="42"/>
    </row>
    <row r="692" spans="12:12" x14ac:dyDescent="0.2">
      <c r="L692" s="42"/>
    </row>
    <row r="693" spans="12:12" x14ac:dyDescent="0.2">
      <c r="L693" s="42"/>
    </row>
  </sheetData>
  <mergeCells count="4">
    <mergeCell ref="I11:L11"/>
    <mergeCell ref="A1:O2"/>
    <mergeCell ref="E7:F7"/>
    <mergeCell ref="G7:H7"/>
  </mergeCells>
  <phoneticPr fontId="17" type="noConversion"/>
  <conditionalFormatting sqref="G9 G11">
    <cfRule type="expression" dxfId="5" priority="5" stopIfTrue="1">
      <formula>IF(AND($F$9=$F$11,$F$9&lt;&gt;"",$F$11&lt;&gt;""),1,0)</formula>
    </cfRule>
  </conditionalFormatting>
  <conditionalFormatting sqref="J10">
    <cfRule type="cellIs" dxfId="4" priority="6" stopIfTrue="1" operator="notEqual">
      <formula>"CAMPEON"</formula>
    </cfRule>
  </conditionalFormatting>
  <conditionalFormatting sqref="A9">
    <cfRule type="expression" dxfId="3" priority="3" stopIfTrue="1">
      <formula>IF(OR(#REF!="en juego",#REF!="hoy!"),1,0)</formula>
    </cfRule>
  </conditionalFormatting>
  <conditionalFormatting sqref="A16 E10">
    <cfRule type="expression" dxfId="2" priority="33" stopIfTrue="1">
      <formula>IF(OR($E$10="en juego",$E$10="hoy!"),1,0)</formula>
    </cfRule>
  </conditionalFormatting>
  <conditionalFormatting sqref="C10:D10">
    <cfRule type="expression" dxfId="1" priority="2" stopIfTrue="1">
      <formula>IF(OR($E$8="en juego",$E$8="hoy!"),1,0)</formula>
    </cfRule>
  </conditionalFormatting>
  <conditionalFormatting sqref="B10">
    <cfRule type="expression" dxfId="0" priority="1" stopIfTrue="1">
      <formula>IF(OR($E$20="en juego",$E$20="hoy!"),1,0)</formula>
    </cfRule>
  </conditionalFormatting>
  <dataValidations count="3">
    <dataValidation type="whole" allowBlank="1" showInputMessage="1" showErrorMessage="1" errorTitle="Dato no válido." error="Ingrese sólo un número entero_x000a_entre 0 y 99." sqref="F9">
      <formula1>0</formula1>
      <formula2>99</formula2>
    </dataValidation>
    <dataValidation type="whole" allowBlank="1" showInputMessage="1" showErrorMessage="1" errorTitle="Dato no válido" error="Ingrese sólo un número entero_x000a_entre 0 y 99." sqref="F11">
      <formula1>0</formula1>
      <formula2>99</formula2>
    </dataValidation>
    <dataValidation type="custom" showErrorMessage="1" errorTitle="Dato no válido" error="Debe introducir antes el resultado del partido." sqref="G9 G11">
      <formula1>IF(F9&lt;&gt;"",1,0)</formula1>
    </dataValidation>
  </dataValidations>
  <hyperlinks>
    <hyperlink ref="O4" location="Portada!A1" display="Menu Principal"/>
  </hyperlinks>
  <pageMargins left="0.75" right="0.75" top="1" bottom="1" header="0" footer="0"/>
  <pageSetup paperSize="9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autoPageBreaks="0" fitToPage="1"/>
  </sheetPr>
  <dimension ref="B1:AD69"/>
  <sheetViews>
    <sheetView showGridLines="0" showRowColHeaders="0" showOutlineSymbols="0" workbookViewId="0">
      <selection activeCell="B3" sqref="B3"/>
    </sheetView>
  </sheetViews>
  <sheetFormatPr baseColWidth="10" defaultColWidth="9.140625" defaultRowHeight="12.75" x14ac:dyDescent="0.2"/>
  <cols>
    <col min="1" max="1" width="2.140625" style="13" customWidth="1"/>
    <col min="2" max="2" width="10" style="13" customWidth="1"/>
    <col min="3" max="3" width="3.140625" style="13" customWidth="1"/>
    <col min="4" max="4" width="1" style="13" customWidth="1"/>
    <col min="5" max="5" width="3.140625" style="13" customWidth="1"/>
    <col min="6" max="6" width="10" style="13" customWidth="1"/>
    <col min="7" max="8" width="2.28515625" style="13" customWidth="1"/>
    <col min="9" max="9" width="10" style="13" customWidth="1"/>
    <col min="10" max="10" width="3.140625" style="13" customWidth="1"/>
    <col min="11" max="11" width="1" style="13" customWidth="1"/>
    <col min="12" max="12" width="3.140625" style="13" customWidth="1"/>
    <col min="13" max="13" width="10" style="13" customWidth="1"/>
    <col min="14" max="15" width="2.28515625" style="13" customWidth="1"/>
    <col min="16" max="16" width="10" style="13" customWidth="1"/>
    <col min="17" max="17" width="3.140625" style="13" customWidth="1"/>
    <col min="18" max="18" width="1" style="13" customWidth="1"/>
    <col min="19" max="19" width="3.140625" style="13" customWidth="1"/>
    <col min="20" max="20" width="10" style="13" customWidth="1"/>
    <col min="21" max="22" width="2.28515625" style="13" customWidth="1"/>
    <col min="23" max="23" width="10" style="13" customWidth="1"/>
    <col min="24" max="24" width="3.140625" style="13" customWidth="1"/>
    <col min="25" max="25" width="1" style="13" customWidth="1"/>
    <col min="26" max="26" width="3.140625" style="13" customWidth="1"/>
    <col min="27" max="27" width="10" style="13" customWidth="1"/>
    <col min="28" max="28" width="1" style="13" customWidth="1"/>
    <col min="29" max="29" width="10" style="13" customWidth="1"/>
    <col min="30" max="30" width="6.7109375" style="13" customWidth="1"/>
    <col min="31" max="16384" width="9.140625" style="13"/>
  </cols>
  <sheetData>
    <row r="1" spans="2:27" ht="5.0999999999999996" customHeight="1" thickBot="1" x14ac:dyDescent="0.25"/>
    <row r="2" spans="2:27" ht="13.5" thickBot="1" x14ac:dyDescent="0.25">
      <c r="B2" s="581" t="s">
        <v>3</v>
      </c>
      <c r="C2" s="582"/>
      <c r="D2" s="582"/>
      <c r="E2" s="582"/>
      <c r="F2" s="583"/>
      <c r="I2" s="581" t="s">
        <v>4</v>
      </c>
      <c r="J2" s="582"/>
      <c r="K2" s="582"/>
      <c r="L2" s="582"/>
      <c r="M2" s="583"/>
      <c r="P2" s="581" t="s">
        <v>5</v>
      </c>
      <c r="Q2" s="582"/>
      <c r="R2" s="582"/>
      <c r="S2" s="582"/>
      <c r="T2" s="583"/>
      <c r="W2" s="581" t="s">
        <v>6</v>
      </c>
      <c r="X2" s="582"/>
      <c r="Y2" s="582"/>
      <c r="Z2" s="582"/>
      <c r="AA2" s="583"/>
    </row>
    <row r="3" spans="2:27" ht="5.0999999999999996" customHeight="1" x14ac:dyDescent="0.2"/>
    <row r="4" spans="2:27" x14ac:dyDescent="0.2">
      <c r="B4" s="15" t="str">
        <f ca="1">'- PRIMERA DIVISIÓN-'!B6</f>
        <v>ECONÓMICAS FCE</v>
      </c>
      <c r="C4" s="31">
        <f>IF('- PRIMERA DIVISIÓN-'!C6&lt;&gt;"",'- PRIMERA DIVISIÓN-'!C6,"")</f>
        <v>18</v>
      </c>
      <c r="D4" s="17"/>
      <c r="E4" s="31">
        <f>IF('- PRIMERA DIVISIÓN-'!E6&lt;&gt;"",'- PRIMERA DIVISIÓN-'!E6,"")</f>
        <v>21</v>
      </c>
      <c r="F4" s="16" t="str">
        <f ca="1">'- PRIMERA DIVISIÓN-'!F6</f>
        <v>BASQUETEROS UN</v>
      </c>
      <c r="G4" s="15"/>
      <c r="H4" s="15"/>
      <c r="I4" s="15" t="str">
        <f ca="1">'- C -'!B6</f>
        <v>NIUPI F.C.</v>
      </c>
      <c r="J4" s="31">
        <f>IF('- C -'!C6&lt;&gt;"",'- C -'!C6,"")</f>
        <v>3</v>
      </c>
      <c r="K4" s="27"/>
      <c r="L4" s="31">
        <f>IF('- C -'!E6&lt;&gt;"",'- C -'!E6,"")</f>
        <v>4</v>
      </c>
      <c r="M4" s="16" t="str">
        <f ca="1">'- C -'!F6</f>
        <v>CITRATO DE METELO</v>
      </c>
      <c r="N4" s="15"/>
      <c r="O4" s="15"/>
      <c r="P4" s="15" t="e">
        <f>#REF!</f>
        <v>#REF!</v>
      </c>
      <c r="Q4" s="31" t="e">
        <f>IF(#REF!&lt;&gt;"",#REF!,"")</f>
        <v>#REF!</v>
      </c>
      <c r="R4" s="27"/>
      <c r="S4" s="31" t="e">
        <f>IF(#REF!&lt;&gt;"",#REF!,"")</f>
        <v>#REF!</v>
      </c>
      <c r="T4" s="16" t="e">
        <f>#REF!</f>
        <v>#REF!</v>
      </c>
      <c r="W4" s="15" t="e">
        <f>#REF!</f>
        <v>#REF!</v>
      </c>
      <c r="X4" s="31" t="e">
        <f>IF(#REF!&lt;&gt;"",#REF!,"")</f>
        <v>#REF!</v>
      </c>
      <c r="Y4" s="27"/>
      <c r="Z4" s="31" t="e">
        <f>IF(#REF!&lt;&gt;"",#REF!,"")</f>
        <v>#REF!</v>
      </c>
      <c r="AA4" s="16" t="e">
        <f>#REF!</f>
        <v>#REF!</v>
      </c>
    </row>
    <row r="5" spans="2:27" ht="5.0999999999999996" customHeight="1" x14ac:dyDescent="0.2">
      <c r="B5" s="15"/>
      <c r="C5" s="17"/>
      <c r="D5" s="17"/>
      <c r="E5" s="17"/>
      <c r="F5" s="16"/>
      <c r="G5" s="15"/>
      <c r="H5" s="15"/>
      <c r="J5" s="27"/>
      <c r="K5" s="27"/>
      <c r="L5" s="27"/>
      <c r="N5" s="15"/>
      <c r="O5" s="15"/>
      <c r="Q5" s="27"/>
      <c r="R5" s="27"/>
      <c r="S5" s="27"/>
      <c r="X5" s="27"/>
      <c r="Y5" s="27"/>
      <c r="Z5" s="27"/>
    </row>
    <row r="6" spans="2:27" x14ac:dyDescent="0.2">
      <c r="B6" s="15" t="str">
        <f ca="1">'- PRIMERA DIVISIÓN-'!B7</f>
        <v>LOS JUECES</v>
      </c>
      <c r="C6" s="31">
        <f>IF('- PRIMERA DIVISIÓN-'!C7&lt;&gt;"",'- PRIMERA DIVISIÓN-'!C7,"")</f>
        <v>66</v>
      </c>
      <c r="D6" s="17"/>
      <c r="E6" s="31">
        <f>IF('- PRIMERA DIVISIÓN-'!E7&lt;&gt;"",'- PRIMERA DIVISIÓN-'!E7,"")</f>
        <v>55</v>
      </c>
      <c r="F6" s="16" t="str">
        <f ca="1">'- PRIMERA DIVISIÓN-'!F7</f>
        <v>CANELA PASIÓN</v>
      </c>
      <c r="G6" s="15"/>
      <c r="H6" s="15"/>
      <c r="I6" s="15" t="str">
        <f ca="1">'- C -'!B7</f>
        <v>CSK LA ROPA</v>
      </c>
      <c r="J6" s="31">
        <f>IF('- C -'!C7&lt;&gt;"",'- C -'!C7,"")</f>
        <v>4</v>
      </c>
      <c r="K6" s="27"/>
      <c r="L6" s="31">
        <f>IF('- C -'!E7&lt;&gt;"",'- C -'!E7,"")</f>
        <v>1</v>
      </c>
      <c r="M6" s="16" t="str">
        <f ca="1">'- C -'!F7</f>
        <v>MULAX F.C.</v>
      </c>
      <c r="N6" s="15"/>
      <c r="O6" s="15"/>
      <c r="P6" s="15" t="e">
        <f>#REF!</f>
        <v>#REF!</v>
      </c>
      <c r="Q6" s="31" t="e">
        <f>IF(#REF!&lt;&gt;"",#REF!,"")</f>
        <v>#REF!</v>
      </c>
      <c r="R6" s="27"/>
      <c r="S6" s="31" t="e">
        <f>IF(#REF!&lt;&gt;"",#REF!,"")</f>
        <v>#REF!</v>
      </c>
      <c r="T6" s="16" t="e">
        <f>#REF!</f>
        <v>#REF!</v>
      </c>
      <c r="W6" s="15" t="e">
        <f>#REF!</f>
        <v>#REF!</v>
      </c>
      <c r="X6" s="31" t="e">
        <f>IF(#REF!&lt;&gt;"",#REF!,"")</f>
        <v>#REF!</v>
      </c>
      <c r="Y6" s="27"/>
      <c r="Z6" s="31" t="e">
        <f>IF(#REF!&lt;&gt;"",#REF!,"")</f>
        <v>#REF!</v>
      </c>
      <c r="AA6" s="16" t="e">
        <f>#REF!</f>
        <v>#REF!</v>
      </c>
    </row>
    <row r="7" spans="2:27" ht="5.0999999999999996" customHeight="1" x14ac:dyDescent="0.2">
      <c r="B7" s="15"/>
      <c r="C7" s="17"/>
      <c r="D7" s="17"/>
      <c r="E7" s="17"/>
      <c r="F7" s="16"/>
      <c r="G7" s="15"/>
      <c r="H7" s="15"/>
      <c r="J7" s="27"/>
      <c r="K7" s="27"/>
      <c r="L7" s="27"/>
      <c r="N7" s="15"/>
      <c r="O7" s="15"/>
      <c r="Q7" s="27"/>
      <c r="R7" s="27"/>
      <c r="S7" s="27"/>
      <c r="X7" s="27"/>
      <c r="Y7" s="27"/>
      <c r="Z7" s="27"/>
    </row>
    <row r="8" spans="2:27" x14ac:dyDescent="0.2">
      <c r="B8" s="15" t="str">
        <f ca="1">'- PRIMERA DIVISIÓN-'!B8</f>
        <v>CIENCIAS A</v>
      </c>
      <c r="C8" s="31" t="str">
        <f>IF('- PRIMERA DIVISIÓN-'!C8&lt;&gt;"",'- PRIMERA DIVISIÓN-'!C8,"")</f>
        <v/>
      </c>
      <c r="D8" s="17"/>
      <c r="E8" s="31" t="str">
        <f>IF('- PRIMERA DIVISIÓN-'!E8&lt;&gt;"",'- PRIMERA DIVISIÓN-'!E8,"")</f>
        <v/>
      </c>
      <c r="F8" s="16" t="str">
        <f ca="1">'- PRIMERA DIVISIÓN-'!F8</f>
        <v>BALLERS</v>
      </c>
      <c r="G8" s="15"/>
      <c r="H8" s="15"/>
      <c r="I8" s="15" t="str">
        <f ca="1">'- C -'!B8</f>
        <v>KHAREBERG F.C.</v>
      </c>
      <c r="J8" s="31">
        <f>IF('- C -'!C8&lt;&gt;"",'- C -'!C8,"")</f>
        <v>1</v>
      </c>
      <c r="K8" s="27"/>
      <c r="L8" s="31">
        <f>IF('- C -'!E8&lt;&gt;"",'- C -'!E8,"")</f>
        <v>4</v>
      </c>
      <c r="M8" s="16" t="str">
        <f ca="1">'- C -'!F8</f>
        <v>LOS REVUELTOS FC</v>
      </c>
      <c r="N8" s="15"/>
      <c r="O8" s="15"/>
      <c r="P8" s="15" t="e">
        <f>#REF!</f>
        <v>#REF!</v>
      </c>
      <c r="Q8" s="31" t="e">
        <f>IF(#REF!&lt;&gt;"",#REF!,"")</f>
        <v>#REF!</v>
      </c>
      <c r="R8" s="27"/>
      <c r="S8" s="31" t="e">
        <f>IF(#REF!&lt;&gt;"",#REF!,"")</f>
        <v>#REF!</v>
      </c>
      <c r="T8" s="16" t="e">
        <f>#REF!</f>
        <v>#REF!</v>
      </c>
      <c r="W8" s="15" t="e">
        <f>#REF!</f>
        <v>#REF!</v>
      </c>
      <c r="X8" s="31" t="e">
        <f>IF(#REF!&lt;&gt;"",#REF!,"")</f>
        <v>#REF!</v>
      </c>
      <c r="Y8" s="27"/>
      <c r="Z8" s="31" t="e">
        <f>IF(#REF!&lt;&gt;"",#REF!,"")</f>
        <v>#REF!</v>
      </c>
      <c r="AA8" s="16" t="e">
        <f>#REF!</f>
        <v>#REF!</v>
      </c>
    </row>
    <row r="9" spans="2:27" ht="5.0999999999999996" customHeight="1" x14ac:dyDescent="0.2">
      <c r="B9" s="15"/>
      <c r="C9" s="17"/>
      <c r="D9" s="17"/>
      <c r="E9" s="17"/>
      <c r="F9" s="16"/>
      <c r="G9" s="15"/>
      <c r="H9" s="15"/>
      <c r="J9" s="27"/>
      <c r="K9" s="27"/>
      <c r="L9" s="27"/>
      <c r="N9" s="15"/>
      <c r="O9" s="15"/>
      <c r="Q9" s="27"/>
      <c r="R9" s="27"/>
      <c r="S9" s="27"/>
      <c r="X9" s="27"/>
      <c r="Y9" s="27"/>
      <c r="Z9" s="27"/>
    </row>
    <row r="10" spans="2:27" x14ac:dyDescent="0.2">
      <c r="B10" s="15" t="str">
        <f ca="1">'- PRIMERA DIVISIÓN-'!B9</f>
        <v>ECONÓMICAS FCE</v>
      </c>
      <c r="C10" s="31">
        <f>IF('- PRIMERA DIVISIÓN-'!C9&lt;&gt;"",'- PRIMERA DIVISIÓN-'!C9,"")</f>
        <v>64</v>
      </c>
      <c r="D10" s="17"/>
      <c r="E10" s="31">
        <f>IF('- PRIMERA DIVISIÓN-'!E9&lt;&gt;"",'- PRIMERA DIVISIÓN-'!E9,"")</f>
        <v>86</v>
      </c>
      <c r="F10" s="16" t="str">
        <f ca="1">'- PRIMERA DIVISIÓN-'!F9</f>
        <v>LOS JUECES</v>
      </c>
      <c r="G10" s="15"/>
      <c r="H10" s="15"/>
      <c r="I10" s="15" t="str">
        <f ca="1">'- C -'!B9</f>
        <v>NIUPI F.C.</v>
      </c>
      <c r="J10" s="31">
        <f>IF('- C -'!C9&lt;&gt;"",'- C -'!C9,"")</f>
        <v>0</v>
      </c>
      <c r="K10" s="27"/>
      <c r="L10" s="31">
        <f>IF('- C -'!E9&lt;&gt;"",'- C -'!E9,"")</f>
        <v>3</v>
      </c>
      <c r="M10" s="16" t="str">
        <f ca="1">'- C -'!F9</f>
        <v>CSK LA ROPA</v>
      </c>
      <c r="N10" s="15"/>
      <c r="O10" s="15"/>
      <c r="P10" s="15" t="e">
        <f>#REF!</f>
        <v>#REF!</v>
      </c>
      <c r="Q10" s="31" t="e">
        <f>IF(#REF!&lt;&gt;"",#REF!,"")</f>
        <v>#REF!</v>
      </c>
      <c r="R10" s="27"/>
      <c r="S10" s="31" t="e">
        <f>IF(#REF!&lt;&gt;"",#REF!,"")</f>
        <v>#REF!</v>
      </c>
      <c r="T10" s="16" t="e">
        <f>#REF!</f>
        <v>#REF!</v>
      </c>
      <c r="W10" s="15" t="e">
        <f>#REF!</f>
        <v>#REF!</v>
      </c>
      <c r="X10" s="31" t="e">
        <f>IF(#REF!&lt;&gt;"",#REF!,"")</f>
        <v>#REF!</v>
      </c>
      <c r="Y10" s="27"/>
      <c r="Z10" s="31" t="e">
        <f>IF(#REF!&lt;&gt;"",#REF!,"")</f>
        <v>#REF!</v>
      </c>
      <c r="AA10" s="16" t="e">
        <f>#REF!</f>
        <v>#REF!</v>
      </c>
    </row>
    <row r="11" spans="2:27" ht="5.0999999999999996" customHeight="1" x14ac:dyDescent="0.2">
      <c r="B11" s="15"/>
      <c r="C11" s="17"/>
      <c r="D11" s="17"/>
      <c r="E11" s="17"/>
      <c r="F11" s="16"/>
      <c r="G11" s="15"/>
      <c r="H11" s="15"/>
      <c r="I11" s="15"/>
      <c r="J11" s="27"/>
      <c r="K11" s="27"/>
      <c r="L11" s="27"/>
      <c r="M11" s="16"/>
      <c r="N11" s="15"/>
      <c r="O11" s="15"/>
      <c r="P11" s="15"/>
      <c r="Q11" s="27"/>
      <c r="R11" s="27"/>
      <c r="S11" s="27"/>
      <c r="T11" s="16"/>
      <c r="W11" s="15"/>
      <c r="X11" s="27"/>
      <c r="Y11" s="27"/>
      <c r="Z11" s="27"/>
      <c r="AA11" s="16"/>
    </row>
    <row r="12" spans="2:27" x14ac:dyDescent="0.2">
      <c r="B12" s="15" t="str">
        <f ca="1">'- PRIMERA DIVISIÓN-'!B10</f>
        <v>BASQUETEROS UN</v>
      </c>
      <c r="C12" s="31">
        <f>IF('- PRIMERA DIVISIÓN-'!C10&lt;&gt;"",'- PRIMERA DIVISIÓN-'!C10,"")</f>
        <v>36</v>
      </c>
      <c r="D12" s="17"/>
      <c r="E12" s="31">
        <f>IF('- PRIMERA DIVISIÓN-'!E10&lt;&gt;"",'- PRIMERA DIVISIÓN-'!E10,"")</f>
        <v>30</v>
      </c>
      <c r="F12" s="16" t="str">
        <f ca="1">'- PRIMERA DIVISIÓN-'!F10</f>
        <v>CIENCIAS A</v>
      </c>
      <c r="G12" s="15"/>
      <c r="H12" s="15"/>
      <c r="I12" s="15" t="str">
        <f ca="1">'- C -'!B10</f>
        <v>CITRATO DE METELO</v>
      </c>
      <c r="J12" s="31">
        <f>IF('- C -'!C10&lt;&gt;"",'- C -'!C10,"")</f>
        <v>3</v>
      </c>
      <c r="K12" s="27"/>
      <c r="L12" s="31">
        <f>IF('- C -'!E10&lt;&gt;"",'- C -'!E10,"")</f>
        <v>0</v>
      </c>
      <c r="M12" s="16" t="str">
        <f ca="1">'- C -'!F10</f>
        <v>KHAREBERG F.C.</v>
      </c>
      <c r="N12" s="15"/>
      <c r="O12" s="15"/>
      <c r="P12" s="15" t="e">
        <f>#REF!</f>
        <v>#REF!</v>
      </c>
      <c r="Q12" s="31" t="e">
        <f>IF(#REF!&lt;&gt;"",#REF!,"")</f>
        <v>#REF!</v>
      </c>
      <c r="R12" s="27"/>
      <c r="S12" s="31" t="e">
        <f>IF(#REF!&lt;&gt;"",#REF!,"")</f>
        <v>#REF!</v>
      </c>
      <c r="T12" s="16" t="e">
        <f>#REF!</f>
        <v>#REF!</v>
      </c>
      <c r="W12" s="15" t="e">
        <f>#REF!</f>
        <v>#REF!</v>
      </c>
      <c r="X12" s="31" t="e">
        <f>IF(#REF!&lt;&gt;"",#REF!,"")</f>
        <v>#REF!</v>
      </c>
      <c r="Y12" s="27"/>
      <c r="Z12" s="31" t="e">
        <f>IF(#REF!&lt;&gt;"",#REF!,"")</f>
        <v>#REF!</v>
      </c>
      <c r="AA12" s="16" t="e">
        <f>#REF!</f>
        <v>#REF!</v>
      </c>
    </row>
    <row r="13" spans="2:27" ht="5.0999999999999996" customHeight="1" x14ac:dyDescent="0.2">
      <c r="B13" s="15"/>
      <c r="C13" s="17"/>
      <c r="D13" s="17"/>
      <c r="E13" s="17"/>
      <c r="F13" s="16"/>
      <c r="G13" s="15"/>
      <c r="H13" s="15"/>
      <c r="I13" s="15"/>
      <c r="J13" s="27"/>
      <c r="K13" s="27"/>
      <c r="L13" s="27"/>
      <c r="M13" s="16"/>
      <c r="N13" s="15"/>
      <c r="O13" s="15"/>
      <c r="P13" s="15"/>
      <c r="Q13" s="27"/>
      <c r="R13" s="27"/>
      <c r="S13" s="27"/>
      <c r="T13" s="16"/>
      <c r="W13" s="15"/>
      <c r="X13" s="27"/>
      <c r="Y13" s="27"/>
      <c r="Z13" s="27"/>
      <c r="AA13" s="16"/>
    </row>
    <row r="14" spans="2:27" x14ac:dyDescent="0.2">
      <c r="B14" s="15" t="str">
        <f ca="1">'- PRIMERA DIVISIÓN-'!B11</f>
        <v>CANELA PASIÓN</v>
      </c>
      <c r="C14" s="31">
        <f>IF('- PRIMERA DIVISIÓN-'!C11&lt;&gt;"",'- PRIMERA DIVISIÓN-'!C11,"")</f>
        <v>0</v>
      </c>
      <c r="D14" s="17"/>
      <c r="E14" s="31">
        <f>IF('- PRIMERA DIVISIÓN-'!E11&lt;&gt;"",'- PRIMERA DIVISIÓN-'!E11,"")</f>
        <v>20</v>
      </c>
      <c r="F14" s="16" t="str">
        <f ca="1">'- PRIMERA DIVISIÓN-'!F11</f>
        <v>BALLERS</v>
      </c>
      <c r="G14" s="15"/>
      <c r="H14" s="15"/>
      <c r="I14" s="15" t="str">
        <f ca="1">'- C -'!B11</f>
        <v>MULAX F.C.</v>
      </c>
      <c r="J14" s="31">
        <f>IF('- C -'!C11&lt;&gt;"",'- C -'!C11,"")</f>
        <v>5</v>
      </c>
      <c r="K14" s="27"/>
      <c r="L14" s="31">
        <f>IF('- C -'!E11&lt;&gt;"",'- C -'!E11,"")</f>
        <v>0</v>
      </c>
      <c r="M14" s="16" t="str">
        <f ca="1">'- C -'!F11</f>
        <v>LOS REVUELTOS FC</v>
      </c>
      <c r="N14" s="15"/>
      <c r="O14" s="15"/>
      <c r="P14" s="15" t="e">
        <f>#REF!</f>
        <v>#REF!</v>
      </c>
      <c r="Q14" s="31" t="e">
        <f>IF(#REF!&lt;&gt;"",#REF!,"")</f>
        <v>#REF!</v>
      </c>
      <c r="R14" s="27"/>
      <c r="S14" s="31" t="e">
        <f>IF(#REF!&lt;&gt;"",#REF!,"")</f>
        <v>#REF!</v>
      </c>
      <c r="T14" s="16" t="e">
        <f>#REF!</f>
        <v>#REF!</v>
      </c>
      <c r="W14" s="15" t="e">
        <f>#REF!</f>
        <v>#REF!</v>
      </c>
      <c r="X14" s="31" t="e">
        <f>IF(#REF!&lt;&gt;"",#REF!,"")</f>
        <v>#REF!</v>
      </c>
      <c r="Y14" s="27"/>
      <c r="Z14" s="31" t="e">
        <f>IF(#REF!&lt;&gt;"",#REF!,"")</f>
        <v>#REF!</v>
      </c>
      <c r="AA14" s="16" t="e">
        <f>#REF!</f>
        <v>#REF!</v>
      </c>
    </row>
    <row r="15" spans="2:27" ht="5.0999999999999996" customHeight="1" thickBot="1" x14ac:dyDescent="0.25"/>
    <row r="16" spans="2:27" ht="13.5" thickBot="1" x14ac:dyDescent="0.25">
      <c r="B16" s="581" t="s">
        <v>10</v>
      </c>
      <c r="C16" s="582"/>
      <c r="D16" s="582"/>
      <c r="E16" s="582"/>
      <c r="F16" s="583"/>
      <c r="I16" s="581" t="s">
        <v>9</v>
      </c>
      <c r="J16" s="582"/>
      <c r="K16" s="582"/>
      <c r="L16" s="582"/>
      <c r="M16" s="583"/>
      <c r="P16" s="581" t="s">
        <v>8</v>
      </c>
      <c r="Q16" s="582"/>
      <c r="R16" s="582"/>
      <c r="S16" s="582"/>
      <c r="T16" s="583"/>
      <c r="W16" s="581" t="s">
        <v>7</v>
      </c>
      <c r="X16" s="582"/>
      <c r="Y16" s="582"/>
      <c r="Z16" s="582"/>
      <c r="AA16" s="583"/>
    </row>
    <row r="17" spans="2:27" ht="4.5" customHeight="1" x14ac:dyDescent="0.2"/>
    <row r="18" spans="2:27" x14ac:dyDescent="0.2">
      <c r="B18" s="15" t="e">
        <f>#REF!</f>
        <v>#REF!</v>
      </c>
      <c r="C18" s="31" t="e">
        <f>IF(#REF!&lt;&gt;"",#REF!,"")</f>
        <v>#REF!</v>
      </c>
      <c r="D18" s="17"/>
      <c r="E18" s="31" t="e">
        <f>IF(#REF!&lt;&gt;"",#REF!,"")</f>
        <v>#REF!</v>
      </c>
      <c r="F18" s="16" t="e">
        <f>#REF!</f>
        <v>#REF!</v>
      </c>
      <c r="G18" s="15"/>
      <c r="H18" s="15"/>
      <c r="I18" s="15" t="e">
        <f>#REF!</f>
        <v>#REF!</v>
      </c>
      <c r="J18" s="31" t="e">
        <f>IF(#REF!&lt;&gt;"",#REF!,"")</f>
        <v>#REF!</v>
      </c>
      <c r="K18" s="27"/>
      <c r="L18" s="31" t="e">
        <f>IF(#REF!&lt;&gt;"",#REF!,"")</f>
        <v>#REF!</v>
      </c>
      <c r="M18" s="16" t="e">
        <f>#REF!</f>
        <v>#REF!</v>
      </c>
      <c r="N18" s="15"/>
      <c r="O18" s="15"/>
      <c r="P18" s="15" t="e">
        <f>#REF!</f>
        <v>#REF!</v>
      </c>
      <c r="Q18" s="31" t="e">
        <f>IF(#REF!&lt;&gt;"",#REF!,"")</f>
        <v>#REF!</v>
      </c>
      <c r="R18" s="27"/>
      <c r="S18" s="31" t="e">
        <f>IF(#REF!&lt;&gt;"",#REF!,"")</f>
        <v>#REF!</v>
      </c>
      <c r="T18" s="16" t="e">
        <f>#REF!</f>
        <v>#REF!</v>
      </c>
      <c r="W18" s="26" t="e">
        <f>#REF!</f>
        <v>#REF!</v>
      </c>
      <c r="X18" s="31" t="e">
        <f>IF(#REF!&lt;&gt;"",#REF!,"")</f>
        <v>#REF!</v>
      </c>
      <c r="Y18" s="27"/>
      <c r="Z18" s="31" t="e">
        <f>IF(#REF!&lt;&gt;"",#REF!,"")</f>
        <v>#REF!</v>
      </c>
      <c r="AA18" s="16" t="e">
        <f>#REF!</f>
        <v>#REF!</v>
      </c>
    </row>
    <row r="19" spans="2:27" ht="4.5" customHeight="1" x14ac:dyDescent="0.2">
      <c r="C19" s="17"/>
      <c r="D19" s="17"/>
      <c r="E19" s="17"/>
      <c r="G19" s="15"/>
      <c r="H19" s="15"/>
      <c r="J19" s="27"/>
      <c r="K19" s="27"/>
      <c r="L19" s="27"/>
      <c r="N19" s="15"/>
      <c r="O19" s="15"/>
      <c r="Q19" s="27"/>
      <c r="R19" s="27"/>
      <c r="S19" s="27"/>
      <c r="W19" s="35"/>
      <c r="X19" s="27"/>
      <c r="Y19" s="27"/>
      <c r="Z19" s="27"/>
    </row>
    <row r="20" spans="2:27" x14ac:dyDescent="0.2">
      <c r="B20" s="15" t="e">
        <f>#REF!</f>
        <v>#REF!</v>
      </c>
      <c r="C20" s="31" t="e">
        <f>IF(#REF!&lt;&gt;"",#REF!,"")</f>
        <v>#REF!</v>
      </c>
      <c r="D20" s="17"/>
      <c r="E20" s="31" t="e">
        <f>IF(#REF!&lt;&gt;"",#REF!,"")</f>
        <v>#REF!</v>
      </c>
      <c r="F20" s="16" t="e">
        <f>#REF!</f>
        <v>#REF!</v>
      </c>
      <c r="G20" s="15"/>
      <c r="H20" s="15"/>
      <c r="I20" s="15" t="e">
        <f>#REF!</f>
        <v>#REF!</v>
      </c>
      <c r="J20" s="31" t="e">
        <f>IF(#REF!&lt;&gt;"",#REF!,"")</f>
        <v>#REF!</v>
      </c>
      <c r="K20" s="27"/>
      <c r="L20" s="31" t="e">
        <f>IF(#REF!&lt;&gt;"",#REF!,"")</f>
        <v>#REF!</v>
      </c>
      <c r="M20" s="16" t="e">
        <f>#REF!</f>
        <v>#REF!</v>
      </c>
      <c r="N20" s="15"/>
      <c r="O20" s="15"/>
      <c r="P20" s="15" t="e">
        <f>#REF!</f>
        <v>#REF!</v>
      </c>
      <c r="Q20" s="31" t="e">
        <f>IF(#REF!&lt;&gt;"",#REF!,"")</f>
        <v>#REF!</v>
      </c>
      <c r="R20" s="27"/>
      <c r="S20" s="31" t="e">
        <f>IF(#REF!&lt;&gt;"",#REF!,"")</f>
        <v>#REF!</v>
      </c>
      <c r="T20" s="16" t="e">
        <f>#REF!</f>
        <v>#REF!</v>
      </c>
      <c r="W20" s="26" t="e">
        <f>#REF!</f>
        <v>#REF!</v>
      </c>
      <c r="X20" s="31" t="e">
        <f>IF(#REF!&lt;&gt;"",#REF!,"")</f>
        <v>#REF!</v>
      </c>
      <c r="Y20" s="27"/>
      <c r="Z20" s="31" t="e">
        <f>IF(#REF!&lt;&gt;"",#REF!,"")</f>
        <v>#REF!</v>
      </c>
      <c r="AA20" s="16" t="e">
        <f>#REF!</f>
        <v>#REF!</v>
      </c>
    </row>
    <row r="21" spans="2:27" ht="4.5" customHeight="1" x14ac:dyDescent="0.2">
      <c r="C21" s="17"/>
      <c r="D21" s="17"/>
      <c r="E21" s="17"/>
      <c r="G21" s="15"/>
      <c r="H21" s="15"/>
      <c r="J21" s="27"/>
      <c r="K21" s="27"/>
      <c r="L21" s="27"/>
      <c r="N21" s="15"/>
      <c r="O21" s="15"/>
      <c r="Q21" s="27"/>
      <c r="R21" s="27"/>
      <c r="S21" s="27"/>
      <c r="W21" s="35"/>
      <c r="X21" s="27"/>
      <c r="Y21" s="27"/>
      <c r="Z21" s="27"/>
    </row>
    <row r="22" spans="2:27" x14ac:dyDescent="0.2">
      <c r="B22" s="15" t="e">
        <f>#REF!</f>
        <v>#REF!</v>
      </c>
      <c r="C22" s="31" t="e">
        <f>IF(#REF!&lt;&gt;"",#REF!,"")</f>
        <v>#REF!</v>
      </c>
      <c r="D22" s="17"/>
      <c r="E22" s="31" t="e">
        <f>IF(#REF!&lt;&gt;"",#REF!,"")</f>
        <v>#REF!</v>
      </c>
      <c r="F22" s="16" t="e">
        <f>#REF!</f>
        <v>#REF!</v>
      </c>
      <c r="G22" s="15"/>
      <c r="H22" s="15"/>
      <c r="I22" s="15" t="e">
        <f>#REF!</f>
        <v>#REF!</v>
      </c>
      <c r="J22" s="31" t="e">
        <f>IF(#REF!&lt;&gt;"",#REF!,"")</f>
        <v>#REF!</v>
      </c>
      <c r="K22" s="27"/>
      <c r="L22" s="31" t="e">
        <f>IF(#REF!&lt;&gt;"",#REF!,"")</f>
        <v>#REF!</v>
      </c>
      <c r="M22" s="16" t="e">
        <f>#REF!</f>
        <v>#REF!</v>
      </c>
      <c r="N22" s="15"/>
      <c r="O22" s="15"/>
      <c r="P22" s="15" t="e">
        <f>#REF!</f>
        <v>#REF!</v>
      </c>
      <c r="Q22" s="31" t="e">
        <f>IF(#REF!&lt;&gt;"",#REF!,"")</f>
        <v>#REF!</v>
      </c>
      <c r="R22" s="27"/>
      <c r="S22" s="31" t="e">
        <f>IF(#REF!&lt;&gt;"",#REF!,"")</f>
        <v>#REF!</v>
      </c>
      <c r="T22" s="16" t="e">
        <f>#REF!</f>
        <v>#REF!</v>
      </c>
      <c r="W22" s="26" t="e">
        <f>#REF!</f>
        <v>#REF!</v>
      </c>
      <c r="X22" s="31" t="e">
        <f>IF(#REF!&lt;&gt;"",#REF!,"")</f>
        <v>#REF!</v>
      </c>
      <c r="Y22" s="27"/>
      <c r="Z22" s="31" t="e">
        <f>IF(#REF!&lt;&gt;"",#REF!,"")</f>
        <v>#REF!</v>
      </c>
      <c r="AA22" s="16" t="e">
        <f>#REF!</f>
        <v>#REF!</v>
      </c>
    </row>
    <row r="23" spans="2:27" ht="4.5" customHeight="1" x14ac:dyDescent="0.2">
      <c r="C23" s="17"/>
      <c r="D23" s="17"/>
      <c r="E23" s="17"/>
      <c r="G23" s="15"/>
      <c r="H23" s="15"/>
      <c r="J23" s="27"/>
      <c r="K23" s="27"/>
      <c r="L23" s="27"/>
      <c r="N23" s="15"/>
      <c r="O23" s="15"/>
      <c r="Q23" s="27"/>
      <c r="R23" s="27"/>
      <c r="S23" s="27"/>
      <c r="W23" s="35"/>
      <c r="X23" s="27"/>
      <c r="Y23" s="27"/>
      <c r="Z23" s="27"/>
    </row>
    <row r="24" spans="2:27" x14ac:dyDescent="0.2">
      <c r="B24" s="15" t="e">
        <f>#REF!</f>
        <v>#REF!</v>
      </c>
      <c r="C24" s="31" t="e">
        <f>IF(#REF!&lt;&gt;"",#REF!,"")</f>
        <v>#REF!</v>
      </c>
      <c r="D24" s="17"/>
      <c r="E24" s="31" t="e">
        <f>IF(#REF!&lt;&gt;"",#REF!,"")</f>
        <v>#REF!</v>
      </c>
      <c r="F24" s="16" t="e">
        <f>#REF!</f>
        <v>#REF!</v>
      </c>
      <c r="G24" s="15"/>
      <c r="H24" s="15"/>
      <c r="I24" s="15" t="e">
        <f>#REF!</f>
        <v>#REF!</v>
      </c>
      <c r="J24" s="31" t="e">
        <f>IF(#REF!&lt;&gt;"",#REF!,"")</f>
        <v>#REF!</v>
      </c>
      <c r="K24" s="27"/>
      <c r="L24" s="31" t="e">
        <f>IF(#REF!&lt;&gt;"",#REF!,"")</f>
        <v>#REF!</v>
      </c>
      <c r="M24" s="16" t="e">
        <f>#REF!</f>
        <v>#REF!</v>
      </c>
      <c r="N24" s="15"/>
      <c r="O24" s="15"/>
      <c r="P24" s="15" t="e">
        <f>#REF!</f>
        <v>#REF!</v>
      </c>
      <c r="Q24" s="31" t="e">
        <f>IF(#REF!&lt;&gt;"",#REF!,"")</f>
        <v>#REF!</v>
      </c>
      <c r="R24" s="27"/>
      <c r="S24" s="31" t="e">
        <f>IF(#REF!&lt;&gt;"",#REF!,"")</f>
        <v>#REF!</v>
      </c>
      <c r="T24" s="16" t="e">
        <f>#REF!</f>
        <v>#REF!</v>
      </c>
      <c r="W24" s="26" t="e">
        <f>#REF!</f>
        <v>#REF!</v>
      </c>
      <c r="X24" s="31" t="e">
        <f>IF(#REF!&lt;&gt;"",#REF!,"")</f>
        <v>#REF!</v>
      </c>
      <c r="Y24" s="27"/>
      <c r="Z24" s="31" t="e">
        <f>IF(#REF!&lt;&gt;"",#REF!,"")</f>
        <v>#REF!</v>
      </c>
      <c r="AA24" s="16" t="e">
        <f>#REF!</f>
        <v>#REF!</v>
      </c>
    </row>
    <row r="25" spans="2:27" ht="4.5" customHeight="1" x14ac:dyDescent="0.2">
      <c r="B25" s="15"/>
      <c r="C25" s="17"/>
      <c r="D25" s="17"/>
      <c r="E25" s="17"/>
      <c r="F25" s="16"/>
      <c r="G25" s="15"/>
      <c r="H25" s="15"/>
      <c r="I25" s="15"/>
      <c r="J25" s="27"/>
      <c r="K25" s="27"/>
      <c r="L25" s="27"/>
      <c r="M25" s="16"/>
      <c r="N25" s="15"/>
      <c r="O25" s="15"/>
      <c r="P25" s="15"/>
      <c r="Q25" s="27"/>
      <c r="R25" s="27"/>
      <c r="S25" s="27"/>
      <c r="T25" s="16"/>
      <c r="W25" s="26"/>
      <c r="X25" s="27"/>
      <c r="Y25" s="27"/>
      <c r="Z25" s="27"/>
      <c r="AA25" s="16"/>
    </row>
    <row r="26" spans="2:27" x14ac:dyDescent="0.2">
      <c r="B26" s="15" t="e">
        <f>#REF!</f>
        <v>#REF!</v>
      </c>
      <c r="C26" s="31" t="e">
        <f>IF(#REF!&lt;&gt;"",#REF!,"")</f>
        <v>#REF!</v>
      </c>
      <c r="D26" s="17"/>
      <c r="E26" s="31" t="e">
        <f>IF(#REF!&lt;&gt;"",#REF!,"")</f>
        <v>#REF!</v>
      </c>
      <c r="F26" s="16" t="e">
        <f>#REF!</f>
        <v>#REF!</v>
      </c>
      <c r="G26" s="15"/>
      <c r="H26" s="15"/>
      <c r="I26" s="15" t="e">
        <f>#REF!</f>
        <v>#REF!</v>
      </c>
      <c r="J26" s="31" t="e">
        <f>IF(#REF!&lt;&gt;"",#REF!,"")</f>
        <v>#REF!</v>
      </c>
      <c r="K26" s="27"/>
      <c r="L26" s="31" t="e">
        <f>IF(#REF!&lt;&gt;"",#REF!,"")</f>
        <v>#REF!</v>
      </c>
      <c r="M26" s="16" t="e">
        <f>#REF!</f>
        <v>#REF!</v>
      </c>
      <c r="N26" s="15"/>
      <c r="O26" s="15"/>
      <c r="P26" s="15" t="e">
        <f>#REF!</f>
        <v>#REF!</v>
      </c>
      <c r="Q26" s="31" t="e">
        <f>IF(#REF!&lt;&gt;"",#REF!,"")</f>
        <v>#REF!</v>
      </c>
      <c r="R26" s="27"/>
      <c r="S26" s="31" t="e">
        <f>IF(#REF!&lt;&gt;"",#REF!,"")</f>
        <v>#REF!</v>
      </c>
      <c r="T26" s="16" t="e">
        <f>#REF!</f>
        <v>#REF!</v>
      </c>
      <c r="W26" s="26" t="e">
        <f>#REF!</f>
        <v>#REF!</v>
      </c>
      <c r="X26" s="31" t="e">
        <f>IF(#REF!&lt;&gt;"",#REF!,"")</f>
        <v>#REF!</v>
      </c>
      <c r="Y26" s="27"/>
      <c r="Z26" s="31" t="e">
        <f>IF(#REF!&lt;&gt;"",#REF!,"")</f>
        <v>#REF!</v>
      </c>
      <c r="AA26" s="16" t="e">
        <f>#REF!</f>
        <v>#REF!</v>
      </c>
    </row>
    <row r="27" spans="2:27" ht="4.5" customHeight="1" x14ac:dyDescent="0.2">
      <c r="B27" s="15"/>
      <c r="C27" s="17"/>
      <c r="D27" s="17"/>
      <c r="E27" s="17"/>
      <c r="F27" s="16"/>
      <c r="G27" s="15"/>
      <c r="H27" s="15"/>
      <c r="I27" s="15"/>
      <c r="J27" s="27"/>
      <c r="K27" s="27"/>
      <c r="L27" s="27"/>
      <c r="M27" s="16"/>
      <c r="N27" s="15"/>
      <c r="O27" s="15"/>
      <c r="P27" s="15"/>
      <c r="Q27" s="27"/>
      <c r="R27" s="27"/>
      <c r="S27" s="27"/>
      <c r="T27" s="16"/>
      <c r="W27" s="26"/>
      <c r="X27" s="27"/>
      <c r="Y27" s="27"/>
      <c r="Z27" s="27"/>
      <c r="AA27" s="16"/>
    </row>
    <row r="28" spans="2:27" x14ac:dyDescent="0.2">
      <c r="B28" s="15" t="e">
        <f>#REF!</f>
        <v>#REF!</v>
      </c>
      <c r="C28" s="31" t="e">
        <f>IF(#REF!&lt;&gt;"",#REF!,"")</f>
        <v>#REF!</v>
      </c>
      <c r="D28" s="17"/>
      <c r="E28" s="31" t="e">
        <f>IF(#REF!&lt;&gt;"",#REF!,"")</f>
        <v>#REF!</v>
      </c>
      <c r="F28" s="16" t="e">
        <f>#REF!</f>
        <v>#REF!</v>
      </c>
      <c r="G28" s="15"/>
      <c r="H28" s="15"/>
      <c r="I28" s="15" t="e">
        <f>#REF!</f>
        <v>#REF!</v>
      </c>
      <c r="J28" s="31" t="e">
        <f>IF(#REF!&lt;&gt;"",#REF!,"")</f>
        <v>#REF!</v>
      </c>
      <c r="K28" s="27"/>
      <c r="L28" s="31" t="e">
        <f>IF(#REF!&lt;&gt;"",#REF!,"")</f>
        <v>#REF!</v>
      </c>
      <c r="M28" s="16" t="e">
        <f>#REF!</f>
        <v>#REF!</v>
      </c>
      <c r="N28" s="15"/>
      <c r="O28" s="15"/>
      <c r="P28" s="15" t="e">
        <f>#REF!</f>
        <v>#REF!</v>
      </c>
      <c r="Q28" s="31" t="e">
        <f>IF(#REF!&lt;&gt;"",#REF!,"")</f>
        <v>#REF!</v>
      </c>
      <c r="R28" s="27"/>
      <c r="S28" s="31" t="e">
        <f>IF(#REF!&lt;&gt;"",#REF!,"")</f>
        <v>#REF!</v>
      </c>
      <c r="T28" s="16" t="e">
        <f>#REF!</f>
        <v>#REF!</v>
      </c>
      <c r="W28" s="26" t="e">
        <f>#REF!</f>
        <v>#REF!</v>
      </c>
      <c r="X28" s="31" t="e">
        <f>IF(#REF!&lt;&gt;"",#REF!,"")</f>
        <v>#REF!</v>
      </c>
      <c r="Y28" s="27"/>
      <c r="Z28" s="31" t="e">
        <f>IF(#REF!&lt;&gt;"",#REF!,"")</f>
        <v>#REF!</v>
      </c>
      <c r="AA28" s="16" t="e">
        <f>#REF!</f>
        <v>#REF!</v>
      </c>
    </row>
    <row r="29" spans="2:27" ht="9.75" customHeight="1" thickBot="1" x14ac:dyDescent="0.25"/>
    <row r="30" spans="2:27" ht="13.5" thickBot="1" x14ac:dyDescent="0.25">
      <c r="B30" s="581" t="s">
        <v>48</v>
      </c>
      <c r="C30" s="582"/>
      <c r="D30" s="582"/>
      <c r="E30" s="582"/>
      <c r="F30" s="583"/>
      <c r="W30" s="25"/>
      <c r="X30" s="25"/>
      <c r="Y30" s="25"/>
      <c r="Z30" s="25"/>
      <c r="AA30" s="25"/>
    </row>
    <row r="31" spans="2:27" ht="4.5" customHeight="1" thickBot="1" x14ac:dyDescent="0.25"/>
    <row r="32" spans="2:27" s="15" customFormat="1" ht="12.75" customHeight="1" thickBot="1" x14ac:dyDescent="0.25">
      <c r="B32" s="578"/>
      <c r="C32" s="578"/>
      <c r="E32" s="578"/>
      <c r="F32" s="578"/>
      <c r="I32" s="581" t="s">
        <v>0</v>
      </c>
      <c r="J32" s="582"/>
      <c r="K32" s="582"/>
      <c r="L32" s="582"/>
      <c r="M32" s="583"/>
    </row>
    <row r="33" spans="2:30" s="15" customFormat="1" ht="6" customHeight="1" x14ac:dyDescent="0.2">
      <c r="B33" s="571" t="str">
        <f>'Octavos de Final'!E7</f>
        <v>LOS JUECES</v>
      </c>
      <c r="C33" s="557" t="str">
        <f>IF('Octavos de Final'!F7&lt;&gt;"",'Octavos de Final'!F7,"")</f>
        <v/>
      </c>
      <c r="D33" s="17"/>
      <c r="E33" s="568" t="str">
        <f>IF('Octavos de Final'!F9&lt;&gt;"",'Octavos de Final'!F9,"")</f>
        <v/>
      </c>
      <c r="F33" s="584" t="str">
        <f>'Octavos de Final'!E9</f>
        <v>MULAX F.C.</v>
      </c>
      <c r="G33" s="23"/>
    </row>
    <row r="34" spans="2:30" s="15" customFormat="1" ht="6" customHeight="1" x14ac:dyDescent="0.2">
      <c r="B34" s="572"/>
      <c r="C34" s="558"/>
      <c r="D34" s="17"/>
      <c r="E34" s="569"/>
      <c r="F34" s="585"/>
      <c r="G34" s="21"/>
    </row>
    <row r="35" spans="2:30" s="15" customFormat="1" ht="6" customHeight="1" x14ac:dyDescent="0.2">
      <c r="B35" s="17"/>
      <c r="F35" s="17"/>
      <c r="G35" s="22"/>
      <c r="H35" s="23"/>
      <c r="I35" s="571" t="str">
        <f>'Cuartos de Final'!E7</f>
        <v>LOS JUECES</v>
      </c>
      <c r="J35" s="557">
        <f>IF('Cuartos de Final'!F7&lt;&gt;"",'Cuartos de Final'!F7,"")</f>
        <v>1</v>
      </c>
      <c r="K35" s="27"/>
      <c r="L35" s="557">
        <f>IF('Cuartos de Final'!F9&lt;&gt;"",'Cuartos de Final'!F9,"")</f>
        <v>0</v>
      </c>
      <c r="M35" s="559" t="str">
        <f>'Cuartos de Final'!E9</f>
        <v>MULAX F.C.</v>
      </c>
      <c r="N35" s="23"/>
      <c r="AA35" s="26"/>
    </row>
    <row r="36" spans="2:30" s="15" customFormat="1" ht="6" customHeight="1" thickBot="1" x14ac:dyDescent="0.25">
      <c r="B36" s="17"/>
      <c r="F36" s="17"/>
      <c r="G36" s="22"/>
      <c r="I36" s="572"/>
      <c r="J36" s="558"/>
      <c r="K36" s="27"/>
      <c r="L36" s="558"/>
      <c r="M36" s="560"/>
      <c r="N36" s="21"/>
    </row>
    <row r="37" spans="2:30" s="15" customFormat="1" ht="12.75" customHeight="1" thickBot="1" x14ac:dyDescent="0.25">
      <c r="B37" s="578"/>
      <c r="C37" s="578"/>
      <c r="E37" s="578"/>
      <c r="F37" s="578"/>
      <c r="G37" s="22"/>
      <c r="I37" s="32"/>
      <c r="J37" s="32"/>
      <c r="K37" s="32"/>
      <c r="L37" s="32"/>
      <c r="M37" s="32"/>
      <c r="N37" s="22"/>
      <c r="P37" s="581" t="s">
        <v>1</v>
      </c>
      <c r="Q37" s="582"/>
      <c r="R37" s="582"/>
      <c r="S37" s="582"/>
      <c r="T37" s="583"/>
    </row>
    <row r="38" spans="2:30" s="15" customFormat="1" ht="6" customHeight="1" x14ac:dyDescent="0.2">
      <c r="B38" s="571" t="str">
        <f>'Octavos de Final'!E11</f>
        <v xml:space="preserve">BASQUETEROS UN </v>
      </c>
      <c r="C38" s="557" t="str">
        <f>IF('Octavos de Final'!F11&lt;&gt;"",'Octavos de Final'!F11,"")</f>
        <v/>
      </c>
      <c r="D38" s="17"/>
      <c r="E38" s="568" t="str">
        <f>IF('Octavos de Final'!F13&lt;&gt;"",'Octavos de Final'!F13,"")</f>
        <v/>
      </c>
      <c r="F38" s="584" t="e">
        <f>'Octavos de Final'!E13</f>
        <v>#REF!</v>
      </c>
      <c r="G38" s="20"/>
      <c r="I38" s="32"/>
      <c r="J38" s="32"/>
      <c r="K38" s="32"/>
      <c r="L38" s="32"/>
      <c r="M38" s="32"/>
      <c r="N38" s="22"/>
    </row>
    <row r="39" spans="2:30" s="15" customFormat="1" ht="6" customHeight="1" x14ac:dyDescent="0.2">
      <c r="B39" s="572"/>
      <c r="C39" s="558"/>
      <c r="D39" s="17"/>
      <c r="E39" s="569"/>
      <c r="F39" s="585"/>
      <c r="I39" s="32"/>
      <c r="J39" s="32"/>
      <c r="K39" s="32"/>
      <c r="L39" s="32"/>
      <c r="M39" s="32"/>
      <c r="N39" s="22"/>
    </row>
    <row r="40" spans="2:30" s="15" customFormat="1" ht="6" customHeight="1" x14ac:dyDescent="0.2">
      <c r="B40" s="17"/>
      <c r="F40" s="17"/>
      <c r="I40" s="32"/>
      <c r="J40" s="32"/>
      <c r="K40" s="32"/>
      <c r="L40" s="32"/>
      <c r="M40" s="32"/>
      <c r="N40" s="22"/>
      <c r="O40" s="23"/>
      <c r="P40" s="571" t="str">
        <f>Semifinal!E7</f>
        <v>LOS JUECES</v>
      </c>
      <c r="Q40" s="557" t="str">
        <f>IF(Semifinal!F7&lt;&gt;"",Semifinal!F7,"")</f>
        <v/>
      </c>
      <c r="R40" s="27"/>
      <c r="S40" s="557" t="str">
        <f>IF(Semifinal!F9&lt;&gt;"",Semifinal!F9,"")</f>
        <v/>
      </c>
      <c r="T40" s="559" t="str">
        <f>Semifinal!E9</f>
        <v xml:space="preserve">BASQUETEROS UN </v>
      </c>
      <c r="U40" s="23"/>
    </row>
    <row r="41" spans="2:30" s="15" customFormat="1" ht="6" customHeight="1" x14ac:dyDescent="0.2">
      <c r="B41" s="17"/>
      <c r="F41" s="17"/>
      <c r="I41" s="32"/>
      <c r="J41" s="32"/>
      <c r="K41" s="32"/>
      <c r="L41" s="32"/>
      <c r="M41" s="32"/>
      <c r="N41" s="22"/>
      <c r="P41" s="572"/>
      <c r="Q41" s="558"/>
      <c r="R41" s="27"/>
      <c r="S41" s="558"/>
      <c r="T41" s="560"/>
      <c r="U41" s="21"/>
    </row>
    <row r="42" spans="2:30" s="15" customFormat="1" ht="12.75" customHeight="1" x14ac:dyDescent="0.2">
      <c r="B42" s="578"/>
      <c r="C42" s="578"/>
      <c r="E42" s="578"/>
      <c r="F42" s="578"/>
      <c r="I42" s="32"/>
      <c r="J42" s="32"/>
      <c r="K42" s="32"/>
      <c r="L42" s="32"/>
      <c r="M42" s="32"/>
      <c r="N42" s="22"/>
      <c r="P42" s="32"/>
      <c r="Q42" s="32"/>
      <c r="R42" s="32"/>
      <c r="S42" s="32"/>
      <c r="T42" s="32"/>
      <c r="U42" s="22"/>
    </row>
    <row r="43" spans="2:30" s="15" customFormat="1" ht="6" customHeight="1" x14ac:dyDescent="0.2">
      <c r="B43" s="571" t="e">
        <f>'Octavos de Final'!E23</f>
        <v>#REF!</v>
      </c>
      <c r="C43" s="557" t="str">
        <f>IF('Octavos de Final'!F23&lt;&gt;"",'Octavos de Final'!F23,"")</f>
        <v/>
      </c>
      <c r="D43" s="17"/>
      <c r="E43" s="568" t="str">
        <f>IF('Octavos de Final'!F25&lt;&gt;"",'Octavos de Final'!F25,"")</f>
        <v/>
      </c>
      <c r="F43" s="584" t="e">
        <f>'Octavos de Final'!E25</f>
        <v>#REF!</v>
      </c>
      <c r="G43" s="23"/>
      <c r="I43" s="32"/>
      <c r="J43" s="32"/>
      <c r="K43" s="32"/>
      <c r="L43" s="32"/>
      <c r="M43" s="32"/>
      <c r="N43" s="22"/>
      <c r="P43" s="32"/>
      <c r="Q43" s="32"/>
      <c r="R43" s="32"/>
      <c r="S43" s="32"/>
      <c r="T43" s="32"/>
      <c r="U43" s="22"/>
    </row>
    <row r="44" spans="2:30" s="15" customFormat="1" ht="6" customHeight="1" thickBot="1" x14ac:dyDescent="0.25">
      <c r="B44" s="572"/>
      <c r="C44" s="558"/>
      <c r="D44" s="17"/>
      <c r="E44" s="569"/>
      <c r="F44" s="585"/>
      <c r="G44" s="21"/>
      <c r="I44" s="32"/>
      <c r="J44" s="32"/>
      <c r="K44" s="32"/>
      <c r="L44" s="32"/>
      <c r="M44" s="32"/>
      <c r="N44" s="22"/>
      <c r="P44" s="32"/>
      <c r="Q44" s="32"/>
      <c r="R44" s="32"/>
      <c r="S44" s="32"/>
      <c r="T44" s="32"/>
      <c r="U44" s="22"/>
    </row>
    <row r="45" spans="2:30" s="15" customFormat="1" ht="6" customHeight="1" x14ac:dyDescent="0.2">
      <c r="B45" s="17"/>
      <c r="F45" s="17"/>
      <c r="G45" s="22"/>
      <c r="H45" s="23"/>
      <c r="I45" s="571" t="str">
        <f>'Cuartos de Final'!E11</f>
        <v xml:space="preserve">BASQUETEROS UN </v>
      </c>
      <c r="J45" s="557">
        <f>IF('Cuartos de Final'!F11&lt;&gt;"",'Cuartos de Final'!F11,"")</f>
        <v>1</v>
      </c>
      <c r="K45" s="27"/>
      <c r="L45" s="557">
        <f>IF('Cuartos de Final'!F13&lt;&gt;"",'Cuartos de Final'!F13,"")</f>
        <v>0</v>
      </c>
      <c r="M45" s="559" t="str">
        <f>'Cuartos de Final'!E13</f>
        <v>NIUPI F.C.</v>
      </c>
      <c r="N45" s="20"/>
      <c r="P45" s="32"/>
      <c r="Q45" s="32"/>
      <c r="R45" s="32"/>
      <c r="S45" s="32"/>
      <c r="T45" s="32"/>
      <c r="U45" s="22"/>
      <c r="W45" s="561" t="s">
        <v>2</v>
      </c>
      <c r="X45" s="562"/>
      <c r="Y45" s="562"/>
      <c r="Z45" s="562"/>
      <c r="AA45" s="563"/>
      <c r="AC45" s="567"/>
      <c r="AD45" s="567"/>
    </row>
    <row r="46" spans="2:30" s="15" customFormat="1" ht="6" customHeight="1" thickBot="1" x14ac:dyDescent="0.25">
      <c r="B46" s="17"/>
      <c r="F46" s="17"/>
      <c r="G46" s="22"/>
      <c r="I46" s="572"/>
      <c r="J46" s="558"/>
      <c r="K46" s="27"/>
      <c r="L46" s="558"/>
      <c r="M46" s="560"/>
      <c r="P46" s="32"/>
      <c r="Q46" s="32"/>
      <c r="R46" s="32"/>
      <c r="S46" s="32"/>
      <c r="T46" s="32"/>
      <c r="U46" s="22"/>
      <c r="W46" s="564"/>
      <c r="X46" s="565"/>
      <c r="Y46" s="565"/>
      <c r="Z46" s="565"/>
      <c r="AA46" s="566"/>
      <c r="AC46" s="567"/>
      <c r="AD46" s="567"/>
    </row>
    <row r="47" spans="2:30" s="15" customFormat="1" ht="12.75" customHeight="1" x14ac:dyDescent="0.2">
      <c r="B47" s="578"/>
      <c r="C47" s="578"/>
      <c r="E47" s="578"/>
      <c r="F47" s="578"/>
      <c r="G47" s="22"/>
      <c r="I47" s="32"/>
      <c r="J47" s="32"/>
      <c r="K47" s="32"/>
      <c r="L47" s="32"/>
      <c r="M47" s="32"/>
      <c r="P47" s="32"/>
      <c r="Q47" s="32"/>
      <c r="R47" s="32"/>
      <c r="S47" s="32"/>
      <c r="T47" s="32"/>
      <c r="U47" s="22"/>
      <c r="AC47" s="570" t="s">
        <v>57</v>
      </c>
      <c r="AD47" s="570"/>
    </row>
    <row r="48" spans="2:30" s="15" customFormat="1" ht="6" customHeight="1" x14ac:dyDescent="0.2">
      <c r="B48" s="571" t="e">
        <f>'Octavos de Final'!E29</f>
        <v>#REF!</v>
      </c>
      <c r="C48" s="557" t="str">
        <f>IF('Octavos de Final'!F29&lt;&gt;"",'Octavos de Final'!F29,"")</f>
        <v/>
      </c>
      <c r="D48" s="17"/>
      <c r="E48" s="568" t="str">
        <f>IF('Octavos de Final'!F31&lt;&gt;"",'Octavos de Final'!F31,"")</f>
        <v/>
      </c>
      <c r="F48" s="584" t="e">
        <f>'Octavos de Final'!E31</f>
        <v>#REF!</v>
      </c>
      <c r="G48" s="20"/>
      <c r="I48" s="32"/>
      <c r="J48" s="32"/>
      <c r="K48" s="32"/>
      <c r="L48" s="32"/>
      <c r="M48" s="32"/>
      <c r="P48" s="32"/>
      <c r="Q48" s="32"/>
      <c r="R48" s="32"/>
      <c r="S48" s="32"/>
      <c r="T48" s="32"/>
      <c r="U48" s="22"/>
      <c r="V48" s="19"/>
      <c r="W48" s="571" t="str">
        <f>FINAL!E9</f>
        <v>GSF1</v>
      </c>
      <c r="X48" s="557" t="str">
        <f>IF(FINAL!F9&lt;&gt;"",FINAL!F9,"")</f>
        <v/>
      </c>
      <c r="Y48" s="27"/>
      <c r="Z48" s="557" t="str">
        <f>IF(FINAL!F11&lt;&gt;"",FINAL!F11,"")</f>
        <v/>
      </c>
      <c r="AA48" s="559" t="e">
        <f ca="1">FINAL!E11</f>
        <v>#REF!</v>
      </c>
      <c r="AB48" s="33"/>
      <c r="AC48" s="568" t="e">
        <f ca="1">FINAL!J10</f>
        <v>#REF!</v>
      </c>
      <c r="AD48" s="568"/>
    </row>
    <row r="49" spans="2:30" s="15" customFormat="1" ht="6" customHeight="1" x14ac:dyDescent="0.2">
      <c r="B49" s="572"/>
      <c r="C49" s="558"/>
      <c r="D49" s="17"/>
      <c r="E49" s="569"/>
      <c r="F49" s="585"/>
      <c r="I49" s="32"/>
      <c r="J49" s="32"/>
      <c r="K49" s="32"/>
      <c r="L49" s="32"/>
      <c r="M49" s="32"/>
      <c r="P49" s="32"/>
      <c r="Q49" s="32"/>
      <c r="R49" s="32"/>
      <c r="S49" s="32"/>
      <c r="T49" s="32"/>
      <c r="U49" s="22"/>
      <c r="W49" s="572"/>
      <c r="X49" s="558"/>
      <c r="Y49" s="27"/>
      <c r="Z49" s="558"/>
      <c r="AA49" s="560"/>
      <c r="AB49" s="32"/>
      <c r="AC49" s="569"/>
      <c r="AD49" s="569"/>
    </row>
    <row r="50" spans="2:30" s="15" customFormat="1" ht="12.75" customHeight="1" x14ac:dyDescent="0.2">
      <c r="B50" s="17"/>
      <c r="F50" s="17"/>
      <c r="I50" s="32"/>
      <c r="J50" s="32"/>
      <c r="K50" s="32"/>
      <c r="L50" s="32"/>
      <c r="M50" s="32"/>
      <c r="P50" s="32"/>
      <c r="Q50" s="32"/>
      <c r="R50" s="32"/>
      <c r="S50" s="32"/>
      <c r="T50" s="32"/>
      <c r="U50" s="22"/>
    </row>
    <row r="51" spans="2:30" s="15" customFormat="1" ht="12.75" customHeight="1" x14ac:dyDescent="0.2">
      <c r="B51" s="17"/>
      <c r="F51" s="17"/>
      <c r="I51" s="32"/>
      <c r="J51" s="32"/>
      <c r="K51" s="32"/>
      <c r="L51" s="32"/>
      <c r="M51" s="32"/>
      <c r="P51" s="32"/>
      <c r="Q51" s="32"/>
      <c r="R51" s="32"/>
      <c r="S51" s="32"/>
      <c r="T51" s="32"/>
      <c r="U51" s="22"/>
      <c r="W51" s="574"/>
      <c r="X51" s="574"/>
      <c r="Y51" s="574"/>
      <c r="Z51" s="574"/>
      <c r="AA51" s="574"/>
    </row>
    <row r="52" spans="2:30" s="15" customFormat="1" ht="12.75" customHeight="1" x14ac:dyDescent="0.2">
      <c r="B52" s="578"/>
      <c r="C52" s="578"/>
      <c r="E52" s="578"/>
      <c r="F52" s="578"/>
      <c r="I52" s="32"/>
      <c r="J52" s="32"/>
      <c r="K52" s="32"/>
      <c r="L52" s="32"/>
      <c r="M52" s="32"/>
      <c r="P52" s="32"/>
      <c r="Q52" s="32"/>
      <c r="R52" s="32"/>
      <c r="S52" s="32"/>
      <c r="T52" s="32"/>
      <c r="U52" s="22"/>
      <c r="W52" s="18"/>
      <c r="X52" s="18"/>
      <c r="Y52" s="18"/>
      <c r="Z52" s="18"/>
      <c r="AA52" s="18"/>
    </row>
    <row r="53" spans="2:30" s="15" customFormat="1" ht="6" customHeight="1" x14ac:dyDescent="0.2">
      <c r="B53" s="571" t="e">
        <f ca="1">'Octavos de Final'!E15</f>
        <v>#REF!</v>
      </c>
      <c r="C53" s="557" t="str">
        <f>IF('Octavos de Final'!F15&lt;&gt;"",'Octavos de Final'!F15,"")</f>
        <v/>
      </c>
      <c r="D53" s="17"/>
      <c r="E53" s="568" t="str">
        <f>IF('Octavos de Final'!F17&lt;&gt;"",'Octavos de Final'!F17,"")</f>
        <v/>
      </c>
      <c r="F53" s="584" t="str">
        <f>'Octavos de Final'!E17</f>
        <v xml:space="preserve">BASQUETEROS UN </v>
      </c>
      <c r="G53" s="23"/>
      <c r="I53" s="32"/>
      <c r="J53" s="32"/>
      <c r="K53" s="32"/>
      <c r="L53" s="32"/>
      <c r="M53" s="32"/>
      <c r="P53" s="32"/>
      <c r="Q53" s="32"/>
      <c r="R53" s="32"/>
      <c r="S53" s="32"/>
      <c r="T53" s="32"/>
      <c r="U53" s="22"/>
      <c r="V53" s="18"/>
      <c r="W53" s="575"/>
      <c r="X53" s="576"/>
      <c r="Y53" s="37"/>
      <c r="Z53" s="576"/>
      <c r="AA53" s="577"/>
    </row>
    <row r="54" spans="2:30" s="15" customFormat="1" ht="6" customHeight="1" x14ac:dyDescent="0.2">
      <c r="B54" s="572"/>
      <c r="C54" s="558"/>
      <c r="D54" s="17"/>
      <c r="E54" s="569"/>
      <c r="F54" s="585"/>
      <c r="G54" s="21"/>
      <c r="I54" s="32"/>
      <c r="J54" s="32"/>
      <c r="K54" s="32"/>
      <c r="L54" s="32"/>
      <c r="M54" s="32"/>
      <c r="P54" s="32"/>
      <c r="Q54" s="32"/>
      <c r="R54" s="32"/>
      <c r="S54" s="32"/>
      <c r="T54" s="32"/>
      <c r="U54" s="22"/>
      <c r="V54" s="18"/>
      <c r="W54" s="575"/>
      <c r="X54" s="576"/>
      <c r="Y54" s="37"/>
      <c r="Z54" s="576"/>
      <c r="AA54" s="577"/>
    </row>
    <row r="55" spans="2:30" s="15" customFormat="1" ht="6" customHeight="1" x14ac:dyDescent="0.2">
      <c r="B55" s="17"/>
      <c r="F55" s="17"/>
      <c r="G55" s="22"/>
      <c r="H55" s="23"/>
      <c r="I55" s="571" t="e">
        <f ca="1">'Cuartos de Final'!E15</f>
        <v>#REF!</v>
      </c>
      <c r="J55" s="557">
        <f>IF('Cuartos de Final'!F15&lt;&gt;"",'Cuartos de Final'!F15,"")</f>
        <v>1</v>
      </c>
      <c r="K55" s="27"/>
      <c r="L55" s="557">
        <f>IF('Cuartos de Final'!F17&lt;&gt;"",'Cuartos de Final'!F17,"")</f>
        <v>2</v>
      </c>
      <c r="M55" s="559" t="str">
        <f>'Cuartos de Final'!E17</f>
        <v>CIENCIAS A</v>
      </c>
      <c r="N55" s="23"/>
      <c r="P55" s="32"/>
      <c r="Q55" s="32"/>
      <c r="R55" s="32"/>
      <c r="S55" s="32"/>
      <c r="T55" s="32"/>
      <c r="U55" s="22"/>
    </row>
    <row r="56" spans="2:30" s="15" customFormat="1" ht="6" customHeight="1" x14ac:dyDescent="0.2">
      <c r="B56" s="17"/>
      <c r="F56" s="17"/>
      <c r="G56" s="22"/>
      <c r="I56" s="572"/>
      <c r="J56" s="558"/>
      <c r="K56" s="27"/>
      <c r="L56" s="558"/>
      <c r="M56" s="560"/>
      <c r="N56" s="21"/>
      <c r="P56" s="32"/>
      <c r="Q56" s="32"/>
      <c r="R56" s="32"/>
      <c r="S56" s="32"/>
      <c r="T56" s="32"/>
      <c r="U56" s="22"/>
    </row>
    <row r="57" spans="2:30" s="15" customFormat="1" ht="12.75" customHeight="1" x14ac:dyDescent="0.2">
      <c r="B57" s="578"/>
      <c r="C57" s="578"/>
      <c r="E57" s="578"/>
      <c r="F57" s="578"/>
      <c r="G57" s="22"/>
      <c r="I57" s="32"/>
      <c r="J57" s="32"/>
      <c r="K57" s="32"/>
      <c r="L57" s="32"/>
      <c r="M57" s="32"/>
      <c r="N57" s="22"/>
      <c r="P57" s="32"/>
      <c r="Q57" s="32"/>
      <c r="R57" s="32"/>
      <c r="S57" s="32"/>
      <c r="T57" s="32"/>
      <c r="U57" s="22"/>
    </row>
    <row r="58" spans="2:30" s="15" customFormat="1" ht="6" customHeight="1" x14ac:dyDescent="0.2">
      <c r="B58" s="571" t="e">
        <f>'Octavos de Final'!E19</f>
        <v>#REF!</v>
      </c>
      <c r="C58" s="557" t="str">
        <f>IF('Octavos de Final'!F19&lt;&gt;"",'Octavos de Final'!F19,"")</f>
        <v/>
      </c>
      <c r="D58" s="17"/>
      <c r="E58" s="557" t="str">
        <f>IF('Octavos de Final'!F21&lt;&gt;"",'Octavos de Final'!F21,"")</f>
        <v/>
      </c>
      <c r="F58" s="559" t="e">
        <f>'Octavos de Final'!E21</f>
        <v>#REF!</v>
      </c>
      <c r="G58" s="20"/>
      <c r="I58" s="32"/>
      <c r="J58" s="32"/>
      <c r="K58" s="32"/>
      <c r="L58" s="32"/>
      <c r="M58" s="32"/>
      <c r="N58" s="22"/>
      <c r="P58" s="32"/>
      <c r="Q58" s="32"/>
      <c r="R58" s="32"/>
      <c r="S58" s="32"/>
      <c r="T58" s="32"/>
      <c r="U58" s="22"/>
    </row>
    <row r="59" spans="2:30" s="15" customFormat="1" ht="6" customHeight="1" x14ac:dyDescent="0.2">
      <c r="B59" s="572"/>
      <c r="C59" s="558"/>
      <c r="D59" s="17"/>
      <c r="E59" s="558"/>
      <c r="F59" s="560"/>
      <c r="I59" s="32"/>
      <c r="J59" s="32"/>
      <c r="K59" s="32"/>
      <c r="L59" s="32"/>
      <c r="M59" s="32"/>
      <c r="N59" s="22"/>
      <c r="P59" s="32"/>
      <c r="Q59" s="32"/>
      <c r="R59" s="32"/>
      <c r="S59" s="32"/>
      <c r="T59" s="32"/>
      <c r="U59" s="22"/>
    </row>
    <row r="60" spans="2:30" s="15" customFormat="1" ht="6" customHeight="1" x14ac:dyDescent="0.2">
      <c r="B60" s="17"/>
      <c r="F60" s="17"/>
      <c r="I60" s="32"/>
      <c r="J60" s="32"/>
      <c r="K60" s="32"/>
      <c r="L60" s="32"/>
      <c r="M60" s="32"/>
      <c r="N60" s="22"/>
      <c r="O60" s="23"/>
      <c r="P60" s="571" t="e">
        <f ca="1">Semifinal!E11</f>
        <v>#REF!</v>
      </c>
      <c r="Q60" s="557" t="str">
        <f>IF(Semifinal!F11&lt;&gt;"",Semifinal!F11,"")</f>
        <v/>
      </c>
      <c r="R60" s="27"/>
      <c r="S60" s="557" t="str">
        <f>IF(Semifinal!F13&lt;&gt;"",Semifinal!F13,"")</f>
        <v/>
      </c>
      <c r="T60" s="559" t="e">
        <f ca="1">Semifinal!E13</f>
        <v>#REF!</v>
      </c>
      <c r="U60" s="20"/>
      <c r="AA60" s="573" t="s">
        <v>52</v>
      </c>
      <c r="AB60" s="573"/>
      <c r="AC60" s="573"/>
    </row>
    <row r="61" spans="2:30" s="15" customFormat="1" ht="6" customHeight="1" x14ac:dyDescent="0.2">
      <c r="B61" s="17"/>
      <c r="F61" s="17"/>
      <c r="I61" s="32"/>
      <c r="J61" s="32"/>
      <c r="K61" s="32"/>
      <c r="L61" s="32"/>
      <c r="M61" s="32"/>
      <c r="N61" s="22"/>
      <c r="P61" s="572"/>
      <c r="Q61" s="558"/>
      <c r="R61" s="27"/>
      <c r="S61" s="558"/>
      <c r="T61" s="560"/>
      <c r="AA61" s="573"/>
      <c r="AB61" s="573"/>
      <c r="AC61" s="573"/>
    </row>
    <row r="62" spans="2:30" s="15" customFormat="1" ht="12.75" customHeight="1" x14ac:dyDescent="0.2">
      <c r="B62" s="578"/>
      <c r="C62" s="578"/>
      <c r="E62" s="578"/>
      <c r="F62" s="578"/>
      <c r="I62" s="32"/>
      <c r="J62" s="32"/>
      <c r="K62" s="32"/>
      <c r="L62" s="32"/>
      <c r="M62" s="32"/>
      <c r="N62" s="22"/>
    </row>
    <row r="63" spans="2:30" s="15" customFormat="1" ht="6" customHeight="1" x14ac:dyDescent="0.2">
      <c r="B63" s="571" t="e">
        <f>'Octavos de Final'!E33</f>
        <v>#REF!</v>
      </c>
      <c r="C63" s="557" t="str">
        <f>IF('Octavos de Final'!F33&lt;&gt;"",'Octavos de Final'!F33,"")</f>
        <v/>
      </c>
      <c r="D63" s="17"/>
      <c r="E63" s="557" t="str">
        <f>IF('Octavos de Final'!F35&lt;&gt;"",'Octavos de Final'!F35,"")</f>
        <v/>
      </c>
      <c r="F63" s="559" t="e">
        <f>'Octavos de Final'!E35</f>
        <v>#REF!</v>
      </c>
      <c r="G63" s="23"/>
      <c r="I63" s="32"/>
      <c r="J63" s="32"/>
      <c r="K63" s="32"/>
      <c r="L63" s="32"/>
      <c r="M63" s="32"/>
      <c r="N63" s="22"/>
    </row>
    <row r="64" spans="2:30" s="15" customFormat="1" ht="6" customHeight="1" x14ac:dyDescent="0.2">
      <c r="B64" s="572"/>
      <c r="C64" s="558"/>
      <c r="D64" s="17"/>
      <c r="E64" s="558"/>
      <c r="F64" s="560"/>
      <c r="G64" s="21"/>
      <c r="I64" s="32"/>
      <c r="J64" s="32"/>
      <c r="K64" s="32"/>
      <c r="L64" s="32"/>
      <c r="M64" s="32"/>
      <c r="N64" s="22"/>
    </row>
    <row r="65" spans="2:14" s="15" customFormat="1" ht="6" customHeight="1" x14ac:dyDescent="0.2">
      <c r="B65" s="17"/>
      <c r="F65" s="17"/>
      <c r="G65" s="22"/>
      <c r="H65" s="23"/>
      <c r="I65" s="571" t="e">
        <f ca="1">'Cuartos de Final'!E19</f>
        <v>#REF!</v>
      </c>
      <c r="J65" s="557">
        <f>IF('Cuartos de Final'!F19&lt;&gt;"",'Cuartos de Final'!F19,"")</f>
        <v>1</v>
      </c>
      <c r="K65" s="27"/>
      <c r="L65" s="557">
        <f>IF('Cuartos de Final'!F21&lt;&gt;"",'Cuartos de Final'!F21,"")</f>
        <v>0</v>
      </c>
      <c r="M65" s="559" t="str">
        <f>'Cuartos de Final'!E21</f>
        <v>CANELA PASIÓN</v>
      </c>
      <c r="N65" s="20"/>
    </row>
    <row r="66" spans="2:14" s="15" customFormat="1" ht="6" customHeight="1" x14ac:dyDescent="0.2">
      <c r="B66" s="17"/>
      <c r="F66" s="17"/>
      <c r="G66" s="22"/>
      <c r="I66" s="572"/>
      <c r="J66" s="558"/>
      <c r="K66" s="27"/>
      <c r="L66" s="558"/>
      <c r="M66" s="560"/>
    </row>
    <row r="67" spans="2:14" s="15" customFormat="1" ht="12.75" customHeight="1" x14ac:dyDescent="0.2">
      <c r="B67" s="578"/>
      <c r="C67" s="578"/>
      <c r="E67" s="578"/>
      <c r="F67" s="578"/>
      <c r="G67" s="22"/>
    </row>
    <row r="68" spans="2:14" ht="6" customHeight="1" x14ac:dyDescent="0.2">
      <c r="B68" s="571" t="e">
        <f>'Octavos de Final'!E37</f>
        <v>#REF!</v>
      </c>
      <c r="C68" s="579" t="str">
        <f>IF('Octavos de Final'!F37&lt;&gt;"",'Octavos de Final'!F37,"")</f>
        <v/>
      </c>
      <c r="D68" s="14"/>
      <c r="E68" s="579" t="str">
        <f>IF('Octavos de Final'!F39&lt;&gt;"",'Octavos de Final'!F39,"")</f>
        <v/>
      </c>
      <c r="F68" s="559" t="e">
        <f>'Octavos de Final'!E39</f>
        <v>#REF!</v>
      </c>
      <c r="G68" s="24"/>
    </row>
    <row r="69" spans="2:14" ht="6" customHeight="1" x14ac:dyDescent="0.2">
      <c r="B69" s="572"/>
      <c r="C69" s="580"/>
      <c r="D69" s="14"/>
      <c r="E69" s="580"/>
      <c r="F69" s="560"/>
    </row>
  </sheetData>
  <mergeCells count="97">
    <mergeCell ref="B30:F30"/>
    <mergeCell ref="I32:M32"/>
    <mergeCell ref="P37:T37"/>
    <mergeCell ref="W48:W49"/>
    <mergeCell ref="F38:F39"/>
    <mergeCell ref="E38:E39"/>
    <mergeCell ref="E33:E34"/>
    <mergeCell ref="F33:F34"/>
    <mergeCell ref="C33:C34"/>
    <mergeCell ref="B33:B34"/>
    <mergeCell ref="E32:F32"/>
    <mergeCell ref="B32:C32"/>
    <mergeCell ref="B38:B39"/>
    <mergeCell ref="F48:F49"/>
    <mergeCell ref="E48:E49"/>
    <mergeCell ref="E43:E44"/>
    <mergeCell ref="B37:C37"/>
    <mergeCell ref="E37:F37"/>
    <mergeCell ref="E42:F42"/>
    <mergeCell ref="E47:F47"/>
    <mergeCell ref="B42:C42"/>
    <mergeCell ref="B47:C47"/>
    <mergeCell ref="F43:F44"/>
    <mergeCell ref="C43:C44"/>
    <mergeCell ref="B43:B44"/>
    <mergeCell ref="C38:C39"/>
    <mergeCell ref="F58:F59"/>
    <mergeCell ref="E58:E59"/>
    <mergeCell ref="F53:F54"/>
    <mergeCell ref="E53:E54"/>
    <mergeCell ref="F68:F69"/>
    <mergeCell ref="E68:E69"/>
    <mergeCell ref="P2:T2"/>
    <mergeCell ref="W2:AA2"/>
    <mergeCell ref="B16:F16"/>
    <mergeCell ref="I16:M16"/>
    <mergeCell ref="P16:T16"/>
    <mergeCell ref="W16:AA16"/>
    <mergeCell ref="I2:M2"/>
    <mergeCell ref="B2:F2"/>
    <mergeCell ref="C53:C54"/>
    <mergeCell ref="B58:B59"/>
    <mergeCell ref="B53:B54"/>
    <mergeCell ref="C68:C69"/>
    <mergeCell ref="B68:B69"/>
    <mergeCell ref="C48:C49"/>
    <mergeCell ref="B48:B49"/>
    <mergeCell ref="I45:I46"/>
    <mergeCell ref="B62:C62"/>
    <mergeCell ref="B67:C67"/>
    <mergeCell ref="C63:C64"/>
    <mergeCell ref="B63:B64"/>
    <mergeCell ref="E52:F52"/>
    <mergeCell ref="E57:F57"/>
    <mergeCell ref="E62:F62"/>
    <mergeCell ref="E67:F67"/>
    <mergeCell ref="F63:F64"/>
    <mergeCell ref="E63:E64"/>
    <mergeCell ref="C58:C59"/>
    <mergeCell ref="B52:C52"/>
    <mergeCell ref="B57:C57"/>
    <mergeCell ref="T40:T41"/>
    <mergeCell ref="I35:I36"/>
    <mergeCell ref="J35:J36"/>
    <mergeCell ref="L35:L36"/>
    <mergeCell ref="M35:M36"/>
    <mergeCell ref="P40:P41"/>
    <mergeCell ref="Q40:Q41"/>
    <mergeCell ref="S40:S41"/>
    <mergeCell ref="I65:I66"/>
    <mergeCell ref="J65:J66"/>
    <mergeCell ref="L65:L66"/>
    <mergeCell ref="M65:M66"/>
    <mergeCell ref="M45:M46"/>
    <mergeCell ref="L45:L46"/>
    <mergeCell ref="L55:L56"/>
    <mergeCell ref="M55:M56"/>
    <mergeCell ref="J45:J46"/>
    <mergeCell ref="I55:I56"/>
    <mergeCell ref="J55:J56"/>
    <mergeCell ref="P60:P61"/>
    <mergeCell ref="Q60:Q61"/>
    <mergeCell ref="AA60:AC61"/>
    <mergeCell ref="W51:AA51"/>
    <mergeCell ref="W53:W54"/>
    <mergeCell ref="X53:X54"/>
    <mergeCell ref="Z53:Z54"/>
    <mergeCell ref="AA53:AA54"/>
    <mergeCell ref="S60:S61"/>
    <mergeCell ref="T60:T61"/>
    <mergeCell ref="Z48:Z49"/>
    <mergeCell ref="AA48:AA49"/>
    <mergeCell ref="W45:AA46"/>
    <mergeCell ref="AC45:AD46"/>
    <mergeCell ref="AC48:AD49"/>
    <mergeCell ref="AC47:AD47"/>
    <mergeCell ref="X48:X49"/>
  </mergeCells>
  <phoneticPr fontId="17" type="noConversion"/>
  <hyperlinks>
    <hyperlink ref="AA60:AC61" location="Portada!A1" display="Menu Principal"/>
  </hyperlinks>
  <printOptions horizontalCentered="1" verticalCentered="1"/>
  <pageMargins left="0.75" right="0.75" top="1" bottom="1" header="0" footer="0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CT75"/>
  <sheetViews>
    <sheetView topLeftCell="A10" workbookViewId="0">
      <pane xSplit="5" topLeftCell="F1" activePane="topRight" state="frozen"/>
      <selection activeCell="O28" sqref="O28"/>
      <selection pane="topRight" activeCell="O36" sqref="O36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  <col min="76" max="76" width="4.85546875" customWidth="1"/>
  </cols>
  <sheetData>
    <row r="2" spans="1:54" x14ac:dyDescent="0.2">
      <c r="A2" s="586" t="s">
        <v>37</v>
      </c>
      <c r="B2" s="586"/>
      <c r="C2" s="586"/>
      <c r="D2" s="586"/>
      <c r="E2" s="586"/>
      <c r="G2" t="str">
        <f>IF('- PRIMERA DIVISIÓN-'!Q7&lt;&gt;"",'- PRIMERA DIVISIÓN-'!Q7,"")</f>
        <v>ECONÓMICAS FCE</v>
      </c>
      <c r="N2" t="str">
        <f>IF('- PRIMERA DIVISIÓN-'!Q9&lt;&gt;"",'- PRIMERA DIVISIÓN-'!Q9,"")</f>
        <v>BASQUETEROS UN</v>
      </c>
      <c r="U2" t="str">
        <f>IF('- PRIMERA DIVISIÓN-'!Q11&lt;&gt;"",'- PRIMERA DIVISIÓN-'!Q11,"")</f>
        <v>LOS JUECES</v>
      </c>
      <c r="AB2" t="str">
        <f>IF('- PRIMERA DIVISIÓN-'!Q13&lt;&gt;"",'- PRIMERA DIVISIÓN-'!Q13,"")</f>
        <v>CANELA PASIÓN</v>
      </c>
      <c r="AI2" t="str">
        <f>IF('- PRIMERA DIVISIÓN-'!Q15&lt;&gt;"",'- PRIMERA DIVISIÓN-'!Q15,"")</f>
        <v>CIENCIAS A</v>
      </c>
      <c r="AP2" t="str">
        <f>IF('- PRIMERA DIVISIÓN-'!Q17&lt;&gt;"",'- PRIMERA DIVISIÓN-'!Q17,"")</f>
        <v>BALLERS</v>
      </c>
      <c r="AW2" t="str">
        <f>IF('- PRIMERA DIVISIÓN-'!Q19&lt;&gt;"",'- PRIMERA DIVISIÓN-'!Q19,"")</f>
        <v/>
      </c>
    </row>
    <row r="3" spans="1:54" x14ac:dyDescent="0.2">
      <c r="F3" t="s">
        <v>56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  <c r="AI3" t="s">
        <v>14</v>
      </c>
      <c r="AJ3" t="s">
        <v>16</v>
      </c>
      <c r="AK3" t="s">
        <v>17</v>
      </c>
      <c r="AL3" t="s">
        <v>18</v>
      </c>
      <c r="AM3" t="s">
        <v>19</v>
      </c>
      <c r="AN3" t="s">
        <v>20</v>
      </c>
      <c r="AP3" t="s">
        <v>14</v>
      </c>
      <c r="AQ3" t="s">
        <v>16</v>
      </c>
      <c r="AR3" t="s">
        <v>17</v>
      </c>
      <c r="AS3" t="s">
        <v>18</v>
      </c>
      <c r="AT3" t="s">
        <v>19</v>
      </c>
      <c r="AU3" t="s">
        <v>20</v>
      </c>
      <c r="AW3" t="s">
        <v>14</v>
      </c>
      <c r="AX3" t="s">
        <v>16</v>
      </c>
      <c r="AY3" t="s">
        <v>17</v>
      </c>
      <c r="AZ3" t="s">
        <v>18</v>
      </c>
      <c r="BA3" t="s">
        <v>19</v>
      </c>
      <c r="BB3" t="s">
        <v>20</v>
      </c>
    </row>
    <row r="4" spans="1:54" x14ac:dyDescent="0.2">
      <c r="A4" s="2" t="str">
        <f ca="1">'- PRIMERA DIVISIÓN-'!B6</f>
        <v>ECONÓMICAS FCE</v>
      </c>
      <c r="B4" s="1">
        <f>IF('- PRIMERA DIVISIÓN-'!C6&lt;&gt;"",'- PRIMERA DIVISIÓN-'!C6,"")</f>
        <v>18</v>
      </c>
      <c r="C4" s="1" t="str">
        <f>'- PRIMERA DIVISIÓN-'!D6</f>
        <v>-</v>
      </c>
      <c r="D4" s="1">
        <f>IF('- PRIMERA DIVISIÓN-'!E6&lt;&gt;"",'- PRIMERA DIVISIÓN-'!E6,"")</f>
        <v>21</v>
      </c>
      <c r="E4" s="3" t="str">
        <f ca="1">'- PRIMERA DIVISIÓN-'!F6</f>
        <v>BASQUETEROS UN</v>
      </c>
      <c r="F4" s="1">
        <f>COUNTBLANK('- PRIMERA DIVISIÓN-'!C6:'- PRIMERA DIVISIÓN-'!E6)</f>
        <v>0</v>
      </c>
      <c r="G4">
        <f t="shared" ref="G4:G9" ca="1" si="0">IF(AND(F4=0,OR($A4=$G$2,$E4=$G$2)),1,0)</f>
        <v>1</v>
      </c>
      <c r="H4">
        <f t="shared" ref="H4:H9" ca="1" si="1">IF(AND(F4=0,OR(AND($A4=$G$2,$B4&gt;$D4),AND($E4=$G$2,$D4&gt;$B4))),1,0)</f>
        <v>0</v>
      </c>
      <c r="I4">
        <f t="shared" ref="I4:I9" ca="1" si="2">IF(AND(F4=0,G4=1,$B4=$D4),1,0)</f>
        <v>0</v>
      </c>
      <c r="J4">
        <f t="shared" ref="J4:J9" ca="1" si="3">IF(AND(F4=0,OR(AND($A4=$G$2,$B4&lt;$D4),AND($E4=$G$2,$D4&lt;$B4))),1,0)</f>
        <v>1</v>
      </c>
      <c r="K4">
        <f t="shared" ref="K4:K9" ca="1" si="4">IF(F4&gt;0,0,IF($A4=$G$2,$B4,IF($E4=$G$2,$D4,0)))</f>
        <v>18</v>
      </c>
      <c r="L4">
        <f t="shared" ref="L4:L9" ca="1" si="5">IF(F4&gt;0,0,IF($A4=$G$2,$D4,IF($E4=$G$2,$B4,0)))</f>
        <v>21</v>
      </c>
      <c r="N4">
        <f t="shared" ref="N4:N9" ca="1" si="6">IF(AND(F4=0,OR($A4=$N$2,$E4=$N$2)),1,0)</f>
        <v>1</v>
      </c>
      <c r="O4">
        <f t="shared" ref="O4:O9" ca="1" si="7">IF(AND(F4=0,OR(AND($A4=$N$2,$B4&gt;$D4),AND($E4=$N$2,$D4&gt;$B4))),1,0)</f>
        <v>1</v>
      </c>
      <c r="P4">
        <f t="shared" ref="P4:P9" ca="1" si="8">IF(AND(F4=0,N4=1,$B4=$D4),1,0)</f>
        <v>0</v>
      </c>
      <c r="Q4">
        <f t="shared" ref="Q4:Q9" ca="1" si="9">IF(AND(F4=0,OR(AND($A4=$N$2,$B4&lt;$D4),AND($E4=$N$2,$D4&lt;$B4))),1,0)</f>
        <v>0</v>
      </c>
      <c r="R4">
        <f t="shared" ref="R4:R9" ca="1" si="10">IF(F4&gt;0,0,IF($A4=$N$2,$B4,IF($E4=$N$2,$D4,0)))</f>
        <v>21</v>
      </c>
      <c r="S4">
        <f t="shared" ref="S4:S9" ca="1" si="11">IF(F4&gt;0,0,IF($A4=$N$2,$D4,IF($E4=$N$2,$B4,0)))</f>
        <v>18</v>
      </c>
      <c r="U4">
        <f t="shared" ref="U4:U9" ca="1" si="12">IF(AND(F4=0,OR($A4=$U$2,$E4=$U$2)),1,0)</f>
        <v>0</v>
      </c>
      <c r="V4">
        <f t="shared" ref="V4:V9" ca="1" si="13">IF(AND(F4=0,OR(AND($A4=$U$2,$B4&gt;$D4),AND($E4=$U$2,$D4&gt;$B4))),1,0)</f>
        <v>0</v>
      </c>
      <c r="W4">
        <f t="shared" ref="W4:W9" ca="1" si="14">IF(AND(F4=0,U4=1,$B4=$D4),1,0)</f>
        <v>0</v>
      </c>
      <c r="X4">
        <f t="shared" ref="X4:X9" ca="1" si="15">IF(AND(F4=0,OR(AND($A4=$U$2,$B4&lt;$D4),AND($E4=$U$2,$D4&lt;$B4))),1,0)</f>
        <v>0</v>
      </c>
      <c r="Y4">
        <f t="shared" ref="Y4:Y9" ca="1" si="16">IF(F4&gt;0,0,IF($A4=$U$2,$B4,IF($E4=$U$2,$D4,0)))</f>
        <v>0</v>
      </c>
      <c r="Z4">
        <f t="shared" ref="Z4:Z9" ca="1" si="17">IF(F4&gt;0,0,IF($A4=$U$2,$D4,IF($E4=$U$2,$B4,0)))</f>
        <v>0</v>
      </c>
      <c r="AB4">
        <f t="shared" ref="AB4:AB9" ca="1" si="18">IF(AND(F4=0,OR($A4=$AB$2,$E4=$AB$2)),1,0)</f>
        <v>0</v>
      </c>
      <c r="AC4">
        <f t="shared" ref="AC4:AC9" ca="1" si="19">IF(AND(F4=0,OR(AND($A4=$AB$2,$B4&gt;$D4),AND($E4=$AB$2,$D4&gt;$B4))),1,0)</f>
        <v>0</v>
      </c>
      <c r="AD4">
        <f t="shared" ref="AD4:AD9" ca="1" si="20">IF(AND(F4=0,AB4=1,$B4=$D4),1,0)</f>
        <v>0</v>
      </c>
      <c r="AE4">
        <f t="shared" ref="AE4:AE9" ca="1" si="21">IF(AND(F4=0,OR(AND($A4=$AB$2,$B4&lt;$D4),AND($E4=$AB$2,$D4&lt;$B4))),1,0)</f>
        <v>0</v>
      </c>
      <c r="AF4">
        <f t="shared" ref="AF4:AF9" ca="1" si="22">IF(F4&gt;0,0,IF($A4=$AB$2,$B4,IF($E4=$AB$2,$D4,0)))</f>
        <v>0</v>
      </c>
      <c r="AG4">
        <f t="shared" ref="AG4:AG9" ca="1" si="23">IF(F4&gt;0,0,IF($A4=$AB$2,$D4,IF($E4=$AB$2,$B4,0)))</f>
        <v>0</v>
      </c>
      <c r="AI4">
        <f ca="1">IF(AND(F4=0,OR($A4=$AI$2,$E4=$AI$2)),1,0)</f>
        <v>0</v>
      </c>
      <c r="AJ4">
        <f ca="1">IF(AND(F4=0,OR(AND($A4=$AI$2,$B4&gt;$D4),AND($E4=$AI$2,$D4&gt;$B4))),1,0)</f>
        <v>0</v>
      </c>
      <c r="AK4">
        <f ca="1">IF(AND(F4=0,AI4=1,$B4=$D4),1,0)</f>
        <v>0</v>
      </c>
      <c r="AL4">
        <f ca="1">IF(AND(F4=0,OR(AND($A4=$AI$2,$B4&lt;$D4),AND($E4=$AI$2,$D4&lt;$B4))),1,0)</f>
        <v>0</v>
      </c>
      <c r="AM4">
        <f ca="1">IF(F4&gt;0,0,IF($A4=$AI$2,$B4,IF($E4=$AI$2,$D4,0)))</f>
        <v>0</v>
      </c>
      <c r="AN4">
        <f ca="1">IF(F4&gt;0,0,IF($A4=$AI$2,$D4,IF($E4=$AI$2,$B4,0)))</f>
        <v>0</v>
      </c>
      <c r="AP4">
        <f ca="1">IF(AND(F4=0,OR($A4=$AP$2,$E4=$AP$2)),1,0)</f>
        <v>0</v>
      </c>
      <c r="AQ4">
        <f ca="1">IF(AND(F4=0,OR(AND($A4=$AP$2,$B4&gt;$D4),AND($E4=$AP$2,$D4&gt;$B4))),1,0)</f>
        <v>0</v>
      </c>
      <c r="AR4">
        <f ca="1">IF(AND(F4=0,AP4=1,$B4=$D4),1,0)</f>
        <v>0</v>
      </c>
      <c r="AS4">
        <f ca="1">IF(AND(F4=0,OR(AND($A4=$AP$2,$B4&lt;$D4),AND($E4=$AP$2,$D4&lt;$B4))),1,0)</f>
        <v>0</v>
      </c>
      <c r="AT4">
        <f ca="1">IF(F4&gt;0,0,IF($A4=$AP$2,$B4,IF($E4=$AP$2,$D4,0)))</f>
        <v>0</v>
      </c>
      <c r="AU4">
        <f ca="1">IF(F4&gt;0,0,IF($A4=$AP$2,$D4,IF($E4=$AP$2,$B4,0)))</f>
        <v>0</v>
      </c>
      <c r="AW4">
        <f ca="1">IF(AND(F4=0,OR($A4=$AW$2,$E4=$AW$2)),1,0)</f>
        <v>0</v>
      </c>
      <c r="AX4">
        <f ca="1">IF(AND(F4=0,OR(AND($A4=$AW$2,$B4&gt;$D4),AND($E4=$AW$2,$D4&gt;$B4))),1,0)</f>
        <v>0</v>
      </c>
      <c r="AY4">
        <f ca="1">IF(AND(F4=0,AW4=1,$B4=$D4),1,0)</f>
        <v>0</v>
      </c>
      <c r="AZ4">
        <f ca="1">IF(AND(F4=0,OR(AND($A4=$AW$2,$B4&lt;$D4),AND($E4=$AW$2,$D4&lt;$B4))),1,0)</f>
        <v>0</v>
      </c>
      <c r="BA4">
        <f ca="1">IF(F4&gt;0,0,IF($A4=$AW$2,$B4,IF($E4=$AW$2,$D4,0)))</f>
        <v>0</v>
      </c>
      <c r="BB4">
        <f ca="1">IF(F4&gt;0,0,IF($A4=$AW$2,$D4,IF($E4=$AW$2,$B4,0)))</f>
        <v>0</v>
      </c>
    </row>
    <row r="5" spans="1:54" x14ac:dyDescent="0.2">
      <c r="A5" s="2" t="str">
        <f ca="1">'- PRIMERA DIVISIÓN-'!B7</f>
        <v>LOS JUECES</v>
      </c>
      <c r="B5" s="179">
        <f>IF('- PRIMERA DIVISIÓN-'!C7&lt;&gt;"",'- PRIMERA DIVISIÓN-'!C7,"")</f>
        <v>66</v>
      </c>
      <c r="C5" s="179" t="str">
        <f>'- PRIMERA DIVISIÓN-'!D7</f>
        <v>-</v>
      </c>
      <c r="D5" s="179">
        <f>IF('- PRIMERA DIVISIÓN-'!E7&lt;&gt;"",'- PRIMERA DIVISIÓN-'!E7,"")</f>
        <v>55</v>
      </c>
      <c r="E5" s="3" t="str">
        <f ca="1">'- PRIMERA DIVISIÓN-'!F7</f>
        <v>CANELA PASIÓN</v>
      </c>
      <c r="F5" s="1">
        <f>COUNTBLANK('- PRIMERA DIVISIÓN-'!C7:'- PRIMERA DIVISIÓN-'!E7)</f>
        <v>0</v>
      </c>
      <c r="G5">
        <f t="shared" ca="1" si="0"/>
        <v>0</v>
      </c>
      <c r="H5">
        <f t="shared" ca="1" si="1"/>
        <v>0</v>
      </c>
      <c r="I5">
        <f t="shared" ca="1" si="2"/>
        <v>0</v>
      </c>
      <c r="J5">
        <f t="shared" ca="1" si="3"/>
        <v>0</v>
      </c>
      <c r="K5">
        <f t="shared" ca="1" si="4"/>
        <v>0</v>
      </c>
      <c r="L5">
        <f t="shared" ca="1" si="5"/>
        <v>0</v>
      </c>
      <c r="N5">
        <f t="shared" ca="1" si="6"/>
        <v>0</v>
      </c>
      <c r="O5">
        <f t="shared" ca="1" si="7"/>
        <v>0</v>
      </c>
      <c r="P5">
        <f t="shared" ca="1" si="8"/>
        <v>0</v>
      </c>
      <c r="Q5">
        <f t="shared" ca="1" si="9"/>
        <v>0</v>
      </c>
      <c r="R5">
        <f t="shared" ca="1" si="10"/>
        <v>0</v>
      </c>
      <c r="S5">
        <f t="shared" ca="1" si="11"/>
        <v>0</v>
      </c>
      <c r="U5">
        <f t="shared" ca="1" si="12"/>
        <v>1</v>
      </c>
      <c r="V5">
        <f t="shared" ca="1" si="13"/>
        <v>1</v>
      </c>
      <c r="W5">
        <f t="shared" ca="1" si="14"/>
        <v>0</v>
      </c>
      <c r="X5">
        <f t="shared" ca="1" si="15"/>
        <v>0</v>
      </c>
      <c r="Y5">
        <f t="shared" ca="1" si="16"/>
        <v>66</v>
      </c>
      <c r="Z5">
        <f t="shared" ca="1" si="17"/>
        <v>55</v>
      </c>
      <c r="AB5">
        <f t="shared" ca="1" si="18"/>
        <v>1</v>
      </c>
      <c r="AC5">
        <f t="shared" ca="1" si="19"/>
        <v>0</v>
      </c>
      <c r="AD5">
        <f t="shared" ca="1" si="20"/>
        <v>0</v>
      </c>
      <c r="AE5">
        <f t="shared" ca="1" si="21"/>
        <v>1</v>
      </c>
      <c r="AF5">
        <f t="shared" ca="1" si="22"/>
        <v>55</v>
      </c>
      <c r="AG5">
        <f t="shared" ca="1" si="23"/>
        <v>66</v>
      </c>
      <c r="AI5">
        <f t="shared" ref="AI5:AI24" ca="1" si="24">IF(AND(F5=0,OR($A5=$AI$2,$E5=$AI$2)),1,0)</f>
        <v>0</v>
      </c>
      <c r="AJ5">
        <f t="shared" ref="AJ5:AJ24" ca="1" si="25">IF(AND(F5=0,OR(AND($A5=$AI$2,$B5&gt;$D5),AND($E5=$AI$2,$D5&gt;$B5))),1,0)</f>
        <v>0</v>
      </c>
      <c r="AK5">
        <f t="shared" ref="AK5:AK24" ca="1" si="26">IF(AND(F5=0,AI5=1,$B5=$D5),1,0)</f>
        <v>0</v>
      </c>
      <c r="AL5">
        <f t="shared" ref="AL5:AL24" ca="1" si="27">IF(AND(F5=0,OR(AND($A5=$AI$2,$B5&lt;$D5),AND($E5=$AI$2,$D5&lt;$B5))),1,0)</f>
        <v>0</v>
      </c>
      <c r="AM5">
        <f t="shared" ref="AM5:AM24" ca="1" si="28">IF(F5&gt;0,0,IF($A5=$AI$2,$B5,IF($E5=$AI$2,$D5,0)))</f>
        <v>0</v>
      </c>
      <c r="AN5">
        <f t="shared" ref="AN5:AN24" ca="1" si="29">IF(F5&gt;0,0,IF($A5=$AI$2,$D5,IF($E5=$AI$2,$B5,0)))</f>
        <v>0</v>
      </c>
      <c r="AP5">
        <f t="shared" ref="AP5:AP24" ca="1" si="30">IF(AND(F5=0,OR($A5=$AP$2,$E5=$AP$2)),1,0)</f>
        <v>0</v>
      </c>
      <c r="AQ5">
        <f t="shared" ref="AQ5:AQ24" ca="1" si="31">IF(AND(F5=0,OR(AND($A5=$AP$2,$B5&gt;$D5),AND($E5=$AP$2,$D5&gt;$B5))),1,0)</f>
        <v>0</v>
      </c>
      <c r="AR5">
        <f t="shared" ref="AR5:AR24" ca="1" si="32">IF(AND(F5=0,AP5=1,$B5=$D5),1,0)</f>
        <v>0</v>
      </c>
      <c r="AS5">
        <f t="shared" ref="AS5:AS24" ca="1" si="33">IF(AND(F5=0,OR(AND($A5=$AP$2,$B5&lt;$D5),AND($E5=$AP$2,$D5&lt;$B5))),1,0)</f>
        <v>0</v>
      </c>
      <c r="AT5">
        <f t="shared" ref="AT5:AT24" ca="1" si="34">IF(F5&gt;0,0,IF($A5=$AP$2,$B5,IF($E5=$AP$2,$D5,0)))</f>
        <v>0</v>
      </c>
      <c r="AU5">
        <f t="shared" ref="AU5:AU24" ca="1" si="35">IF(F5&gt;0,0,IF($A5=$AP$2,$D5,IF($E5=$AP$2,$B5,0)))</f>
        <v>0</v>
      </c>
      <c r="AW5">
        <f t="shared" ref="AW5:AW24" ca="1" si="36">IF(AND(F5=0,OR($A5=$AW$2,$E5=$AW$2)),1,0)</f>
        <v>0</v>
      </c>
      <c r="AX5">
        <f t="shared" ref="AX5:AX24" ca="1" si="37">IF(AND(F5=0,OR(AND($A5=$AW$2,$B5&gt;$D5),AND($E5=$AW$2,$D5&gt;$B5))),1,0)</f>
        <v>0</v>
      </c>
      <c r="AY5">
        <f t="shared" ref="AY5:AY24" ca="1" si="38">IF(AND(F5=0,AW5=1,$B5=$D5),1,0)</f>
        <v>0</v>
      </c>
      <c r="AZ5">
        <f t="shared" ref="AZ5:AZ24" ca="1" si="39">IF(AND(F5=0,OR(AND($A5=$AW$2,$B5&lt;$D5),AND($E5=$AW$2,$D5&lt;$B5))),1,0)</f>
        <v>0</v>
      </c>
      <c r="BA5">
        <f t="shared" ref="BA5:BA24" ca="1" si="40">IF(F5&gt;0,0,IF($A5=$AW$2,$B5,IF($E5=$AW$2,$D5,0)))</f>
        <v>0</v>
      </c>
      <c r="BB5">
        <f t="shared" ref="BB5:BB24" ca="1" si="41">IF(F5&gt;0,0,IF($A5=$AW$2,$D5,IF($E5=$AW$2,$B5,0)))</f>
        <v>0</v>
      </c>
    </row>
    <row r="6" spans="1:54" x14ac:dyDescent="0.2">
      <c r="A6" s="2" t="str">
        <f ca="1">'- PRIMERA DIVISIÓN-'!B8</f>
        <v>CIENCIAS A</v>
      </c>
      <c r="B6" s="179" t="str">
        <f>IF('- PRIMERA DIVISIÓN-'!C8&lt;&gt;"",'- PRIMERA DIVISIÓN-'!C8,"")</f>
        <v/>
      </c>
      <c r="C6" s="179" t="str">
        <f>'- PRIMERA DIVISIÓN-'!D8</f>
        <v>-</v>
      </c>
      <c r="D6" s="179" t="str">
        <f>IF('- PRIMERA DIVISIÓN-'!E8&lt;&gt;"",'- PRIMERA DIVISIÓN-'!E8,"")</f>
        <v/>
      </c>
      <c r="E6" s="3" t="str">
        <f ca="1">'- PRIMERA DIVISIÓN-'!F8</f>
        <v>BALLERS</v>
      </c>
      <c r="F6" s="1">
        <f>COUNTBLANK('- PRIMERA DIVISIÓN-'!C8:'- PRIMERA DIVISIÓN-'!E8)</f>
        <v>2</v>
      </c>
      <c r="G6">
        <f t="shared" ca="1" si="0"/>
        <v>0</v>
      </c>
      <c r="H6">
        <f t="shared" ca="1" si="1"/>
        <v>0</v>
      </c>
      <c r="I6">
        <f t="shared" ca="1" si="2"/>
        <v>0</v>
      </c>
      <c r="J6">
        <f t="shared" ca="1" si="3"/>
        <v>0</v>
      </c>
      <c r="K6">
        <f t="shared" si="4"/>
        <v>0</v>
      </c>
      <c r="L6">
        <f t="shared" si="5"/>
        <v>0</v>
      </c>
      <c r="N6">
        <f t="shared" ca="1" si="6"/>
        <v>0</v>
      </c>
      <c r="O6">
        <f t="shared" ca="1" si="7"/>
        <v>0</v>
      </c>
      <c r="P6">
        <f t="shared" ca="1" si="8"/>
        <v>0</v>
      </c>
      <c r="Q6">
        <f t="shared" ca="1" si="9"/>
        <v>0</v>
      </c>
      <c r="R6">
        <f t="shared" si="10"/>
        <v>0</v>
      </c>
      <c r="S6">
        <f t="shared" si="11"/>
        <v>0</v>
      </c>
      <c r="U6">
        <f t="shared" ca="1" si="12"/>
        <v>0</v>
      </c>
      <c r="V6">
        <f t="shared" ca="1" si="13"/>
        <v>0</v>
      </c>
      <c r="W6">
        <f t="shared" ca="1" si="14"/>
        <v>0</v>
      </c>
      <c r="X6">
        <f t="shared" ca="1" si="15"/>
        <v>0</v>
      </c>
      <c r="Y6">
        <f t="shared" si="16"/>
        <v>0</v>
      </c>
      <c r="Z6">
        <f t="shared" si="17"/>
        <v>0</v>
      </c>
      <c r="AB6">
        <f t="shared" ca="1" si="18"/>
        <v>0</v>
      </c>
      <c r="AC6">
        <f t="shared" ca="1" si="19"/>
        <v>0</v>
      </c>
      <c r="AD6">
        <f t="shared" ca="1" si="20"/>
        <v>0</v>
      </c>
      <c r="AE6">
        <f t="shared" ca="1" si="21"/>
        <v>0</v>
      </c>
      <c r="AF6">
        <f t="shared" si="22"/>
        <v>0</v>
      </c>
      <c r="AG6">
        <f t="shared" si="23"/>
        <v>0</v>
      </c>
      <c r="AI6">
        <f t="shared" ca="1" si="24"/>
        <v>0</v>
      </c>
      <c r="AJ6">
        <f t="shared" ca="1" si="25"/>
        <v>0</v>
      </c>
      <c r="AK6">
        <f t="shared" ca="1" si="26"/>
        <v>0</v>
      </c>
      <c r="AL6">
        <f t="shared" ca="1" si="27"/>
        <v>0</v>
      </c>
      <c r="AM6">
        <f t="shared" si="28"/>
        <v>0</v>
      </c>
      <c r="AN6">
        <f t="shared" si="29"/>
        <v>0</v>
      </c>
      <c r="AP6">
        <f t="shared" ca="1" si="30"/>
        <v>0</v>
      </c>
      <c r="AQ6">
        <f t="shared" ca="1" si="31"/>
        <v>0</v>
      </c>
      <c r="AR6">
        <f t="shared" ca="1" si="32"/>
        <v>0</v>
      </c>
      <c r="AS6">
        <f t="shared" ca="1" si="33"/>
        <v>0</v>
      </c>
      <c r="AT6">
        <f t="shared" si="34"/>
        <v>0</v>
      </c>
      <c r="AU6">
        <f t="shared" si="35"/>
        <v>0</v>
      </c>
      <c r="AW6">
        <f t="shared" ca="1" si="36"/>
        <v>0</v>
      </c>
      <c r="AX6">
        <f t="shared" ca="1" si="37"/>
        <v>0</v>
      </c>
      <c r="AY6">
        <f t="shared" ca="1" si="38"/>
        <v>0</v>
      </c>
      <c r="AZ6">
        <f t="shared" ca="1" si="39"/>
        <v>0</v>
      </c>
      <c r="BA6">
        <f t="shared" si="40"/>
        <v>0</v>
      </c>
      <c r="BB6">
        <f t="shared" si="41"/>
        <v>0</v>
      </c>
    </row>
    <row r="7" spans="1:54" x14ac:dyDescent="0.2">
      <c r="A7" s="2" t="str">
        <f ca="1">'- PRIMERA DIVISIÓN-'!B9</f>
        <v>ECONÓMICAS FCE</v>
      </c>
      <c r="B7" s="179">
        <f>IF('- PRIMERA DIVISIÓN-'!C9&lt;&gt;"",'- PRIMERA DIVISIÓN-'!C9,"")</f>
        <v>64</v>
      </c>
      <c r="C7" s="179" t="str">
        <f>'- PRIMERA DIVISIÓN-'!D9</f>
        <v>-</v>
      </c>
      <c r="D7" s="179">
        <f>IF('- PRIMERA DIVISIÓN-'!E9&lt;&gt;"",'- PRIMERA DIVISIÓN-'!E9,"")</f>
        <v>86</v>
      </c>
      <c r="E7" s="3" t="str">
        <f ca="1">'- PRIMERA DIVISIÓN-'!F9</f>
        <v>LOS JUECES</v>
      </c>
      <c r="F7" s="1">
        <f>COUNTBLANK('- PRIMERA DIVISIÓN-'!C9:'- PRIMERA DIVISIÓN-'!E9)</f>
        <v>0</v>
      </c>
      <c r="G7">
        <f t="shared" ca="1" si="0"/>
        <v>1</v>
      </c>
      <c r="H7">
        <f t="shared" ca="1" si="1"/>
        <v>0</v>
      </c>
      <c r="I7">
        <f t="shared" ca="1" si="2"/>
        <v>0</v>
      </c>
      <c r="J7">
        <f t="shared" ca="1" si="3"/>
        <v>1</v>
      </c>
      <c r="K7">
        <f t="shared" ca="1" si="4"/>
        <v>64</v>
      </c>
      <c r="L7">
        <f t="shared" ca="1" si="5"/>
        <v>86</v>
      </c>
      <c r="N7">
        <f t="shared" ca="1" si="6"/>
        <v>0</v>
      </c>
      <c r="O7">
        <f t="shared" ca="1" si="7"/>
        <v>0</v>
      </c>
      <c r="P7">
        <f t="shared" ca="1" si="8"/>
        <v>0</v>
      </c>
      <c r="Q7">
        <f t="shared" ca="1" si="9"/>
        <v>0</v>
      </c>
      <c r="R7">
        <f t="shared" ca="1" si="10"/>
        <v>0</v>
      </c>
      <c r="S7">
        <f t="shared" ca="1" si="11"/>
        <v>0</v>
      </c>
      <c r="U7">
        <f t="shared" ca="1" si="12"/>
        <v>1</v>
      </c>
      <c r="V7">
        <f t="shared" ca="1" si="13"/>
        <v>1</v>
      </c>
      <c r="W7">
        <f t="shared" ca="1" si="14"/>
        <v>0</v>
      </c>
      <c r="X7">
        <f t="shared" ca="1" si="15"/>
        <v>0</v>
      </c>
      <c r="Y7">
        <f t="shared" ca="1" si="16"/>
        <v>86</v>
      </c>
      <c r="Z7">
        <f t="shared" ca="1" si="17"/>
        <v>64</v>
      </c>
      <c r="AB7">
        <f t="shared" ca="1" si="18"/>
        <v>0</v>
      </c>
      <c r="AC7">
        <f t="shared" ca="1" si="19"/>
        <v>0</v>
      </c>
      <c r="AD7">
        <f t="shared" ca="1" si="20"/>
        <v>0</v>
      </c>
      <c r="AE7">
        <f t="shared" ca="1" si="21"/>
        <v>0</v>
      </c>
      <c r="AF7">
        <f t="shared" ca="1" si="22"/>
        <v>0</v>
      </c>
      <c r="AG7">
        <f t="shared" ca="1" si="23"/>
        <v>0</v>
      </c>
      <c r="AI7">
        <f t="shared" ca="1" si="24"/>
        <v>0</v>
      </c>
      <c r="AJ7">
        <f t="shared" ca="1" si="25"/>
        <v>0</v>
      </c>
      <c r="AK7">
        <f t="shared" ca="1" si="26"/>
        <v>0</v>
      </c>
      <c r="AL7">
        <f t="shared" ca="1" si="27"/>
        <v>0</v>
      </c>
      <c r="AM7">
        <f t="shared" ca="1" si="28"/>
        <v>0</v>
      </c>
      <c r="AN7">
        <f t="shared" ca="1" si="29"/>
        <v>0</v>
      </c>
      <c r="AP7">
        <f t="shared" ca="1" si="30"/>
        <v>0</v>
      </c>
      <c r="AQ7">
        <f t="shared" ca="1" si="31"/>
        <v>0</v>
      </c>
      <c r="AR7">
        <f t="shared" ca="1" si="32"/>
        <v>0</v>
      </c>
      <c r="AS7">
        <f t="shared" ca="1" si="33"/>
        <v>0</v>
      </c>
      <c r="AT7">
        <f t="shared" ca="1" si="34"/>
        <v>0</v>
      </c>
      <c r="AU7">
        <f t="shared" ca="1" si="35"/>
        <v>0</v>
      </c>
      <c r="AW7">
        <f t="shared" ca="1" si="36"/>
        <v>0</v>
      </c>
      <c r="AX7">
        <f t="shared" ca="1" si="37"/>
        <v>0</v>
      </c>
      <c r="AY7">
        <f t="shared" ca="1" si="38"/>
        <v>0</v>
      </c>
      <c r="AZ7">
        <f t="shared" ca="1" si="39"/>
        <v>0</v>
      </c>
      <c r="BA7">
        <f t="shared" ca="1" si="40"/>
        <v>0</v>
      </c>
      <c r="BB7">
        <f t="shared" ca="1" si="41"/>
        <v>0</v>
      </c>
    </row>
    <row r="8" spans="1:54" x14ac:dyDescent="0.2">
      <c r="A8" s="2" t="str">
        <f ca="1">'- PRIMERA DIVISIÓN-'!B10</f>
        <v>BASQUETEROS UN</v>
      </c>
      <c r="B8" s="179">
        <f>IF('- PRIMERA DIVISIÓN-'!C10&lt;&gt;"",'- PRIMERA DIVISIÓN-'!C10,"")</f>
        <v>36</v>
      </c>
      <c r="C8" s="179" t="str">
        <f>'- PRIMERA DIVISIÓN-'!D10</f>
        <v>-</v>
      </c>
      <c r="D8" s="179">
        <f>IF('- PRIMERA DIVISIÓN-'!E10&lt;&gt;"",'- PRIMERA DIVISIÓN-'!E10,"")</f>
        <v>30</v>
      </c>
      <c r="E8" s="3" t="str">
        <f ca="1">'- PRIMERA DIVISIÓN-'!F10</f>
        <v>CIENCIAS A</v>
      </c>
      <c r="F8" s="1">
        <f>COUNTBLANK('- PRIMERA DIVISIÓN-'!C10:'- PRIMERA DIVISIÓN-'!E10)</f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J8">
        <f t="shared" ca="1" si="3"/>
        <v>0</v>
      </c>
      <c r="K8">
        <f t="shared" ca="1" si="4"/>
        <v>0</v>
      </c>
      <c r="L8">
        <f t="shared" ca="1" si="5"/>
        <v>0</v>
      </c>
      <c r="N8">
        <f t="shared" ca="1" si="6"/>
        <v>1</v>
      </c>
      <c r="O8">
        <f t="shared" ca="1" si="7"/>
        <v>1</v>
      </c>
      <c r="P8">
        <f t="shared" ca="1" si="8"/>
        <v>0</v>
      </c>
      <c r="Q8">
        <f t="shared" ca="1" si="9"/>
        <v>0</v>
      </c>
      <c r="R8">
        <f t="shared" ca="1" si="10"/>
        <v>36</v>
      </c>
      <c r="S8">
        <f t="shared" ca="1" si="11"/>
        <v>30</v>
      </c>
      <c r="U8">
        <f t="shared" ca="1" si="12"/>
        <v>0</v>
      </c>
      <c r="V8">
        <f t="shared" ca="1" si="13"/>
        <v>0</v>
      </c>
      <c r="W8">
        <f t="shared" ca="1" si="14"/>
        <v>0</v>
      </c>
      <c r="X8">
        <f t="shared" ca="1" si="15"/>
        <v>0</v>
      </c>
      <c r="Y8">
        <f t="shared" ca="1" si="16"/>
        <v>0</v>
      </c>
      <c r="Z8">
        <f t="shared" ca="1" si="17"/>
        <v>0</v>
      </c>
      <c r="AB8">
        <f t="shared" ca="1" si="18"/>
        <v>0</v>
      </c>
      <c r="AC8">
        <f t="shared" ca="1" si="19"/>
        <v>0</v>
      </c>
      <c r="AD8">
        <f t="shared" ca="1" si="20"/>
        <v>0</v>
      </c>
      <c r="AE8">
        <f t="shared" ca="1" si="21"/>
        <v>0</v>
      </c>
      <c r="AF8">
        <f t="shared" ca="1" si="22"/>
        <v>0</v>
      </c>
      <c r="AG8">
        <f t="shared" ca="1" si="23"/>
        <v>0</v>
      </c>
      <c r="AI8">
        <f t="shared" ca="1" si="24"/>
        <v>1</v>
      </c>
      <c r="AJ8">
        <f t="shared" ca="1" si="25"/>
        <v>0</v>
      </c>
      <c r="AK8">
        <f t="shared" ca="1" si="26"/>
        <v>0</v>
      </c>
      <c r="AL8">
        <f t="shared" ca="1" si="27"/>
        <v>1</v>
      </c>
      <c r="AM8">
        <f t="shared" ca="1" si="28"/>
        <v>30</v>
      </c>
      <c r="AN8">
        <f t="shared" ca="1" si="29"/>
        <v>36</v>
      </c>
      <c r="AP8">
        <f t="shared" ca="1" si="30"/>
        <v>0</v>
      </c>
      <c r="AQ8">
        <f t="shared" ca="1" si="31"/>
        <v>0</v>
      </c>
      <c r="AR8">
        <f t="shared" ca="1" si="32"/>
        <v>0</v>
      </c>
      <c r="AS8">
        <f t="shared" ca="1" si="33"/>
        <v>0</v>
      </c>
      <c r="AT8">
        <f t="shared" ca="1" si="34"/>
        <v>0</v>
      </c>
      <c r="AU8">
        <f t="shared" ca="1" si="35"/>
        <v>0</v>
      </c>
      <c r="AW8">
        <f t="shared" ca="1" si="36"/>
        <v>0</v>
      </c>
      <c r="AX8">
        <f t="shared" ca="1" si="37"/>
        <v>0</v>
      </c>
      <c r="AY8">
        <f t="shared" ca="1" si="38"/>
        <v>0</v>
      </c>
      <c r="AZ8">
        <f t="shared" ca="1" si="39"/>
        <v>0</v>
      </c>
      <c r="BA8">
        <f t="shared" ca="1" si="40"/>
        <v>0</v>
      </c>
      <c r="BB8">
        <f t="shared" ca="1" si="41"/>
        <v>0</v>
      </c>
    </row>
    <row r="9" spans="1:54" x14ac:dyDescent="0.2">
      <c r="A9" s="2" t="str">
        <f ca="1">'- PRIMERA DIVISIÓN-'!B11</f>
        <v>CANELA PASIÓN</v>
      </c>
      <c r="B9" s="179">
        <f>IF('- PRIMERA DIVISIÓN-'!C11&lt;&gt;"",'- PRIMERA DIVISIÓN-'!C11,"")</f>
        <v>0</v>
      </c>
      <c r="C9" s="179" t="str">
        <f>'- PRIMERA DIVISIÓN-'!D11</f>
        <v>-</v>
      </c>
      <c r="D9" s="179">
        <f>IF('- PRIMERA DIVISIÓN-'!E11&lt;&gt;"",'- PRIMERA DIVISIÓN-'!E11,"")</f>
        <v>20</v>
      </c>
      <c r="E9" s="3" t="str">
        <f ca="1">'- PRIMERA DIVISIÓN-'!F11</f>
        <v>BALLERS</v>
      </c>
      <c r="F9" s="1">
        <f>COUNTBLANK('- PRIMERA DIVISIÓN-'!C11:'- PRIMERA DIVISIÓN-'!E11)</f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J9">
        <f t="shared" ca="1" si="3"/>
        <v>0</v>
      </c>
      <c r="K9">
        <f t="shared" ca="1" si="4"/>
        <v>0</v>
      </c>
      <c r="L9">
        <f t="shared" ca="1" si="5"/>
        <v>0</v>
      </c>
      <c r="N9">
        <f t="shared" ca="1" si="6"/>
        <v>0</v>
      </c>
      <c r="O9">
        <f t="shared" ca="1" si="7"/>
        <v>0</v>
      </c>
      <c r="P9">
        <f t="shared" ca="1" si="8"/>
        <v>0</v>
      </c>
      <c r="Q9">
        <f t="shared" ca="1" si="9"/>
        <v>0</v>
      </c>
      <c r="R9">
        <f t="shared" ca="1" si="10"/>
        <v>0</v>
      </c>
      <c r="S9">
        <f t="shared" ca="1" si="11"/>
        <v>0</v>
      </c>
      <c r="U9">
        <f t="shared" ca="1" si="12"/>
        <v>0</v>
      </c>
      <c r="V9">
        <f t="shared" ca="1" si="13"/>
        <v>0</v>
      </c>
      <c r="W9">
        <f t="shared" ca="1" si="14"/>
        <v>0</v>
      </c>
      <c r="X9">
        <f t="shared" ca="1" si="15"/>
        <v>0</v>
      </c>
      <c r="Y9">
        <f t="shared" ca="1" si="16"/>
        <v>0</v>
      </c>
      <c r="Z9">
        <f t="shared" ca="1" si="17"/>
        <v>0</v>
      </c>
      <c r="AB9">
        <f t="shared" ca="1" si="18"/>
        <v>1</v>
      </c>
      <c r="AC9">
        <f t="shared" ca="1" si="19"/>
        <v>0</v>
      </c>
      <c r="AD9">
        <f t="shared" ca="1" si="20"/>
        <v>0</v>
      </c>
      <c r="AE9">
        <f t="shared" ca="1" si="21"/>
        <v>1</v>
      </c>
      <c r="AF9">
        <f t="shared" ca="1" si="22"/>
        <v>0</v>
      </c>
      <c r="AG9">
        <f t="shared" ca="1" si="23"/>
        <v>20</v>
      </c>
      <c r="AI9">
        <f t="shared" ca="1" si="24"/>
        <v>0</v>
      </c>
      <c r="AJ9">
        <f t="shared" ca="1" si="25"/>
        <v>0</v>
      </c>
      <c r="AK9">
        <f t="shared" ca="1" si="26"/>
        <v>0</v>
      </c>
      <c r="AL9">
        <f t="shared" ca="1" si="27"/>
        <v>0</v>
      </c>
      <c r="AM9">
        <f t="shared" ca="1" si="28"/>
        <v>0</v>
      </c>
      <c r="AN9">
        <f t="shared" ca="1" si="29"/>
        <v>0</v>
      </c>
      <c r="AP9">
        <f t="shared" ca="1" si="30"/>
        <v>1</v>
      </c>
      <c r="AQ9">
        <f t="shared" ca="1" si="31"/>
        <v>1</v>
      </c>
      <c r="AR9">
        <f t="shared" ca="1" si="32"/>
        <v>0</v>
      </c>
      <c r="AS9">
        <f t="shared" ca="1" si="33"/>
        <v>0</v>
      </c>
      <c r="AT9">
        <f t="shared" ca="1" si="34"/>
        <v>20</v>
      </c>
      <c r="AU9">
        <f t="shared" ca="1" si="35"/>
        <v>0</v>
      </c>
      <c r="AW9">
        <f t="shared" ca="1" si="36"/>
        <v>0</v>
      </c>
      <c r="AX9">
        <f t="shared" ca="1" si="37"/>
        <v>0</v>
      </c>
      <c r="AY9">
        <f t="shared" ca="1" si="38"/>
        <v>0</v>
      </c>
      <c r="AZ9">
        <f t="shared" ca="1" si="39"/>
        <v>0</v>
      </c>
      <c r="BA9">
        <f t="shared" ca="1" si="40"/>
        <v>0</v>
      </c>
      <c r="BB9">
        <f t="shared" ca="1" si="41"/>
        <v>0</v>
      </c>
    </row>
    <row r="10" spans="1:54" x14ac:dyDescent="0.2">
      <c r="A10" s="2" t="str">
        <f ca="1">'- PRIMERA DIVISIÓN-'!B12</f>
        <v>ECONÓMICAS FCE</v>
      </c>
      <c r="B10" s="179" t="str">
        <f>IF('- PRIMERA DIVISIÓN-'!C12&lt;&gt;"",'- PRIMERA DIVISIÓN-'!C12,"")</f>
        <v/>
      </c>
      <c r="C10" s="179" t="str">
        <f>'- PRIMERA DIVISIÓN-'!D12</f>
        <v>-</v>
      </c>
      <c r="D10" s="179" t="str">
        <f>IF('- PRIMERA DIVISIÓN-'!E12&lt;&gt;"",'- PRIMERA DIVISIÓN-'!E12,"")</f>
        <v/>
      </c>
      <c r="E10" s="3" t="str">
        <f ca="1">'- PRIMERA DIVISIÓN-'!F12</f>
        <v>CIENCIAS A</v>
      </c>
      <c r="F10" s="1">
        <f>COUNTBLANK('- PRIMERA DIVISIÓN-'!C12:'- PRIMERA DIVISIÓN-'!E12)</f>
        <v>2</v>
      </c>
      <c r="G10">
        <f ca="1">IF(AND(F10=0,OR($A10=$G$2,$E10=$G$2)),1,0)</f>
        <v>0</v>
      </c>
      <c r="H10">
        <f ca="1">IF(AND(F10=0,OR(AND($A10=$G$2,$B10&gt;$D10),AND($E10=$G$2,$D10&gt;$B10))),1,0)</f>
        <v>0</v>
      </c>
      <c r="I10">
        <f ca="1">IF(AND(F10=0,G10=1,$B10=$D10),1,0)</f>
        <v>0</v>
      </c>
      <c r="J10">
        <f ca="1">IF(AND(F10=0,OR(AND($A10=$G$2,$B10&lt;$D10),AND($E10=$G$2,$D10&lt;$B10))),1,0)</f>
        <v>0</v>
      </c>
      <c r="K10">
        <f>IF(F10&gt;0,0,IF($A10=$G$2,$B10,IF($E10=$G$2,$D10,0)))</f>
        <v>0</v>
      </c>
      <c r="L10">
        <f>IF(F10&gt;0,0,IF($A10=$G$2,$D10,IF($E10=$G$2,$B10,0)))</f>
        <v>0</v>
      </c>
      <c r="N10">
        <f ca="1">IF(AND(F10=0,OR($A10=$N$2,$E10=$N$2)),1,0)</f>
        <v>0</v>
      </c>
      <c r="O10">
        <f ca="1">IF(AND(F10=0,OR(AND($A10=$N$2,$B10&gt;$D10),AND($E10=$N$2,$D10&gt;$B10))),1,0)</f>
        <v>0</v>
      </c>
      <c r="P10">
        <f ca="1">IF(AND(F10=0,N10=1,$B10=$D10),1,0)</f>
        <v>0</v>
      </c>
      <c r="Q10">
        <f ca="1">IF(AND(F10=0,OR(AND($A10=$N$2,$B10&lt;$D10),AND($E10=$N$2,$D10&lt;$B10))),1,0)</f>
        <v>0</v>
      </c>
      <c r="R10">
        <f>IF(F10&gt;0,0,IF($A10=$N$2,$B10,IF($E10=$N$2,$D10,0)))</f>
        <v>0</v>
      </c>
      <c r="S10">
        <f>IF(F10&gt;0,0,IF($A10=$N$2,$D10,IF($E10=$N$2,$B10,0)))</f>
        <v>0</v>
      </c>
      <c r="U10">
        <f ca="1">IF(AND(F10=0,OR($A10=$U$2,$E10=$U$2)),1,0)</f>
        <v>0</v>
      </c>
      <c r="V10">
        <f ca="1">IF(AND(F10=0,OR(AND($A10=$U$2,$B10&gt;$D10),AND($E10=$U$2,$D10&gt;$B10))),1,0)</f>
        <v>0</v>
      </c>
      <c r="W10">
        <f ca="1">IF(AND(F10=0,U10=1,$B10=$D10),1,0)</f>
        <v>0</v>
      </c>
      <c r="X10">
        <f ca="1">IF(AND(F10=0,OR(AND($A10=$U$2,$B10&lt;$D10),AND($E10=$U$2,$D10&lt;$B10))),1,0)</f>
        <v>0</v>
      </c>
      <c r="Y10">
        <f>IF(F10&gt;0,0,IF($A10=$U$2,$B10,IF($E10=$U$2,$D10,0)))</f>
        <v>0</v>
      </c>
      <c r="Z10">
        <f>IF(F10&gt;0,0,IF($A10=$U$2,$D10,IF($E10=$U$2,$B10,0)))</f>
        <v>0</v>
      </c>
      <c r="AB10">
        <f ca="1">IF(AND(F10=0,OR($A10=$AB$2,$E10=$AB$2)),1,0)</f>
        <v>0</v>
      </c>
      <c r="AC10">
        <f ca="1">IF(AND(F10=0,OR(AND($A10=$AB$2,$B10&gt;$D10),AND($E10=$AB$2,$D10&gt;$B10))),1,0)</f>
        <v>0</v>
      </c>
      <c r="AD10">
        <f ca="1">IF(AND(F10=0,AB10=1,$B10=$D10),1,0)</f>
        <v>0</v>
      </c>
      <c r="AE10">
        <f ca="1">IF(AND(F10=0,OR(AND($A10=$AB$2,$B10&lt;$D10),AND($E10=$AB$2,$D10&lt;$B10))),1,0)</f>
        <v>0</v>
      </c>
      <c r="AF10">
        <f>IF(F10&gt;0,0,IF($A10=$AB$2,$B10,IF($E10=$AB$2,$D10,0)))</f>
        <v>0</v>
      </c>
      <c r="AG10">
        <f>IF(F10&gt;0,0,IF($A10=$AB$2,$D10,IF($E10=$AB$2,$B10,0)))</f>
        <v>0</v>
      </c>
      <c r="AI10">
        <f t="shared" ca="1" si="24"/>
        <v>0</v>
      </c>
      <c r="AJ10">
        <f t="shared" ca="1" si="25"/>
        <v>0</v>
      </c>
      <c r="AK10">
        <f t="shared" ca="1" si="26"/>
        <v>0</v>
      </c>
      <c r="AL10">
        <f t="shared" ca="1" si="27"/>
        <v>0</v>
      </c>
      <c r="AM10">
        <f t="shared" si="28"/>
        <v>0</v>
      </c>
      <c r="AN10">
        <f t="shared" si="29"/>
        <v>0</v>
      </c>
      <c r="AP10">
        <f t="shared" ca="1" si="30"/>
        <v>0</v>
      </c>
      <c r="AQ10">
        <f t="shared" ca="1" si="31"/>
        <v>0</v>
      </c>
      <c r="AR10">
        <f t="shared" ca="1" si="32"/>
        <v>0</v>
      </c>
      <c r="AS10">
        <f t="shared" ca="1" si="33"/>
        <v>0</v>
      </c>
      <c r="AT10">
        <f t="shared" si="34"/>
        <v>0</v>
      </c>
      <c r="AU10">
        <f t="shared" si="35"/>
        <v>0</v>
      </c>
      <c r="AW10">
        <f t="shared" ca="1" si="36"/>
        <v>0</v>
      </c>
      <c r="AX10">
        <f t="shared" ca="1" si="37"/>
        <v>0</v>
      </c>
      <c r="AY10">
        <f t="shared" ca="1" si="38"/>
        <v>0</v>
      </c>
      <c r="AZ10">
        <f t="shared" ca="1" si="39"/>
        <v>0</v>
      </c>
      <c r="BA10">
        <f t="shared" si="40"/>
        <v>0</v>
      </c>
      <c r="BB10">
        <f t="shared" si="41"/>
        <v>0</v>
      </c>
    </row>
    <row r="11" spans="1:54" x14ac:dyDescent="0.2">
      <c r="A11" s="2" t="str">
        <f ca="1">'- PRIMERA DIVISIÓN-'!B13</f>
        <v>BASQUETEROS UN</v>
      </c>
      <c r="B11" s="179">
        <f>IF('- PRIMERA DIVISIÓN-'!C13&lt;&gt;"",'- PRIMERA DIVISIÓN-'!C13,"")</f>
        <v>46</v>
      </c>
      <c r="C11" s="179" t="str">
        <f>'- PRIMERA DIVISIÓN-'!D13</f>
        <v>-</v>
      </c>
      <c r="D11" s="179">
        <f>IF('- PRIMERA DIVISIÓN-'!E13&lt;&gt;"",'- PRIMERA DIVISIÓN-'!E13,"")</f>
        <v>39</v>
      </c>
      <c r="E11" s="3" t="str">
        <f ca="1">'- PRIMERA DIVISIÓN-'!F13</f>
        <v>CANELA PASIÓN</v>
      </c>
      <c r="F11" s="1">
        <f>COUNTBLANK('- PRIMERA DIVISIÓN-'!C13:'- PRIMERA DIVISIÓN-'!E13)</f>
        <v>0</v>
      </c>
      <c r="G11">
        <f ca="1">IF(AND(F11=0,OR($A11=$G$2,$E11=$G$2)),1,0)</f>
        <v>0</v>
      </c>
      <c r="H11">
        <f ca="1">IF(AND(F11=0,OR(AND($A11=$G$2,$B11&gt;$D11),AND($E11=$G$2,$D11&gt;$B11))),1,0)</f>
        <v>0</v>
      </c>
      <c r="I11">
        <f ca="1">IF(AND(F11=0,G11=1,$B11=$D11),1,0)</f>
        <v>0</v>
      </c>
      <c r="J11">
        <f ca="1">IF(AND(F11=0,OR(AND($A11=$G$2,$B11&lt;$D11),AND($E11=$G$2,$D11&lt;$B11))),1,0)</f>
        <v>0</v>
      </c>
      <c r="K11">
        <f ca="1">IF(F11&gt;0,0,IF($A11=$G$2,$B11,IF($E11=$G$2,$D11,0)))</f>
        <v>0</v>
      </c>
      <c r="L11">
        <f ca="1">IF(F11&gt;0,0,IF($A11=$G$2,$D11,IF($E11=$G$2,$B11,0)))</f>
        <v>0</v>
      </c>
      <c r="N11">
        <f ca="1">IF(AND(F11=0,OR($A11=$N$2,$E11=$N$2)),1,0)</f>
        <v>1</v>
      </c>
      <c r="O11">
        <f ca="1">IF(AND(F11=0,OR(AND($A11=$N$2,$B11&gt;$D11),AND($E11=$N$2,$D11&gt;$B11))),1,0)</f>
        <v>1</v>
      </c>
      <c r="P11">
        <f ca="1">IF(AND(F11=0,N11=1,$B11=$D11),1,0)</f>
        <v>0</v>
      </c>
      <c r="Q11">
        <f ca="1">IF(AND(F11=0,OR(AND($A11=$N$2,$B11&lt;$D11),AND($E11=$N$2,$D11&lt;$B11))),1,0)</f>
        <v>0</v>
      </c>
      <c r="R11">
        <f ca="1">IF(F11&gt;0,0,IF($A11=$N$2,$B11,IF($E11=$N$2,$D11,0)))</f>
        <v>46</v>
      </c>
      <c r="S11">
        <f ca="1">IF(F11&gt;0,0,IF($A11=$N$2,$D11,IF($E11=$N$2,$B11,0)))</f>
        <v>39</v>
      </c>
      <c r="U11">
        <f ca="1">IF(AND(F11=0,OR($A11=$U$2,$E11=$U$2)),1,0)</f>
        <v>0</v>
      </c>
      <c r="V11">
        <f ca="1">IF(AND(F11=0,OR(AND($A11=$U$2,$B11&gt;$D11),AND($E11=$U$2,$D11&gt;$B11))),1,0)</f>
        <v>0</v>
      </c>
      <c r="W11">
        <f ca="1">IF(AND(F11=0,U11=1,$B11=$D11),1,0)</f>
        <v>0</v>
      </c>
      <c r="X11">
        <f ca="1">IF(AND(F11=0,OR(AND($A11=$U$2,$B11&lt;$D11),AND($E11=$U$2,$D11&lt;$B11))),1,0)</f>
        <v>0</v>
      </c>
      <c r="Y11">
        <f ca="1">IF(F11&gt;0,0,IF($A11=$U$2,$B11,IF($E11=$U$2,$D11,0)))</f>
        <v>0</v>
      </c>
      <c r="Z11">
        <f ca="1">IF(F11&gt;0,0,IF($A11=$U$2,$D11,IF($E11=$U$2,$B11,0)))</f>
        <v>0</v>
      </c>
      <c r="AB11">
        <f ca="1">IF(AND(F11=0,OR($A11=$AB$2,$E11=$AB$2)),1,0)</f>
        <v>1</v>
      </c>
      <c r="AC11">
        <f ca="1">IF(AND(F11=0,OR(AND($A11=$AB$2,$B11&gt;$D11),AND($E11=$AB$2,$D11&gt;$B11))),1,0)</f>
        <v>0</v>
      </c>
      <c r="AD11">
        <f ca="1">IF(AND(F11=0,AB11=1,$B11=$D11),1,0)</f>
        <v>0</v>
      </c>
      <c r="AE11">
        <f ca="1">IF(AND(F11=0,OR(AND($A11=$AB$2,$B11&lt;$D11),AND($E11=$AB$2,$D11&lt;$B11))),1,0)</f>
        <v>1</v>
      </c>
      <c r="AF11">
        <f ca="1">IF(F11&gt;0,0,IF($A11=$AB$2,$B11,IF($E11=$AB$2,$D11,0)))</f>
        <v>39</v>
      </c>
      <c r="AG11">
        <f ca="1">IF(F11&gt;0,0,IF($A11=$AB$2,$D11,IF($E11=$AB$2,$B11,0)))</f>
        <v>46</v>
      </c>
      <c r="AI11">
        <f t="shared" ca="1" si="24"/>
        <v>0</v>
      </c>
      <c r="AJ11">
        <f t="shared" ca="1" si="25"/>
        <v>0</v>
      </c>
      <c r="AK11">
        <f t="shared" ca="1" si="26"/>
        <v>0</v>
      </c>
      <c r="AL11">
        <f t="shared" ca="1" si="27"/>
        <v>0</v>
      </c>
      <c r="AM11">
        <f t="shared" ca="1" si="28"/>
        <v>0</v>
      </c>
      <c r="AN11">
        <f t="shared" ca="1" si="29"/>
        <v>0</v>
      </c>
      <c r="AP11">
        <f t="shared" ca="1" si="30"/>
        <v>0</v>
      </c>
      <c r="AQ11">
        <f t="shared" ca="1" si="31"/>
        <v>0</v>
      </c>
      <c r="AR11">
        <f t="shared" ca="1" si="32"/>
        <v>0</v>
      </c>
      <c r="AS11">
        <f t="shared" ca="1" si="33"/>
        <v>0</v>
      </c>
      <c r="AT11">
        <f t="shared" ca="1" si="34"/>
        <v>0</v>
      </c>
      <c r="AU11">
        <f t="shared" ca="1" si="35"/>
        <v>0</v>
      </c>
      <c r="AW11">
        <f t="shared" ca="1" si="36"/>
        <v>0</v>
      </c>
      <c r="AX11">
        <f t="shared" ca="1" si="37"/>
        <v>0</v>
      </c>
      <c r="AY11">
        <f t="shared" ca="1" si="38"/>
        <v>0</v>
      </c>
      <c r="AZ11">
        <f t="shared" ca="1" si="39"/>
        <v>0</v>
      </c>
      <c r="BA11">
        <f t="shared" ca="1" si="40"/>
        <v>0</v>
      </c>
      <c r="BB11">
        <f t="shared" ca="1" si="41"/>
        <v>0</v>
      </c>
    </row>
    <row r="12" spans="1:54" x14ac:dyDescent="0.2">
      <c r="A12" s="2" t="str">
        <f ca="1">'- PRIMERA DIVISIÓN-'!B14</f>
        <v>LOS JUECES</v>
      </c>
      <c r="B12" s="179" t="str">
        <f>IF('- PRIMERA DIVISIÓN-'!C14&lt;&gt;"",'- PRIMERA DIVISIÓN-'!C14,"")</f>
        <v/>
      </c>
      <c r="C12" s="179" t="str">
        <f>'- PRIMERA DIVISIÓN-'!D14</f>
        <v>-</v>
      </c>
      <c r="D12" s="179" t="str">
        <f>IF('- PRIMERA DIVISIÓN-'!E14&lt;&gt;"",'- PRIMERA DIVISIÓN-'!E14,"")</f>
        <v/>
      </c>
      <c r="E12" s="3" t="str">
        <f ca="1">'- PRIMERA DIVISIÓN-'!F14</f>
        <v>BALLERS</v>
      </c>
      <c r="F12" s="1">
        <f>COUNTBLANK('- PRIMERA DIVISIÓN-'!C14:'- PRIMERA DIVISIÓN-'!E14)</f>
        <v>2</v>
      </c>
      <c r="G12">
        <f ca="1">IF(AND(F12=0,OR($A12=$G$2,$E12=$G$2)),1,0)</f>
        <v>0</v>
      </c>
      <c r="H12">
        <f ca="1">IF(AND(F12=0,OR(AND($A12=$G$2,$B12&gt;$D12),AND($E12=$G$2,$D12&gt;$B12))),1,0)</f>
        <v>0</v>
      </c>
      <c r="I12">
        <f ca="1">IF(AND(F12=0,G12=1,$B12=$D12),1,0)</f>
        <v>0</v>
      </c>
      <c r="J12">
        <f ca="1">IF(AND(F12=0,OR(AND($A12=$G$2,$B12&lt;$D12),AND($E12=$G$2,$D12&lt;$B12))),1,0)</f>
        <v>0</v>
      </c>
      <c r="K12">
        <f>IF(F12&gt;0,0,IF($A12=$G$2,$B12,IF($E12=$G$2,$D12,0)))</f>
        <v>0</v>
      </c>
      <c r="L12">
        <f>IF(F12&gt;0,0,IF($A12=$G$2,$D12,IF($E12=$G$2,$B12,0)))</f>
        <v>0</v>
      </c>
      <c r="N12">
        <f ca="1">IF(AND(F12=0,OR($A12=$N$2,$E12=$N$2)),1,0)</f>
        <v>0</v>
      </c>
      <c r="O12">
        <f ca="1">IF(AND(F12=0,OR(AND($A12=$N$2,$B12&gt;$D12),AND($E12=$N$2,$D12&gt;$B12))),1,0)</f>
        <v>0</v>
      </c>
      <c r="P12">
        <f ca="1">IF(AND(F12=0,N12=1,$B12=$D12),1,0)</f>
        <v>0</v>
      </c>
      <c r="Q12">
        <f ca="1">IF(AND(F12=0,OR(AND($A12=$N$2,$B12&lt;$D12),AND($E12=$N$2,$D12&lt;$B12))),1,0)</f>
        <v>0</v>
      </c>
      <c r="R12">
        <f>IF(F12&gt;0,0,IF($A12=$N$2,$B12,IF($E12=$N$2,$D12,0)))</f>
        <v>0</v>
      </c>
      <c r="S12">
        <f>IF(F12&gt;0,0,IF($A12=$N$2,$D12,IF($E12=$N$2,$B12,0)))</f>
        <v>0</v>
      </c>
      <c r="U12">
        <f ca="1">IF(AND(F12=0,OR($A12=$U$2,$E12=$U$2)),1,0)</f>
        <v>0</v>
      </c>
      <c r="V12">
        <f ca="1">IF(AND(F12=0,OR(AND($A12=$U$2,$B12&gt;$D12),AND($E12=$U$2,$D12&gt;$B12))),1,0)</f>
        <v>0</v>
      </c>
      <c r="W12">
        <f ca="1">IF(AND(F12=0,U12=1,$B12=$D12),1,0)</f>
        <v>0</v>
      </c>
      <c r="X12">
        <f ca="1">IF(AND(F12=0,OR(AND($A12=$U$2,$B12&lt;$D12),AND($E12=$U$2,$D12&lt;$B12))),1,0)</f>
        <v>0</v>
      </c>
      <c r="Y12">
        <f>IF(F12&gt;0,0,IF($A12=$U$2,$B12,IF($E12=$U$2,$D12,0)))</f>
        <v>0</v>
      </c>
      <c r="Z12">
        <f>IF(F12&gt;0,0,IF($A12=$U$2,$D12,IF($E12=$U$2,$B12,0)))</f>
        <v>0</v>
      </c>
      <c r="AB12">
        <f ca="1">IF(AND(F12=0,OR($A12=$AB$2,$E12=$AB$2)),1,0)</f>
        <v>0</v>
      </c>
      <c r="AC12">
        <f ca="1">IF(AND(F12=0,OR(AND($A12=$AB$2,$B12&gt;$D12),AND($E12=$AB$2,$D12&gt;$B12))),1,0)</f>
        <v>0</v>
      </c>
      <c r="AD12">
        <f ca="1">IF(AND(F12=0,AB12=1,$B12=$D12),1,0)</f>
        <v>0</v>
      </c>
      <c r="AE12">
        <f ca="1">IF(AND(F12=0,OR(AND($A12=$AB$2,$B12&lt;$D12),AND($E12=$AB$2,$D12&lt;$B12))),1,0)</f>
        <v>0</v>
      </c>
      <c r="AF12">
        <f>IF(F12&gt;0,0,IF($A12=$AB$2,$B12,IF($E12=$AB$2,$D12,0)))</f>
        <v>0</v>
      </c>
      <c r="AG12">
        <f>IF(F12&gt;0,0,IF($A12=$AB$2,$D12,IF($E12=$AB$2,$B12,0)))</f>
        <v>0</v>
      </c>
      <c r="AI12">
        <f t="shared" ca="1" si="24"/>
        <v>0</v>
      </c>
      <c r="AJ12">
        <f t="shared" ca="1" si="25"/>
        <v>0</v>
      </c>
      <c r="AK12">
        <f t="shared" ca="1" si="26"/>
        <v>0</v>
      </c>
      <c r="AL12">
        <f t="shared" ca="1" si="27"/>
        <v>0</v>
      </c>
      <c r="AM12">
        <f t="shared" si="28"/>
        <v>0</v>
      </c>
      <c r="AN12">
        <f t="shared" si="29"/>
        <v>0</v>
      </c>
      <c r="AP12">
        <f t="shared" ca="1" si="30"/>
        <v>0</v>
      </c>
      <c r="AQ12">
        <f t="shared" ca="1" si="31"/>
        <v>0</v>
      </c>
      <c r="AR12">
        <f t="shared" ca="1" si="32"/>
        <v>0</v>
      </c>
      <c r="AS12">
        <f t="shared" ca="1" si="33"/>
        <v>0</v>
      </c>
      <c r="AT12">
        <f t="shared" si="34"/>
        <v>0</v>
      </c>
      <c r="AU12">
        <f t="shared" si="35"/>
        <v>0</v>
      </c>
      <c r="AW12">
        <f t="shared" ca="1" si="36"/>
        <v>0</v>
      </c>
      <c r="AX12">
        <f t="shared" ca="1" si="37"/>
        <v>0</v>
      </c>
      <c r="AY12">
        <f t="shared" ca="1" si="38"/>
        <v>0</v>
      </c>
      <c r="AZ12">
        <f t="shared" ca="1" si="39"/>
        <v>0</v>
      </c>
      <c r="BA12">
        <f t="shared" si="40"/>
        <v>0</v>
      </c>
      <c r="BB12">
        <f t="shared" si="41"/>
        <v>0</v>
      </c>
    </row>
    <row r="13" spans="1:54" x14ac:dyDescent="0.2">
      <c r="A13" s="2" t="str">
        <f ca="1">'- PRIMERA DIVISIÓN-'!B15</f>
        <v>ECONÓMICAS FCE</v>
      </c>
      <c r="B13" s="179" t="str">
        <f>IF('- PRIMERA DIVISIÓN-'!C15&lt;&gt;"",'- PRIMERA DIVISIÓN-'!C15,"")</f>
        <v/>
      </c>
      <c r="C13" s="179" t="str">
        <f>'- PRIMERA DIVISIÓN-'!D15</f>
        <v>-</v>
      </c>
      <c r="D13" s="179" t="str">
        <f>IF('- PRIMERA DIVISIÓN-'!E15&lt;&gt;"",'- PRIMERA DIVISIÓN-'!E15,"")</f>
        <v/>
      </c>
      <c r="E13" s="3" t="str">
        <f ca="1">'- PRIMERA DIVISIÓN-'!F15</f>
        <v>CANELA PASIÓN</v>
      </c>
      <c r="F13" s="1">
        <f>COUNTBLANK('- PRIMERA DIVISIÓN-'!C15:'- PRIMERA DIVISIÓN-'!E15)</f>
        <v>2</v>
      </c>
      <c r="G13">
        <f ca="1">IF(AND(F13=0,OR($A13=$G$2,$E13=$G$2)),1,0)</f>
        <v>0</v>
      </c>
      <c r="H13">
        <f ca="1">IF(AND(F13=0,OR(AND($A13=$G$2,$B13&gt;$D13),AND($E13=$G$2,$D13&gt;$B13))),1,0)</f>
        <v>0</v>
      </c>
      <c r="I13">
        <f ca="1">IF(AND(F13=0,G13=1,$B13=$D13),1,0)</f>
        <v>0</v>
      </c>
      <c r="J13">
        <f ca="1">IF(AND(F13=0,OR(AND($A13=$G$2,$B13&lt;$D13),AND($E13=$G$2,$D13&lt;$B13))),1,0)</f>
        <v>0</v>
      </c>
      <c r="K13">
        <f>IF(F13&gt;0,0,IF($A13=$G$2,$B13,IF($E13=$G$2,$D13,0)))</f>
        <v>0</v>
      </c>
      <c r="L13">
        <f>IF(F13&gt;0,0,IF($A13=$G$2,$D13,IF($E13=$G$2,$B13,0)))</f>
        <v>0</v>
      </c>
      <c r="N13">
        <f ca="1">IF(AND(F13=0,OR($A13=$N$2,$E13=$N$2)),1,0)</f>
        <v>0</v>
      </c>
      <c r="O13">
        <f ca="1">IF(AND(F13=0,OR(AND($A13=$N$2,$B13&gt;$D13),AND($E13=$N$2,$D13&gt;$B13))),1,0)</f>
        <v>0</v>
      </c>
      <c r="P13">
        <f ca="1">IF(AND(F13=0,N13=1,$B13=$D13),1,0)</f>
        <v>0</v>
      </c>
      <c r="Q13">
        <f ca="1">IF(AND(F13=0,OR(AND($A13=$N$2,$B13&lt;$D13),AND($E13=$N$2,$D13&lt;$B13))),1,0)</f>
        <v>0</v>
      </c>
      <c r="R13">
        <f>IF(F13&gt;0,0,IF($A13=$N$2,$B13,IF($E13=$N$2,$D13,0)))</f>
        <v>0</v>
      </c>
      <c r="S13">
        <f>IF(F13&gt;0,0,IF($A13=$N$2,$D13,IF($E13=$N$2,$B13,0)))</f>
        <v>0</v>
      </c>
      <c r="U13">
        <f ca="1">IF(AND(F13=0,OR($A13=$U$2,$E13=$U$2)),1,0)</f>
        <v>0</v>
      </c>
      <c r="V13">
        <f ca="1">IF(AND(F13=0,OR(AND($A13=$U$2,$B13&gt;$D13),AND($E13=$U$2,$D13&gt;$B13))),1,0)</f>
        <v>0</v>
      </c>
      <c r="W13">
        <f ca="1">IF(AND(F13=0,U13=1,$B13=$D13),1,0)</f>
        <v>0</v>
      </c>
      <c r="X13">
        <f ca="1">IF(AND(F13=0,OR(AND($A13=$U$2,$B13&lt;$D13),AND($E13=$U$2,$D13&lt;$B13))),1,0)</f>
        <v>0</v>
      </c>
      <c r="Y13">
        <f>IF(F13&gt;0,0,IF($A13=$U$2,$B13,IF($E13=$U$2,$D13,0)))</f>
        <v>0</v>
      </c>
      <c r="Z13">
        <f>IF(F13&gt;0,0,IF($A13=$U$2,$D13,IF($E13=$U$2,$B13,0)))</f>
        <v>0</v>
      </c>
      <c r="AB13">
        <f ca="1">IF(AND(F13=0,OR($A13=$AB$2,$E13=$AB$2)),1,0)</f>
        <v>0</v>
      </c>
      <c r="AC13">
        <f ca="1">IF(AND(F13=0,OR(AND($A13=$AB$2,$B13&gt;$D13),AND($E13=$AB$2,$D13&gt;$B13))),1,0)</f>
        <v>0</v>
      </c>
      <c r="AD13">
        <f ca="1">IF(AND(F13=0,AB13=1,$B13=$D13),1,0)</f>
        <v>0</v>
      </c>
      <c r="AE13">
        <f ca="1">IF(AND(F13=0,OR(AND($A13=$AB$2,$B13&lt;$D13),AND($E13=$AB$2,$D13&lt;$B13))),1,0)</f>
        <v>0</v>
      </c>
      <c r="AF13">
        <f>IF(F13&gt;0,0,IF($A13=$AB$2,$B13,IF($E13=$AB$2,$D13,0)))</f>
        <v>0</v>
      </c>
      <c r="AG13">
        <f>IF(F13&gt;0,0,IF($A13=$AB$2,$D13,IF($E13=$AB$2,$B13,0)))</f>
        <v>0</v>
      </c>
      <c r="AI13">
        <f t="shared" ca="1" si="24"/>
        <v>0</v>
      </c>
      <c r="AJ13">
        <f t="shared" ca="1" si="25"/>
        <v>0</v>
      </c>
      <c r="AK13">
        <f t="shared" ca="1" si="26"/>
        <v>0</v>
      </c>
      <c r="AL13">
        <f t="shared" ca="1" si="27"/>
        <v>0</v>
      </c>
      <c r="AM13">
        <f t="shared" si="28"/>
        <v>0</v>
      </c>
      <c r="AN13">
        <f t="shared" si="29"/>
        <v>0</v>
      </c>
      <c r="AP13">
        <f t="shared" ca="1" si="30"/>
        <v>0</v>
      </c>
      <c r="AQ13">
        <f t="shared" ca="1" si="31"/>
        <v>0</v>
      </c>
      <c r="AR13">
        <f t="shared" ca="1" si="32"/>
        <v>0</v>
      </c>
      <c r="AS13">
        <f t="shared" ca="1" si="33"/>
        <v>0</v>
      </c>
      <c r="AT13">
        <f t="shared" si="34"/>
        <v>0</v>
      </c>
      <c r="AU13">
        <f t="shared" si="35"/>
        <v>0</v>
      </c>
      <c r="AW13">
        <f t="shared" ca="1" si="36"/>
        <v>0</v>
      </c>
      <c r="AX13">
        <f t="shared" ca="1" si="37"/>
        <v>0</v>
      </c>
      <c r="AY13">
        <f t="shared" ca="1" si="38"/>
        <v>0</v>
      </c>
      <c r="AZ13">
        <f t="shared" ca="1" si="39"/>
        <v>0</v>
      </c>
      <c r="BA13">
        <f t="shared" si="40"/>
        <v>0</v>
      </c>
      <c r="BB13">
        <f t="shared" si="41"/>
        <v>0</v>
      </c>
    </row>
    <row r="14" spans="1:54" x14ac:dyDescent="0.2">
      <c r="A14" s="2" t="str">
        <f ca="1">'- PRIMERA DIVISIÓN-'!B16</f>
        <v>LOS JUECES</v>
      </c>
      <c r="B14" s="179">
        <f>IF('- PRIMERA DIVISIÓN-'!C16&lt;&gt;"",'- PRIMERA DIVISIÓN-'!C16,"")</f>
        <v>62</v>
      </c>
      <c r="C14" s="179" t="str">
        <f>'- PRIMERA DIVISIÓN-'!D16</f>
        <v>-</v>
      </c>
      <c r="D14" s="179">
        <f>IF('- PRIMERA DIVISIÓN-'!E16&lt;&gt;"",'- PRIMERA DIVISIÓN-'!E16,"")</f>
        <v>31</v>
      </c>
      <c r="E14" s="3" t="str">
        <f ca="1">'- PRIMERA DIVISIÓN-'!F16</f>
        <v>CIENCIAS A</v>
      </c>
      <c r="F14" s="178">
        <f>COUNTBLANK('- PRIMERA DIVISIÓN-'!C16:'- PRIMERA DIVISIÓN-'!E16)</f>
        <v>0</v>
      </c>
      <c r="G14">
        <f t="shared" ref="G14:G24" ca="1" si="42">IF(AND(F14=0,OR($A14=$G$2,$E14=$G$2)),1,0)</f>
        <v>0</v>
      </c>
      <c r="H14">
        <f t="shared" ref="H14:H24" ca="1" si="43">IF(AND(F14=0,OR(AND($A14=$G$2,$B14&gt;$D14),AND($E14=$G$2,$D14&gt;$B14))),1,0)</f>
        <v>0</v>
      </c>
      <c r="I14">
        <f t="shared" ref="I14:I24" ca="1" si="44">IF(AND(F14=0,G14=1,$B14=$D14),1,0)</f>
        <v>0</v>
      </c>
      <c r="J14">
        <f t="shared" ref="J14:J24" ca="1" si="45">IF(AND(F14=0,OR(AND($A14=$G$2,$B14&lt;$D14),AND($E14=$G$2,$D14&lt;$B14))),1,0)</f>
        <v>0</v>
      </c>
      <c r="K14">
        <f t="shared" ref="K14:K24" ca="1" si="46">IF(F14&gt;0,0,IF($A14=$G$2,$B14,IF($E14=$G$2,$D14,0)))</f>
        <v>0</v>
      </c>
      <c r="L14">
        <f t="shared" ref="L14:L24" ca="1" si="47">IF(F14&gt;0,0,IF($A14=$G$2,$D14,IF($E14=$G$2,$B14,0)))</f>
        <v>0</v>
      </c>
      <c r="N14">
        <f t="shared" ref="N14:N24" ca="1" si="48">IF(AND(F14=0,OR($A14=$N$2,$E14=$N$2)),1,0)</f>
        <v>0</v>
      </c>
      <c r="O14">
        <f t="shared" ref="O14:O24" ca="1" si="49">IF(AND(F14=0,OR(AND($A14=$N$2,$B14&gt;$D14),AND($E14=$N$2,$D14&gt;$B14))),1,0)</f>
        <v>0</v>
      </c>
      <c r="P14">
        <f t="shared" ref="P14:P24" ca="1" si="50">IF(AND(F14=0,N14=1,$B14=$D14),1,0)</f>
        <v>0</v>
      </c>
      <c r="Q14">
        <f t="shared" ref="Q14:Q24" ca="1" si="51">IF(AND(F14=0,OR(AND($A14=$N$2,$B14&lt;$D14),AND($E14=$N$2,$D14&lt;$B14))),1,0)</f>
        <v>0</v>
      </c>
      <c r="R14">
        <f t="shared" ref="R14:R24" ca="1" si="52">IF(F14&gt;0,0,IF($A14=$N$2,$B14,IF($E14=$N$2,$D14,0)))</f>
        <v>0</v>
      </c>
      <c r="S14">
        <f t="shared" ref="S14:S24" ca="1" si="53">IF(F14&gt;0,0,IF($A14=$N$2,$D14,IF($E14=$N$2,$B14,0)))</f>
        <v>0</v>
      </c>
      <c r="U14">
        <f t="shared" ref="U14:U24" ca="1" si="54">IF(AND(F14=0,OR($A14=$U$2,$E14=$U$2)),1,0)</f>
        <v>1</v>
      </c>
      <c r="V14">
        <f t="shared" ref="V14:V24" ca="1" si="55">IF(AND(F14=0,OR(AND($A14=$U$2,$B14&gt;$D14),AND($E14=$U$2,$D14&gt;$B14))),1,0)</f>
        <v>1</v>
      </c>
      <c r="W14">
        <f t="shared" ref="W14:W24" ca="1" si="56">IF(AND(F14=0,U14=1,$B14=$D14),1,0)</f>
        <v>0</v>
      </c>
      <c r="X14">
        <f t="shared" ref="X14:X24" ca="1" si="57">IF(AND(F14=0,OR(AND($A14=$U$2,$B14&lt;$D14),AND($E14=$U$2,$D14&lt;$B14))),1,0)</f>
        <v>0</v>
      </c>
      <c r="Y14">
        <f t="shared" ref="Y14:Y24" ca="1" si="58">IF(F14&gt;0,0,IF($A14=$U$2,$B14,IF($E14=$U$2,$D14,0)))</f>
        <v>62</v>
      </c>
      <c r="Z14">
        <f t="shared" ref="Z14:Z24" ca="1" si="59">IF(F14&gt;0,0,IF($A14=$U$2,$D14,IF($E14=$U$2,$B14,0)))</f>
        <v>31</v>
      </c>
      <c r="AB14">
        <f t="shared" ref="AB14:AB24" ca="1" si="60">IF(AND(F14=0,OR($A14=$AB$2,$E14=$AB$2)),1,0)</f>
        <v>0</v>
      </c>
      <c r="AC14">
        <f t="shared" ref="AC14:AC24" ca="1" si="61">IF(AND(F14=0,OR(AND($A14=$AB$2,$B14&gt;$D14),AND($E14=$AB$2,$D14&gt;$B14))),1,0)</f>
        <v>0</v>
      </c>
      <c r="AD14">
        <f t="shared" ref="AD14:AD24" ca="1" si="62">IF(AND(F14=0,AB14=1,$B14=$D14),1,0)</f>
        <v>0</v>
      </c>
      <c r="AE14">
        <f t="shared" ref="AE14:AE24" ca="1" si="63">IF(AND(F14=0,OR(AND($A14=$AB$2,$B14&lt;$D14),AND($E14=$AB$2,$D14&lt;$B14))),1,0)</f>
        <v>0</v>
      </c>
      <c r="AF14">
        <f t="shared" ref="AF14:AF24" ca="1" si="64">IF(F14&gt;0,0,IF($A14=$AB$2,$B14,IF($E14=$AB$2,$D14,0)))</f>
        <v>0</v>
      </c>
      <c r="AG14">
        <f t="shared" ref="AG14:AG24" ca="1" si="65">IF(F14&gt;0,0,IF($A14=$AB$2,$D14,IF($E14=$AB$2,$B14,0)))</f>
        <v>0</v>
      </c>
      <c r="AI14">
        <f t="shared" ca="1" si="24"/>
        <v>1</v>
      </c>
      <c r="AJ14">
        <f t="shared" ca="1" si="25"/>
        <v>0</v>
      </c>
      <c r="AK14">
        <f t="shared" ca="1" si="26"/>
        <v>0</v>
      </c>
      <c r="AL14">
        <f t="shared" ca="1" si="27"/>
        <v>1</v>
      </c>
      <c r="AM14">
        <f t="shared" ca="1" si="28"/>
        <v>31</v>
      </c>
      <c r="AN14">
        <f t="shared" ca="1" si="29"/>
        <v>62</v>
      </c>
      <c r="AP14">
        <f t="shared" ca="1" si="30"/>
        <v>0</v>
      </c>
      <c r="AQ14">
        <f t="shared" ca="1" si="31"/>
        <v>0</v>
      </c>
      <c r="AR14">
        <f t="shared" ca="1" si="32"/>
        <v>0</v>
      </c>
      <c r="AS14">
        <f t="shared" ca="1" si="33"/>
        <v>0</v>
      </c>
      <c r="AT14">
        <f t="shared" ca="1" si="34"/>
        <v>0</v>
      </c>
      <c r="AU14">
        <f t="shared" ca="1" si="35"/>
        <v>0</v>
      </c>
      <c r="AW14">
        <f t="shared" ca="1" si="36"/>
        <v>0</v>
      </c>
      <c r="AX14">
        <f t="shared" ca="1" si="37"/>
        <v>0</v>
      </c>
      <c r="AY14">
        <f t="shared" ca="1" si="38"/>
        <v>0</v>
      </c>
      <c r="AZ14">
        <f t="shared" ca="1" si="39"/>
        <v>0</v>
      </c>
      <c r="BA14">
        <f t="shared" ca="1" si="40"/>
        <v>0</v>
      </c>
      <c r="BB14">
        <f t="shared" ca="1" si="41"/>
        <v>0</v>
      </c>
    </row>
    <row r="15" spans="1:54" x14ac:dyDescent="0.2">
      <c r="A15" s="2" t="str">
        <f ca="1">'- PRIMERA DIVISIÓN-'!B17</f>
        <v>BASQUETEROS UN</v>
      </c>
      <c r="B15" s="179" t="str">
        <f>IF('- PRIMERA DIVISIÓN-'!C17&lt;&gt;"",'- PRIMERA DIVISIÓN-'!C17,"")</f>
        <v/>
      </c>
      <c r="C15" s="179" t="str">
        <f>'- PRIMERA DIVISIÓN-'!D17</f>
        <v>-</v>
      </c>
      <c r="D15" s="179" t="str">
        <f>IF('- PRIMERA DIVISIÓN-'!E17&lt;&gt;"",'- PRIMERA DIVISIÓN-'!E17,"")</f>
        <v/>
      </c>
      <c r="E15" s="3" t="str">
        <f ca="1">'- PRIMERA DIVISIÓN-'!F17</f>
        <v>BALLERS</v>
      </c>
      <c r="F15" s="178">
        <f>COUNTBLANK('- PRIMERA DIVISIÓN-'!C17:'- PRIMERA DIVISIÓN-'!E17)</f>
        <v>2</v>
      </c>
      <c r="G15">
        <f t="shared" ca="1" si="42"/>
        <v>0</v>
      </c>
      <c r="H15">
        <f t="shared" ca="1" si="43"/>
        <v>0</v>
      </c>
      <c r="I15">
        <f t="shared" ca="1" si="44"/>
        <v>0</v>
      </c>
      <c r="J15">
        <f t="shared" ca="1" si="45"/>
        <v>0</v>
      </c>
      <c r="K15">
        <f t="shared" si="46"/>
        <v>0</v>
      </c>
      <c r="L15">
        <f t="shared" si="47"/>
        <v>0</v>
      </c>
      <c r="N15">
        <f t="shared" ca="1" si="48"/>
        <v>0</v>
      </c>
      <c r="O15">
        <f t="shared" ca="1" si="49"/>
        <v>0</v>
      </c>
      <c r="P15">
        <f t="shared" ca="1" si="50"/>
        <v>0</v>
      </c>
      <c r="Q15">
        <f t="shared" ca="1" si="51"/>
        <v>0</v>
      </c>
      <c r="R15">
        <f t="shared" si="52"/>
        <v>0</v>
      </c>
      <c r="S15">
        <f t="shared" si="53"/>
        <v>0</v>
      </c>
      <c r="U15">
        <f t="shared" ca="1" si="54"/>
        <v>0</v>
      </c>
      <c r="V15">
        <f t="shared" ca="1" si="55"/>
        <v>0</v>
      </c>
      <c r="W15">
        <f t="shared" ca="1" si="56"/>
        <v>0</v>
      </c>
      <c r="X15">
        <f t="shared" ca="1" si="57"/>
        <v>0</v>
      </c>
      <c r="Y15">
        <f t="shared" si="58"/>
        <v>0</v>
      </c>
      <c r="Z15">
        <f t="shared" si="59"/>
        <v>0</v>
      </c>
      <c r="AB15">
        <f t="shared" ca="1" si="60"/>
        <v>0</v>
      </c>
      <c r="AC15">
        <f t="shared" ca="1" si="61"/>
        <v>0</v>
      </c>
      <c r="AD15">
        <f t="shared" ca="1" si="62"/>
        <v>0</v>
      </c>
      <c r="AE15">
        <f t="shared" ca="1" si="63"/>
        <v>0</v>
      </c>
      <c r="AF15">
        <f t="shared" si="64"/>
        <v>0</v>
      </c>
      <c r="AG15">
        <f t="shared" si="65"/>
        <v>0</v>
      </c>
      <c r="AI15">
        <f t="shared" ca="1" si="24"/>
        <v>0</v>
      </c>
      <c r="AJ15">
        <f t="shared" ca="1" si="25"/>
        <v>0</v>
      </c>
      <c r="AK15">
        <f t="shared" ca="1" si="26"/>
        <v>0</v>
      </c>
      <c r="AL15">
        <f t="shared" ca="1" si="27"/>
        <v>0</v>
      </c>
      <c r="AM15">
        <f t="shared" si="28"/>
        <v>0</v>
      </c>
      <c r="AN15">
        <f t="shared" si="29"/>
        <v>0</v>
      </c>
      <c r="AP15">
        <f t="shared" ca="1" si="30"/>
        <v>0</v>
      </c>
      <c r="AQ15">
        <f t="shared" ca="1" si="31"/>
        <v>0</v>
      </c>
      <c r="AR15">
        <f t="shared" ca="1" si="32"/>
        <v>0</v>
      </c>
      <c r="AS15">
        <f t="shared" ca="1" si="33"/>
        <v>0</v>
      </c>
      <c r="AT15">
        <f t="shared" si="34"/>
        <v>0</v>
      </c>
      <c r="AU15">
        <f t="shared" si="35"/>
        <v>0</v>
      </c>
      <c r="AW15">
        <f t="shared" ca="1" si="36"/>
        <v>0</v>
      </c>
      <c r="AX15">
        <f t="shared" ca="1" si="37"/>
        <v>0</v>
      </c>
      <c r="AY15">
        <f t="shared" ca="1" si="38"/>
        <v>0</v>
      </c>
      <c r="AZ15">
        <f t="shared" ca="1" si="39"/>
        <v>0</v>
      </c>
      <c r="BA15">
        <f t="shared" si="40"/>
        <v>0</v>
      </c>
      <c r="BB15">
        <f t="shared" si="41"/>
        <v>0</v>
      </c>
    </row>
    <row r="16" spans="1:54" x14ac:dyDescent="0.2">
      <c r="A16" s="2" t="str">
        <f ca="1">'- PRIMERA DIVISIÓN-'!B18</f>
        <v>ECONÓMICAS FCE</v>
      </c>
      <c r="B16" s="179" t="str">
        <f>IF('- PRIMERA DIVISIÓN-'!C18&lt;&gt;"",'- PRIMERA DIVISIÓN-'!C18,"")</f>
        <v/>
      </c>
      <c r="C16" s="179" t="str">
        <f>'- PRIMERA DIVISIÓN-'!D18</f>
        <v>-</v>
      </c>
      <c r="D16" s="179" t="str">
        <f>IF('- PRIMERA DIVISIÓN-'!E18&lt;&gt;"",'- PRIMERA DIVISIÓN-'!E18,"")</f>
        <v/>
      </c>
      <c r="E16" s="3" t="str">
        <f ca="1">'- PRIMERA DIVISIÓN-'!F18</f>
        <v>BALLERS</v>
      </c>
      <c r="F16" s="178">
        <f>COUNTBLANK('- PRIMERA DIVISIÓN-'!C18:'- PRIMERA DIVISIÓN-'!E18)</f>
        <v>2</v>
      </c>
      <c r="G16">
        <f t="shared" ca="1" si="42"/>
        <v>0</v>
      </c>
      <c r="H16">
        <f t="shared" ca="1" si="43"/>
        <v>0</v>
      </c>
      <c r="I16">
        <f t="shared" ca="1" si="44"/>
        <v>0</v>
      </c>
      <c r="J16">
        <f t="shared" ca="1" si="45"/>
        <v>0</v>
      </c>
      <c r="K16">
        <f t="shared" si="46"/>
        <v>0</v>
      </c>
      <c r="L16">
        <f t="shared" si="47"/>
        <v>0</v>
      </c>
      <c r="N16">
        <f t="shared" ca="1" si="48"/>
        <v>0</v>
      </c>
      <c r="O16">
        <f t="shared" ca="1" si="49"/>
        <v>0</v>
      </c>
      <c r="P16">
        <f t="shared" ca="1" si="50"/>
        <v>0</v>
      </c>
      <c r="Q16">
        <f t="shared" ca="1" si="51"/>
        <v>0</v>
      </c>
      <c r="R16">
        <f t="shared" si="52"/>
        <v>0</v>
      </c>
      <c r="S16">
        <f t="shared" si="53"/>
        <v>0</v>
      </c>
      <c r="U16">
        <f t="shared" ca="1" si="54"/>
        <v>0</v>
      </c>
      <c r="V16">
        <f t="shared" ca="1" si="55"/>
        <v>0</v>
      </c>
      <c r="W16">
        <f t="shared" ca="1" si="56"/>
        <v>0</v>
      </c>
      <c r="X16">
        <f t="shared" ca="1" si="57"/>
        <v>0</v>
      </c>
      <c r="Y16">
        <f t="shared" si="58"/>
        <v>0</v>
      </c>
      <c r="Z16">
        <f t="shared" si="59"/>
        <v>0</v>
      </c>
      <c r="AB16">
        <f t="shared" ca="1" si="60"/>
        <v>0</v>
      </c>
      <c r="AC16">
        <f t="shared" ca="1" si="61"/>
        <v>0</v>
      </c>
      <c r="AD16">
        <f t="shared" ca="1" si="62"/>
        <v>0</v>
      </c>
      <c r="AE16">
        <f t="shared" ca="1" si="63"/>
        <v>0</v>
      </c>
      <c r="AF16">
        <f t="shared" si="64"/>
        <v>0</v>
      </c>
      <c r="AG16">
        <f t="shared" si="65"/>
        <v>0</v>
      </c>
      <c r="AI16">
        <f t="shared" ca="1" si="24"/>
        <v>0</v>
      </c>
      <c r="AJ16">
        <f t="shared" ca="1" si="25"/>
        <v>0</v>
      </c>
      <c r="AK16">
        <f t="shared" ca="1" si="26"/>
        <v>0</v>
      </c>
      <c r="AL16">
        <f t="shared" ca="1" si="27"/>
        <v>0</v>
      </c>
      <c r="AM16">
        <f t="shared" si="28"/>
        <v>0</v>
      </c>
      <c r="AN16">
        <f t="shared" si="29"/>
        <v>0</v>
      </c>
      <c r="AP16">
        <f t="shared" ca="1" si="30"/>
        <v>0</v>
      </c>
      <c r="AQ16">
        <f t="shared" ca="1" si="31"/>
        <v>0</v>
      </c>
      <c r="AR16">
        <f t="shared" ca="1" si="32"/>
        <v>0</v>
      </c>
      <c r="AS16">
        <f t="shared" ca="1" si="33"/>
        <v>0</v>
      </c>
      <c r="AT16">
        <f t="shared" si="34"/>
        <v>0</v>
      </c>
      <c r="AU16">
        <f t="shared" si="35"/>
        <v>0</v>
      </c>
      <c r="AW16">
        <f t="shared" ca="1" si="36"/>
        <v>0</v>
      </c>
      <c r="AX16">
        <f t="shared" ca="1" si="37"/>
        <v>0</v>
      </c>
      <c r="AY16">
        <f t="shared" ca="1" si="38"/>
        <v>0</v>
      </c>
      <c r="AZ16">
        <f t="shared" ca="1" si="39"/>
        <v>0</v>
      </c>
      <c r="BA16">
        <f t="shared" si="40"/>
        <v>0</v>
      </c>
      <c r="BB16">
        <f t="shared" si="41"/>
        <v>0</v>
      </c>
    </row>
    <row r="17" spans="1:95" x14ac:dyDescent="0.2">
      <c r="A17" s="2" t="str">
        <f ca="1">'- PRIMERA DIVISIÓN-'!B19</f>
        <v>BASQUETEROS UN</v>
      </c>
      <c r="B17" s="179">
        <f>IF('- PRIMERA DIVISIÓN-'!C19&lt;&gt;"",'- PRIMERA DIVISIÓN-'!C19,"")</f>
        <v>58</v>
      </c>
      <c r="C17" s="179" t="str">
        <f>'- PRIMERA DIVISIÓN-'!D19</f>
        <v>-</v>
      </c>
      <c r="D17" s="179">
        <f>IF('- PRIMERA DIVISIÓN-'!E19&lt;&gt;"",'- PRIMERA DIVISIÓN-'!E19,"")</f>
        <v>75</v>
      </c>
      <c r="E17" s="3" t="str">
        <f ca="1">'- PRIMERA DIVISIÓN-'!F19</f>
        <v>LOS JUECES</v>
      </c>
      <c r="F17" s="178">
        <f>COUNTBLANK('- PRIMERA DIVISIÓN-'!C19:'- PRIMERA DIVISIÓN-'!E19)</f>
        <v>0</v>
      </c>
      <c r="G17">
        <f t="shared" ca="1" si="42"/>
        <v>0</v>
      </c>
      <c r="H17">
        <f t="shared" ca="1" si="43"/>
        <v>0</v>
      </c>
      <c r="I17">
        <f t="shared" ca="1" si="44"/>
        <v>0</v>
      </c>
      <c r="J17">
        <f t="shared" ca="1" si="45"/>
        <v>0</v>
      </c>
      <c r="K17">
        <f t="shared" ca="1" si="46"/>
        <v>0</v>
      </c>
      <c r="L17">
        <f t="shared" ca="1" si="47"/>
        <v>0</v>
      </c>
      <c r="N17">
        <f t="shared" ca="1" si="48"/>
        <v>1</v>
      </c>
      <c r="O17">
        <f t="shared" ca="1" si="49"/>
        <v>0</v>
      </c>
      <c r="P17">
        <f t="shared" ca="1" si="50"/>
        <v>0</v>
      </c>
      <c r="Q17">
        <f t="shared" ca="1" si="51"/>
        <v>1</v>
      </c>
      <c r="R17">
        <f t="shared" ca="1" si="52"/>
        <v>58</v>
      </c>
      <c r="S17">
        <f t="shared" ca="1" si="53"/>
        <v>75</v>
      </c>
      <c r="U17">
        <f t="shared" ca="1" si="54"/>
        <v>1</v>
      </c>
      <c r="V17">
        <f t="shared" ca="1" si="55"/>
        <v>1</v>
      </c>
      <c r="W17">
        <f t="shared" ca="1" si="56"/>
        <v>0</v>
      </c>
      <c r="X17">
        <f t="shared" ca="1" si="57"/>
        <v>0</v>
      </c>
      <c r="Y17">
        <f t="shared" ca="1" si="58"/>
        <v>75</v>
      </c>
      <c r="Z17">
        <f t="shared" ca="1" si="59"/>
        <v>58</v>
      </c>
      <c r="AB17">
        <f t="shared" ca="1" si="60"/>
        <v>0</v>
      </c>
      <c r="AC17">
        <f t="shared" ca="1" si="61"/>
        <v>0</v>
      </c>
      <c r="AD17">
        <f t="shared" ca="1" si="62"/>
        <v>0</v>
      </c>
      <c r="AE17">
        <f t="shared" ca="1" si="63"/>
        <v>0</v>
      </c>
      <c r="AF17">
        <f t="shared" ca="1" si="64"/>
        <v>0</v>
      </c>
      <c r="AG17">
        <f t="shared" ca="1" si="65"/>
        <v>0</v>
      </c>
      <c r="AI17">
        <f t="shared" ca="1" si="24"/>
        <v>0</v>
      </c>
      <c r="AJ17">
        <f t="shared" ca="1" si="25"/>
        <v>0</v>
      </c>
      <c r="AK17">
        <f t="shared" ca="1" si="26"/>
        <v>0</v>
      </c>
      <c r="AL17">
        <f t="shared" ca="1" si="27"/>
        <v>0</v>
      </c>
      <c r="AM17">
        <f t="shared" ca="1" si="28"/>
        <v>0</v>
      </c>
      <c r="AN17">
        <f t="shared" ca="1" si="29"/>
        <v>0</v>
      </c>
      <c r="AP17">
        <f t="shared" ca="1" si="30"/>
        <v>0</v>
      </c>
      <c r="AQ17">
        <f t="shared" ca="1" si="31"/>
        <v>0</v>
      </c>
      <c r="AR17">
        <f t="shared" ca="1" si="32"/>
        <v>0</v>
      </c>
      <c r="AS17">
        <f t="shared" ca="1" si="33"/>
        <v>0</v>
      </c>
      <c r="AT17">
        <f t="shared" ca="1" si="34"/>
        <v>0</v>
      </c>
      <c r="AU17">
        <f t="shared" ca="1" si="35"/>
        <v>0</v>
      </c>
      <c r="AW17">
        <f t="shared" ca="1" si="36"/>
        <v>0</v>
      </c>
      <c r="AX17">
        <f t="shared" ca="1" si="37"/>
        <v>0</v>
      </c>
      <c r="AY17">
        <f t="shared" ca="1" si="38"/>
        <v>0</v>
      </c>
      <c r="AZ17">
        <f t="shared" ca="1" si="39"/>
        <v>0</v>
      </c>
      <c r="BA17">
        <f t="shared" ca="1" si="40"/>
        <v>0</v>
      </c>
      <c r="BB17">
        <f t="shared" ca="1" si="41"/>
        <v>0</v>
      </c>
    </row>
    <row r="18" spans="1:95" x14ac:dyDescent="0.2">
      <c r="A18" s="2" t="str">
        <f ca="1">'- PRIMERA DIVISIÓN-'!B20</f>
        <v>CANELA PASIÓN</v>
      </c>
      <c r="B18" s="179">
        <f>IF('- PRIMERA DIVISIÓN-'!C20&lt;&gt;"",'- PRIMERA DIVISIÓN-'!C20,"")</f>
        <v>51</v>
      </c>
      <c r="C18" s="179" t="str">
        <f>'- PRIMERA DIVISIÓN-'!D20</f>
        <v>-</v>
      </c>
      <c r="D18" s="179">
        <f>IF('- PRIMERA DIVISIÓN-'!E20&lt;&gt;"",'- PRIMERA DIVISIÓN-'!E20,"")</f>
        <v>41</v>
      </c>
      <c r="E18" s="3" t="str">
        <f ca="1">'- PRIMERA DIVISIÓN-'!F20</f>
        <v>CIENCIAS A</v>
      </c>
      <c r="F18" s="178">
        <f>COUNTBLANK('- PRIMERA DIVISIÓN-'!C20:'- PRIMERA DIVISIÓN-'!E20)</f>
        <v>0</v>
      </c>
      <c r="G18">
        <f t="shared" ca="1" si="42"/>
        <v>0</v>
      </c>
      <c r="H18">
        <f t="shared" ca="1" si="43"/>
        <v>0</v>
      </c>
      <c r="I18">
        <f t="shared" ca="1" si="44"/>
        <v>0</v>
      </c>
      <c r="J18">
        <f t="shared" ca="1" si="45"/>
        <v>0</v>
      </c>
      <c r="K18">
        <f t="shared" ca="1" si="46"/>
        <v>0</v>
      </c>
      <c r="L18">
        <f t="shared" ca="1" si="47"/>
        <v>0</v>
      </c>
      <c r="N18">
        <f t="shared" ca="1" si="48"/>
        <v>0</v>
      </c>
      <c r="O18">
        <f t="shared" ca="1" si="49"/>
        <v>0</v>
      </c>
      <c r="P18">
        <f t="shared" ca="1" si="50"/>
        <v>0</v>
      </c>
      <c r="Q18">
        <f t="shared" ca="1" si="51"/>
        <v>0</v>
      </c>
      <c r="R18">
        <f t="shared" ca="1" si="52"/>
        <v>0</v>
      </c>
      <c r="S18">
        <f t="shared" ca="1" si="53"/>
        <v>0</v>
      </c>
      <c r="U18">
        <f t="shared" ca="1" si="54"/>
        <v>0</v>
      </c>
      <c r="V18">
        <f t="shared" ca="1" si="55"/>
        <v>0</v>
      </c>
      <c r="W18">
        <f t="shared" ca="1" si="56"/>
        <v>0</v>
      </c>
      <c r="X18">
        <f t="shared" ca="1" si="57"/>
        <v>0</v>
      </c>
      <c r="Y18">
        <f t="shared" ca="1" si="58"/>
        <v>0</v>
      </c>
      <c r="Z18">
        <f t="shared" ca="1" si="59"/>
        <v>0</v>
      </c>
      <c r="AB18">
        <f t="shared" ca="1" si="60"/>
        <v>1</v>
      </c>
      <c r="AC18">
        <f t="shared" ca="1" si="61"/>
        <v>1</v>
      </c>
      <c r="AD18">
        <f t="shared" ca="1" si="62"/>
        <v>0</v>
      </c>
      <c r="AE18">
        <f t="shared" ca="1" si="63"/>
        <v>0</v>
      </c>
      <c r="AF18">
        <f t="shared" ca="1" si="64"/>
        <v>51</v>
      </c>
      <c r="AG18">
        <f t="shared" ca="1" si="65"/>
        <v>41</v>
      </c>
      <c r="AI18">
        <f t="shared" ca="1" si="24"/>
        <v>1</v>
      </c>
      <c r="AJ18">
        <f t="shared" ca="1" si="25"/>
        <v>0</v>
      </c>
      <c r="AK18">
        <f t="shared" ca="1" si="26"/>
        <v>0</v>
      </c>
      <c r="AL18">
        <f t="shared" ca="1" si="27"/>
        <v>1</v>
      </c>
      <c r="AM18">
        <f t="shared" ca="1" si="28"/>
        <v>41</v>
      </c>
      <c r="AN18">
        <f t="shared" ca="1" si="29"/>
        <v>51</v>
      </c>
      <c r="AP18">
        <f t="shared" ca="1" si="30"/>
        <v>0</v>
      </c>
      <c r="AQ18">
        <f t="shared" ca="1" si="31"/>
        <v>0</v>
      </c>
      <c r="AR18">
        <f t="shared" ca="1" si="32"/>
        <v>0</v>
      </c>
      <c r="AS18">
        <f t="shared" ca="1" si="33"/>
        <v>0</v>
      </c>
      <c r="AT18">
        <f t="shared" ca="1" si="34"/>
        <v>0</v>
      </c>
      <c r="AU18">
        <f t="shared" ca="1" si="35"/>
        <v>0</v>
      </c>
      <c r="AW18">
        <f t="shared" ca="1" si="36"/>
        <v>0</v>
      </c>
      <c r="AX18">
        <f t="shared" ca="1" si="37"/>
        <v>0</v>
      </c>
      <c r="AY18">
        <f t="shared" ca="1" si="38"/>
        <v>0</v>
      </c>
      <c r="AZ18">
        <f t="shared" ca="1" si="39"/>
        <v>0</v>
      </c>
      <c r="BA18">
        <f t="shared" ca="1" si="40"/>
        <v>0</v>
      </c>
      <c r="BB18">
        <f t="shared" ca="1" si="41"/>
        <v>0</v>
      </c>
    </row>
    <row r="19" spans="1:95" x14ac:dyDescent="0.2">
      <c r="A19" s="2">
        <f>'- PRIMERA DIVISIÓN-'!B21</f>
        <v>0</v>
      </c>
      <c r="B19" s="179" t="str">
        <f>IF('- PRIMERA DIVISIÓN-'!C21&lt;&gt;"",'- PRIMERA DIVISIÓN-'!C21,"")</f>
        <v/>
      </c>
      <c r="C19" s="179">
        <f>'- PRIMERA DIVISIÓN-'!D21</f>
        <v>0</v>
      </c>
      <c r="D19" s="179" t="str">
        <f>IF('- PRIMERA DIVISIÓN-'!E21&lt;&gt;"",'- PRIMERA DIVISIÓN-'!E21,"")</f>
        <v/>
      </c>
      <c r="E19" s="3">
        <f>'- PRIMERA DIVISIÓN-'!F21</f>
        <v>0</v>
      </c>
      <c r="F19" s="178">
        <f>COUNTBLANK('- PRIMERA DIVISIÓN-'!C21:'- PRIMERA DIVISIÓN-'!E21)</f>
        <v>3</v>
      </c>
      <c r="G19">
        <f t="shared" si="42"/>
        <v>0</v>
      </c>
      <c r="H19">
        <f t="shared" si="43"/>
        <v>0</v>
      </c>
      <c r="I19">
        <f t="shared" si="44"/>
        <v>0</v>
      </c>
      <c r="J19">
        <f t="shared" si="45"/>
        <v>0</v>
      </c>
      <c r="K19">
        <f t="shared" si="46"/>
        <v>0</v>
      </c>
      <c r="L19">
        <f t="shared" si="47"/>
        <v>0</v>
      </c>
      <c r="N19">
        <f t="shared" si="48"/>
        <v>0</v>
      </c>
      <c r="O19">
        <f t="shared" si="49"/>
        <v>0</v>
      </c>
      <c r="P19">
        <f t="shared" si="50"/>
        <v>0</v>
      </c>
      <c r="Q19">
        <f t="shared" si="51"/>
        <v>0</v>
      </c>
      <c r="R19">
        <f t="shared" si="52"/>
        <v>0</v>
      </c>
      <c r="S19">
        <f t="shared" si="53"/>
        <v>0</v>
      </c>
      <c r="U19">
        <f t="shared" si="54"/>
        <v>0</v>
      </c>
      <c r="V19">
        <f t="shared" si="55"/>
        <v>0</v>
      </c>
      <c r="W19">
        <f t="shared" si="56"/>
        <v>0</v>
      </c>
      <c r="X19">
        <f t="shared" si="57"/>
        <v>0</v>
      </c>
      <c r="Y19">
        <f t="shared" si="58"/>
        <v>0</v>
      </c>
      <c r="Z19">
        <f t="shared" si="59"/>
        <v>0</v>
      </c>
      <c r="AB19">
        <f t="shared" si="60"/>
        <v>0</v>
      </c>
      <c r="AC19">
        <f t="shared" si="61"/>
        <v>0</v>
      </c>
      <c r="AD19">
        <f t="shared" si="62"/>
        <v>0</v>
      </c>
      <c r="AE19">
        <f t="shared" si="63"/>
        <v>0</v>
      </c>
      <c r="AF19">
        <f t="shared" si="64"/>
        <v>0</v>
      </c>
      <c r="AG19">
        <f t="shared" si="65"/>
        <v>0</v>
      </c>
      <c r="AI19">
        <f t="shared" si="24"/>
        <v>0</v>
      </c>
      <c r="AJ19">
        <f t="shared" si="25"/>
        <v>0</v>
      </c>
      <c r="AK19">
        <f t="shared" si="26"/>
        <v>0</v>
      </c>
      <c r="AL19">
        <f t="shared" si="27"/>
        <v>0</v>
      </c>
      <c r="AM19">
        <f t="shared" si="28"/>
        <v>0</v>
      </c>
      <c r="AN19">
        <f t="shared" si="29"/>
        <v>0</v>
      </c>
      <c r="AP19">
        <f t="shared" si="30"/>
        <v>0</v>
      </c>
      <c r="AQ19">
        <f t="shared" si="31"/>
        <v>0</v>
      </c>
      <c r="AR19">
        <f t="shared" si="32"/>
        <v>0</v>
      </c>
      <c r="AS19">
        <f t="shared" si="33"/>
        <v>0</v>
      </c>
      <c r="AT19">
        <f t="shared" si="34"/>
        <v>0</v>
      </c>
      <c r="AU19">
        <f t="shared" si="35"/>
        <v>0</v>
      </c>
      <c r="AW19">
        <f t="shared" si="36"/>
        <v>0</v>
      </c>
      <c r="AX19">
        <f t="shared" si="37"/>
        <v>0</v>
      </c>
      <c r="AY19">
        <f t="shared" si="38"/>
        <v>0</v>
      </c>
      <c r="AZ19">
        <f t="shared" si="39"/>
        <v>0</v>
      </c>
      <c r="BA19">
        <f t="shared" si="40"/>
        <v>0</v>
      </c>
      <c r="BB19">
        <f t="shared" si="41"/>
        <v>0</v>
      </c>
    </row>
    <row r="20" spans="1:95" x14ac:dyDescent="0.2">
      <c r="A20" s="2">
        <f>'- PRIMERA DIVISIÓN-'!B22</f>
        <v>0</v>
      </c>
      <c r="B20" s="179" t="str">
        <f>IF('- PRIMERA DIVISIÓN-'!C22&lt;&gt;"",'- PRIMERA DIVISIÓN-'!C22,"")</f>
        <v/>
      </c>
      <c r="C20" s="179">
        <f>'- PRIMERA DIVISIÓN-'!D22</f>
        <v>0</v>
      </c>
      <c r="D20" s="179" t="str">
        <f>IF('- PRIMERA DIVISIÓN-'!E22&lt;&gt;"",'- PRIMERA DIVISIÓN-'!E22,"")</f>
        <v/>
      </c>
      <c r="E20" s="3">
        <f>'- PRIMERA DIVISIÓN-'!F22</f>
        <v>0</v>
      </c>
      <c r="F20" s="178">
        <f>COUNTBLANK('- PRIMERA DIVISIÓN-'!C22:'- PRIMERA DIVISIÓN-'!E22)</f>
        <v>3</v>
      </c>
      <c r="G20">
        <f t="shared" si="42"/>
        <v>0</v>
      </c>
      <c r="H20">
        <f t="shared" si="43"/>
        <v>0</v>
      </c>
      <c r="I20">
        <f t="shared" si="44"/>
        <v>0</v>
      </c>
      <c r="J20">
        <f t="shared" si="45"/>
        <v>0</v>
      </c>
      <c r="K20">
        <f t="shared" si="46"/>
        <v>0</v>
      </c>
      <c r="L20">
        <f t="shared" si="47"/>
        <v>0</v>
      </c>
      <c r="N20">
        <f t="shared" si="48"/>
        <v>0</v>
      </c>
      <c r="O20">
        <f t="shared" si="49"/>
        <v>0</v>
      </c>
      <c r="P20">
        <f t="shared" si="50"/>
        <v>0</v>
      </c>
      <c r="Q20">
        <f t="shared" si="51"/>
        <v>0</v>
      </c>
      <c r="R20">
        <f t="shared" si="52"/>
        <v>0</v>
      </c>
      <c r="S20">
        <f t="shared" si="53"/>
        <v>0</v>
      </c>
      <c r="U20">
        <f t="shared" si="54"/>
        <v>0</v>
      </c>
      <c r="V20">
        <f t="shared" si="55"/>
        <v>0</v>
      </c>
      <c r="W20">
        <f t="shared" si="56"/>
        <v>0</v>
      </c>
      <c r="X20">
        <f t="shared" si="57"/>
        <v>0</v>
      </c>
      <c r="Y20">
        <f t="shared" si="58"/>
        <v>0</v>
      </c>
      <c r="Z20">
        <f t="shared" si="59"/>
        <v>0</v>
      </c>
      <c r="AB20">
        <f t="shared" si="60"/>
        <v>0</v>
      </c>
      <c r="AC20">
        <f t="shared" si="61"/>
        <v>0</v>
      </c>
      <c r="AD20">
        <f t="shared" si="62"/>
        <v>0</v>
      </c>
      <c r="AE20">
        <f t="shared" si="63"/>
        <v>0</v>
      </c>
      <c r="AF20">
        <f t="shared" si="64"/>
        <v>0</v>
      </c>
      <c r="AG20">
        <f t="shared" si="65"/>
        <v>0</v>
      </c>
      <c r="AI20">
        <f t="shared" si="24"/>
        <v>0</v>
      </c>
      <c r="AJ20">
        <f t="shared" si="25"/>
        <v>0</v>
      </c>
      <c r="AK20">
        <f t="shared" si="26"/>
        <v>0</v>
      </c>
      <c r="AL20">
        <f t="shared" si="27"/>
        <v>0</v>
      </c>
      <c r="AM20">
        <f t="shared" si="28"/>
        <v>0</v>
      </c>
      <c r="AN20">
        <f t="shared" si="29"/>
        <v>0</v>
      </c>
      <c r="AP20">
        <f t="shared" si="30"/>
        <v>0</v>
      </c>
      <c r="AQ20">
        <f t="shared" si="31"/>
        <v>0</v>
      </c>
      <c r="AR20">
        <f t="shared" si="32"/>
        <v>0</v>
      </c>
      <c r="AS20">
        <f t="shared" si="33"/>
        <v>0</v>
      </c>
      <c r="AT20">
        <f t="shared" si="34"/>
        <v>0</v>
      </c>
      <c r="AU20">
        <f t="shared" si="35"/>
        <v>0</v>
      </c>
      <c r="AW20">
        <f t="shared" si="36"/>
        <v>0</v>
      </c>
      <c r="AX20">
        <f t="shared" si="37"/>
        <v>0</v>
      </c>
      <c r="AY20">
        <f t="shared" si="38"/>
        <v>0</v>
      </c>
      <c r="AZ20">
        <f t="shared" si="39"/>
        <v>0</v>
      </c>
      <c r="BA20">
        <f t="shared" si="40"/>
        <v>0</v>
      </c>
      <c r="BB20">
        <f t="shared" si="41"/>
        <v>0</v>
      </c>
    </row>
    <row r="21" spans="1:95" x14ac:dyDescent="0.2">
      <c r="A21" s="2">
        <f>'- PRIMERA DIVISIÓN-'!B23</f>
        <v>0</v>
      </c>
      <c r="B21" s="179" t="str">
        <f>IF('- PRIMERA DIVISIÓN-'!C23&lt;&gt;"",'- PRIMERA DIVISIÓN-'!C23,"")</f>
        <v/>
      </c>
      <c r="C21" s="179">
        <f>'- PRIMERA DIVISIÓN-'!D23</f>
        <v>0</v>
      </c>
      <c r="D21" s="179" t="str">
        <f>IF('- PRIMERA DIVISIÓN-'!E23&lt;&gt;"",'- PRIMERA DIVISIÓN-'!E23,"")</f>
        <v/>
      </c>
      <c r="E21" s="3">
        <f>'- PRIMERA DIVISIÓN-'!F23</f>
        <v>0</v>
      </c>
      <c r="F21" s="178">
        <f>COUNTBLANK('- PRIMERA DIVISIÓN-'!C23:'- PRIMERA DIVISIÓN-'!E23)</f>
        <v>3</v>
      </c>
      <c r="G21">
        <f t="shared" si="42"/>
        <v>0</v>
      </c>
      <c r="H21">
        <f t="shared" si="43"/>
        <v>0</v>
      </c>
      <c r="I21">
        <f t="shared" si="44"/>
        <v>0</v>
      </c>
      <c r="J21">
        <f t="shared" si="45"/>
        <v>0</v>
      </c>
      <c r="K21">
        <f t="shared" si="46"/>
        <v>0</v>
      </c>
      <c r="L21">
        <f t="shared" si="47"/>
        <v>0</v>
      </c>
      <c r="N21">
        <f t="shared" si="48"/>
        <v>0</v>
      </c>
      <c r="O21">
        <f t="shared" si="49"/>
        <v>0</v>
      </c>
      <c r="P21">
        <f t="shared" si="50"/>
        <v>0</v>
      </c>
      <c r="Q21">
        <f t="shared" si="51"/>
        <v>0</v>
      </c>
      <c r="R21">
        <f t="shared" si="52"/>
        <v>0</v>
      </c>
      <c r="S21">
        <f t="shared" si="53"/>
        <v>0</v>
      </c>
      <c r="U21">
        <f t="shared" si="54"/>
        <v>0</v>
      </c>
      <c r="V21">
        <f t="shared" si="55"/>
        <v>0</v>
      </c>
      <c r="W21">
        <f t="shared" si="56"/>
        <v>0</v>
      </c>
      <c r="X21">
        <f t="shared" si="57"/>
        <v>0</v>
      </c>
      <c r="Y21">
        <f t="shared" si="58"/>
        <v>0</v>
      </c>
      <c r="Z21">
        <f t="shared" si="59"/>
        <v>0</v>
      </c>
      <c r="AB21">
        <f t="shared" si="60"/>
        <v>0</v>
      </c>
      <c r="AC21">
        <f t="shared" si="61"/>
        <v>0</v>
      </c>
      <c r="AD21">
        <f t="shared" si="62"/>
        <v>0</v>
      </c>
      <c r="AE21">
        <f t="shared" si="63"/>
        <v>0</v>
      </c>
      <c r="AF21">
        <f t="shared" si="64"/>
        <v>0</v>
      </c>
      <c r="AG21">
        <f t="shared" si="65"/>
        <v>0</v>
      </c>
      <c r="AI21">
        <f t="shared" si="24"/>
        <v>0</v>
      </c>
      <c r="AJ21">
        <f t="shared" si="25"/>
        <v>0</v>
      </c>
      <c r="AK21">
        <f t="shared" si="26"/>
        <v>0</v>
      </c>
      <c r="AL21">
        <f t="shared" si="27"/>
        <v>0</v>
      </c>
      <c r="AM21">
        <f t="shared" si="28"/>
        <v>0</v>
      </c>
      <c r="AN21">
        <f t="shared" si="29"/>
        <v>0</v>
      </c>
      <c r="AP21">
        <f t="shared" si="30"/>
        <v>0</v>
      </c>
      <c r="AQ21">
        <f t="shared" si="31"/>
        <v>0</v>
      </c>
      <c r="AR21">
        <f t="shared" si="32"/>
        <v>0</v>
      </c>
      <c r="AS21">
        <f t="shared" si="33"/>
        <v>0</v>
      </c>
      <c r="AT21">
        <f t="shared" si="34"/>
        <v>0</v>
      </c>
      <c r="AU21">
        <f t="shared" si="35"/>
        <v>0</v>
      </c>
      <c r="AW21">
        <f t="shared" si="36"/>
        <v>0</v>
      </c>
      <c r="AX21">
        <f t="shared" si="37"/>
        <v>0</v>
      </c>
      <c r="AY21">
        <f t="shared" si="38"/>
        <v>0</v>
      </c>
      <c r="AZ21">
        <f t="shared" si="39"/>
        <v>0</v>
      </c>
      <c r="BA21">
        <f t="shared" si="40"/>
        <v>0</v>
      </c>
      <c r="BB21">
        <f t="shared" si="41"/>
        <v>0</v>
      </c>
    </row>
    <row r="22" spans="1:95" x14ac:dyDescent="0.2">
      <c r="A22" s="2">
        <f>'- PRIMERA DIVISIÓN-'!B24</f>
        <v>0</v>
      </c>
      <c r="B22" s="179" t="str">
        <f>IF('- PRIMERA DIVISIÓN-'!C24&lt;&gt;"",'- PRIMERA DIVISIÓN-'!C24,"")</f>
        <v/>
      </c>
      <c r="C22" s="179">
        <f>'- PRIMERA DIVISIÓN-'!D24</f>
        <v>0</v>
      </c>
      <c r="D22" s="179" t="str">
        <f>IF('- PRIMERA DIVISIÓN-'!E24&lt;&gt;"",'- PRIMERA DIVISIÓN-'!E24,"")</f>
        <v/>
      </c>
      <c r="E22" s="3">
        <f>'- PRIMERA DIVISIÓN-'!F24</f>
        <v>0</v>
      </c>
      <c r="F22" s="178">
        <f>COUNTBLANK('- PRIMERA DIVISIÓN-'!C24:'- PRIMERA DIVISIÓN-'!E24)</f>
        <v>3</v>
      </c>
      <c r="G22">
        <f t="shared" si="42"/>
        <v>0</v>
      </c>
      <c r="H22">
        <f t="shared" si="43"/>
        <v>0</v>
      </c>
      <c r="I22">
        <f t="shared" si="44"/>
        <v>0</v>
      </c>
      <c r="J22">
        <f t="shared" si="45"/>
        <v>0</v>
      </c>
      <c r="K22">
        <f t="shared" si="46"/>
        <v>0</v>
      </c>
      <c r="L22">
        <f t="shared" si="47"/>
        <v>0</v>
      </c>
      <c r="N22">
        <f t="shared" si="48"/>
        <v>0</v>
      </c>
      <c r="O22">
        <f t="shared" si="49"/>
        <v>0</v>
      </c>
      <c r="P22">
        <f t="shared" si="50"/>
        <v>0</v>
      </c>
      <c r="Q22">
        <f t="shared" si="51"/>
        <v>0</v>
      </c>
      <c r="R22">
        <f t="shared" si="52"/>
        <v>0</v>
      </c>
      <c r="S22">
        <f t="shared" si="53"/>
        <v>0</v>
      </c>
      <c r="U22">
        <f t="shared" si="54"/>
        <v>0</v>
      </c>
      <c r="V22">
        <f t="shared" si="55"/>
        <v>0</v>
      </c>
      <c r="W22">
        <f t="shared" si="56"/>
        <v>0</v>
      </c>
      <c r="X22">
        <f t="shared" si="57"/>
        <v>0</v>
      </c>
      <c r="Y22">
        <f t="shared" si="58"/>
        <v>0</v>
      </c>
      <c r="Z22">
        <f t="shared" si="59"/>
        <v>0</v>
      </c>
      <c r="AB22">
        <f t="shared" si="60"/>
        <v>0</v>
      </c>
      <c r="AC22">
        <f t="shared" si="61"/>
        <v>0</v>
      </c>
      <c r="AD22">
        <f t="shared" si="62"/>
        <v>0</v>
      </c>
      <c r="AE22">
        <f t="shared" si="63"/>
        <v>0</v>
      </c>
      <c r="AF22">
        <f t="shared" si="64"/>
        <v>0</v>
      </c>
      <c r="AG22">
        <f t="shared" si="65"/>
        <v>0</v>
      </c>
      <c r="AI22">
        <f t="shared" si="24"/>
        <v>0</v>
      </c>
      <c r="AJ22">
        <f t="shared" si="25"/>
        <v>0</v>
      </c>
      <c r="AK22">
        <f t="shared" si="26"/>
        <v>0</v>
      </c>
      <c r="AL22">
        <f t="shared" si="27"/>
        <v>0</v>
      </c>
      <c r="AM22">
        <f t="shared" si="28"/>
        <v>0</v>
      </c>
      <c r="AN22">
        <f t="shared" si="29"/>
        <v>0</v>
      </c>
      <c r="AP22">
        <f t="shared" si="30"/>
        <v>0</v>
      </c>
      <c r="AQ22">
        <f t="shared" si="31"/>
        <v>0</v>
      </c>
      <c r="AR22">
        <f t="shared" si="32"/>
        <v>0</v>
      </c>
      <c r="AS22">
        <f t="shared" si="33"/>
        <v>0</v>
      </c>
      <c r="AT22">
        <f t="shared" si="34"/>
        <v>0</v>
      </c>
      <c r="AU22">
        <f t="shared" si="35"/>
        <v>0</v>
      </c>
      <c r="AW22">
        <f t="shared" si="36"/>
        <v>0</v>
      </c>
      <c r="AX22">
        <f t="shared" si="37"/>
        <v>0</v>
      </c>
      <c r="AY22">
        <f t="shared" si="38"/>
        <v>0</v>
      </c>
      <c r="AZ22">
        <f t="shared" si="39"/>
        <v>0</v>
      </c>
      <c r="BA22">
        <f t="shared" si="40"/>
        <v>0</v>
      </c>
      <c r="BB22">
        <f t="shared" si="41"/>
        <v>0</v>
      </c>
    </row>
    <row r="23" spans="1:95" x14ac:dyDescent="0.2">
      <c r="A23" s="2">
        <f>'- PRIMERA DIVISIÓN-'!B25</f>
        <v>0</v>
      </c>
      <c r="B23" s="179" t="str">
        <f>IF('- PRIMERA DIVISIÓN-'!C25&lt;&gt;"",'- PRIMERA DIVISIÓN-'!C25,"")</f>
        <v/>
      </c>
      <c r="C23" s="179">
        <f>'- PRIMERA DIVISIÓN-'!D25</f>
        <v>0</v>
      </c>
      <c r="D23" s="179" t="str">
        <f>IF('- PRIMERA DIVISIÓN-'!E25&lt;&gt;"",'- PRIMERA DIVISIÓN-'!E25,"")</f>
        <v/>
      </c>
      <c r="E23" s="3">
        <f>'- PRIMERA DIVISIÓN-'!F25</f>
        <v>0</v>
      </c>
      <c r="F23" s="178">
        <f>COUNTBLANK('- PRIMERA DIVISIÓN-'!C25:'- PRIMERA DIVISIÓN-'!E25)</f>
        <v>3</v>
      </c>
      <c r="G23">
        <f t="shared" si="42"/>
        <v>0</v>
      </c>
      <c r="H23">
        <f t="shared" si="43"/>
        <v>0</v>
      </c>
      <c r="I23">
        <f t="shared" si="44"/>
        <v>0</v>
      </c>
      <c r="J23">
        <f t="shared" si="45"/>
        <v>0</v>
      </c>
      <c r="K23">
        <f t="shared" si="46"/>
        <v>0</v>
      </c>
      <c r="L23">
        <f t="shared" si="47"/>
        <v>0</v>
      </c>
      <c r="N23">
        <f t="shared" si="48"/>
        <v>0</v>
      </c>
      <c r="O23">
        <f t="shared" si="49"/>
        <v>0</v>
      </c>
      <c r="P23">
        <f t="shared" si="50"/>
        <v>0</v>
      </c>
      <c r="Q23">
        <f t="shared" si="51"/>
        <v>0</v>
      </c>
      <c r="R23">
        <f t="shared" si="52"/>
        <v>0</v>
      </c>
      <c r="S23">
        <f t="shared" si="53"/>
        <v>0</v>
      </c>
      <c r="U23">
        <f t="shared" si="54"/>
        <v>0</v>
      </c>
      <c r="V23">
        <f t="shared" si="55"/>
        <v>0</v>
      </c>
      <c r="W23">
        <f t="shared" si="56"/>
        <v>0</v>
      </c>
      <c r="X23">
        <f t="shared" si="57"/>
        <v>0</v>
      </c>
      <c r="Y23">
        <f t="shared" si="58"/>
        <v>0</v>
      </c>
      <c r="Z23">
        <f t="shared" si="59"/>
        <v>0</v>
      </c>
      <c r="AB23">
        <f t="shared" si="60"/>
        <v>0</v>
      </c>
      <c r="AC23">
        <f t="shared" si="61"/>
        <v>0</v>
      </c>
      <c r="AD23">
        <f t="shared" si="62"/>
        <v>0</v>
      </c>
      <c r="AE23">
        <f t="shared" si="63"/>
        <v>0</v>
      </c>
      <c r="AF23">
        <f t="shared" si="64"/>
        <v>0</v>
      </c>
      <c r="AG23">
        <f t="shared" si="65"/>
        <v>0</v>
      </c>
      <c r="AI23">
        <f t="shared" si="24"/>
        <v>0</v>
      </c>
      <c r="AJ23">
        <f t="shared" si="25"/>
        <v>0</v>
      </c>
      <c r="AK23">
        <f t="shared" si="26"/>
        <v>0</v>
      </c>
      <c r="AL23">
        <f t="shared" si="27"/>
        <v>0</v>
      </c>
      <c r="AM23">
        <f t="shared" si="28"/>
        <v>0</v>
      </c>
      <c r="AN23">
        <f t="shared" si="29"/>
        <v>0</v>
      </c>
      <c r="AP23">
        <f t="shared" si="30"/>
        <v>0</v>
      </c>
      <c r="AQ23">
        <f t="shared" si="31"/>
        <v>0</v>
      </c>
      <c r="AR23">
        <f t="shared" si="32"/>
        <v>0</v>
      </c>
      <c r="AS23">
        <f t="shared" si="33"/>
        <v>0</v>
      </c>
      <c r="AT23">
        <f t="shared" si="34"/>
        <v>0</v>
      </c>
      <c r="AU23">
        <f t="shared" si="35"/>
        <v>0</v>
      </c>
      <c r="AW23">
        <f t="shared" si="36"/>
        <v>0</v>
      </c>
      <c r="AX23">
        <f t="shared" si="37"/>
        <v>0</v>
      </c>
      <c r="AY23">
        <f t="shared" si="38"/>
        <v>0</v>
      </c>
      <c r="AZ23">
        <f t="shared" si="39"/>
        <v>0</v>
      </c>
      <c r="BA23">
        <f t="shared" si="40"/>
        <v>0</v>
      </c>
      <c r="BB23">
        <f t="shared" si="41"/>
        <v>0</v>
      </c>
    </row>
    <row r="24" spans="1:95" x14ac:dyDescent="0.2">
      <c r="A24" s="2">
        <f>'- PRIMERA DIVISIÓN-'!B26</f>
        <v>0</v>
      </c>
      <c r="B24" s="179" t="str">
        <f>IF('- PRIMERA DIVISIÓN-'!C26&lt;&gt;"",'- PRIMERA DIVISIÓN-'!C26,"")</f>
        <v/>
      </c>
      <c r="C24" s="179">
        <f>'- PRIMERA DIVISIÓN-'!D26</f>
        <v>0</v>
      </c>
      <c r="D24" s="179" t="str">
        <f>IF('- PRIMERA DIVISIÓN-'!E26&lt;&gt;"",'- PRIMERA DIVISIÓN-'!E26,"")</f>
        <v/>
      </c>
      <c r="E24" s="3">
        <f>'- PRIMERA DIVISIÓN-'!F26</f>
        <v>0</v>
      </c>
      <c r="F24" s="178">
        <f>COUNTBLANK('- PRIMERA DIVISIÓN-'!C26:'- PRIMERA DIVISIÓN-'!E26)</f>
        <v>3</v>
      </c>
      <c r="G24">
        <f t="shared" si="42"/>
        <v>0</v>
      </c>
      <c r="H24">
        <f t="shared" si="43"/>
        <v>0</v>
      </c>
      <c r="I24">
        <f t="shared" si="44"/>
        <v>0</v>
      </c>
      <c r="J24">
        <f t="shared" si="45"/>
        <v>0</v>
      </c>
      <c r="K24">
        <f t="shared" si="46"/>
        <v>0</v>
      </c>
      <c r="L24">
        <f t="shared" si="47"/>
        <v>0</v>
      </c>
      <c r="N24">
        <f t="shared" si="48"/>
        <v>0</v>
      </c>
      <c r="O24">
        <f t="shared" si="49"/>
        <v>0</v>
      </c>
      <c r="P24">
        <f t="shared" si="50"/>
        <v>0</v>
      </c>
      <c r="Q24">
        <f t="shared" si="51"/>
        <v>0</v>
      </c>
      <c r="R24">
        <f t="shared" si="52"/>
        <v>0</v>
      </c>
      <c r="S24">
        <f t="shared" si="53"/>
        <v>0</v>
      </c>
      <c r="U24">
        <f t="shared" si="54"/>
        <v>0</v>
      </c>
      <c r="V24">
        <f t="shared" si="55"/>
        <v>0</v>
      </c>
      <c r="W24">
        <f t="shared" si="56"/>
        <v>0</v>
      </c>
      <c r="X24">
        <f t="shared" si="57"/>
        <v>0</v>
      </c>
      <c r="Y24">
        <f t="shared" si="58"/>
        <v>0</v>
      </c>
      <c r="Z24">
        <f t="shared" si="59"/>
        <v>0</v>
      </c>
      <c r="AB24">
        <f t="shared" si="60"/>
        <v>0</v>
      </c>
      <c r="AC24">
        <f t="shared" si="61"/>
        <v>0</v>
      </c>
      <c r="AD24">
        <f t="shared" si="62"/>
        <v>0</v>
      </c>
      <c r="AE24">
        <f t="shared" si="63"/>
        <v>0</v>
      </c>
      <c r="AF24">
        <f t="shared" si="64"/>
        <v>0</v>
      </c>
      <c r="AG24">
        <f t="shared" si="65"/>
        <v>0</v>
      </c>
      <c r="AI24">
        <f t="shared" si="24"/>
        <v>0</v>
      </c>
      <c r="AJ24">
        <f t="shared" si="25"/>
        <v>0</v>
      </c>
      <c r="AK24">
        <f t="shared" si="26"/>
        <v>0</v>
      </c>
      <c r="AL24">
        <f t="shared" si="27"/>
        <v>0</v>
      </c>
      <c r="AM24">
        <f t="shared" si="28"/>
        <v>0</v>
      </c>
      <c r="AN24">
        <f t="shared" si="29"/>
        <v>0</v>
      </c>
      <c r="AP24">
        <f t="shared" si="30"/>
        <v>0</v>
      </c>
      <c r="AQ24">
        <f t="shared" si="31"/>
        <v>0</v>
      </c>
      <c r="AR24">
        <f t="shared" si="32"/>
        <v>0</v>
      </c>
      <c r="AS24">
        <f t="shared" si="33"/>
        <v>0</v>
      </c>
      <c r="AT24">
        <f t="shared" si="34"/>
        <v>0</v>
      </c>
      <c r="AU24">
        <f t="shared" si="35"/>
        <v>0</v>
      </c>
      <c r="AW24">
        <f t="shared" si="36"/>
        <v>0</v>
      </c>
      <c r="AX24">
        <f t="shared" si="37"/>
        <v>0</v>
      </c>
      <c r="AY24">
        <f t="shared" si="38"/>
        <v>0</v>
      </c>
      <c r="AZ24">
        <f t="shared" si="39"/>
        <v>0</v>
      </c>
      <c r="BA24">
        <f t="shared" si="40"/>
        <v>0</v>
      </c>
      <c r="BB24">
        <f t="shared" si="41"/>
        <v>0</v>
      </c>
    </row>
    <row r="25" spans="1:95" x14ac:dyDescent="0.2">
      <c r="A25" s="2"/>
      <c r="B25" s="1"/>
      <c r="C25" s="1"/>
      <c r="D25" s="1"/>
      <c r="E25" s="3"/>
      <c r="G25">
        <f t="shared" ref="G25:L25" ca="1" si="66">SUM(G4:G24)</f>
        <v>2</v>
      </c>
      <c r="H25">
        <f t="shared" ca="1" si="66"/>
        <v>0</v>
      </c>
      <c r="I25">
        <f t="shared" ca="1" si="66"/>
        <v>0</v>
      </c>
      <c r="J25">
        <f t="shared" ca="1" si="66"/>
        <v>2</v>
      </c>
      <c r="K25">
        <f t="shared" ca="1" si="66"/>
        <v>82</v>
      </c>
      <c r="L25">
        <f t="shared" ca="1" si="66"/>
        <v>107</v>
      </c>
      <c r="M25">
        <f ca="1">H25*3+I25</f>
        <v>0</v>
      </c>
      <c r="N25">
        <f t="shared" ref="N25:S25" ca="1" si="67">SUM(N4:N24)</f>
        <v>4</v>
      </c>
      <c r="O25">
        <f t="shared" ca="1" si="67"/>
        <v>3</v>
      </c>
      <c r="P25">
        <f t="shared" ca="1" si="67"/>
        <v>0</v>
      </c>
      <c r="Q25">
        <f t="shared" ca="1" si="67"/>
        <v>1</v>
      </c>
      <c r="R25">
        <f t="shared" ca="1" si="67"/>
        <v>161</v>
      </c>
      <c r="S25">
        <f t="shared" ca="1" si="67"/>
        <v>162</v>
      </c>
      <c r="T25">
        <f ca="1">O25*3+P25</f>
        <v>9</v>
      </c>
      <c r="U25">
        <f t="shared" ref="U25:Z25" ca="1" si="68">SUM(U4:U24)</f>
        <v>4</v>
      </c>
      <c r="V25">
        <f t="shared" ca="1" si="68"/>
        <v>4</v>
      </c>
      <c r="W25">
        <f t="shared" ca="1" si="68"/>
        <v>0</v>
      </c>
      <c r="X25">
        <f t="shared" ca="1" si="68"/>
        <v>0</v>
      </c>
      <c r="Y25">
        <f t="shared" ca="1" si="68"/>
        <v>289</v>
      </c>
      <c r="Z25">
        <f t="shared" ca="1" si="68"/>
        <v>208</v>
      </c>
      <c r="AA25">
        <f ca="1">V25*3+W25</f>
        <v>12</v>
      </c>
      <c r="AB25">
        <f t="shared" ref="AB25:AG25" ca="1" si="69">SUM(AB4:AB24)</f>
        <v>4</v>
      </c>
      <c r="AC25">
        <f t="shared" ca="1" si="69"/>
        <v>1</v>
      </c>
      <c r="AD25">
        <f t="shared" ca="1" si="69"/>
        <v>0</v>
      </c>
      <c r="AE25">
        <f t="shared" ca="1" si="69"/>
        <v>3</v>
      </c>
      <c r="AF25">
        <f t="shared" ca="1" si="69"/>
        <v>145</v>
      </c>
      <c r="AG25">
        <f t="shared" ca="1" si="69"/>
        <v>173</v>
      </c>
      <c r="AH25">
        <f ca="1">AC25*3+AD25</f>
        <v>3</v>
      </c>
      <c r="AI25">
        <f t="shared" ref="AI25:AN25" ca="1" si="70">SUM(AI4:AI24)</f>
        <v>3</v>
      </c>
      <c r="AJ25">
        <f t="shared" ca="1" si="70"/>
        <v>0</v>
      </c>
      <c r="AK25">
        <f t="shared" ca="1" si="70"/>
        <v>0</v>
      </c>
      <c r="AL25">
        <f t="shared" ca="1" si="70"/>
        <v>3</v>
      </c>
      <c r="AM25">
        <f t="shared" ca="1" si="70"/>
        <v>102</v>
      </c>
      <c r="AN25">
        <f t="shared" ca="1" si="70"/>
        <v>149</v>
      </c>
      <c r="AO25">
        <f ca="1">AJ25*3+AK25</f>
        <v>0</v>
      </c>
      <c r="AP25">
        <f t="shared" ref="AP25:AU25" ca="1" si="71">SUM(AP4:AP24)</f>
        <v>1</v>
      </c>
      <c r="AQ25">
        <f t="shared" ca="1" si="71"/>
        <v>1</v>
      </c>
      <c r="AR25">
        <f t="shared" ca="1" si="71"/>
        <v>0</v>
      </c>
      <c r="AS25">
        <f t="shared" ca="1" si="71"/>
        <v>0</v>
      </c>
      <c r="AT25">
        <f t="shared" ca="1" si="71"/>
        <v>20</v>
      </c>
      <c r="AU25">
        <f t="shared" ca="1" si="71"/>
        <v>0</v>
      </c>
      <c r="AV25">
        <f ca="1">AQ25*3+AR25</f>
        <v>3</v>
      </c>
      <c r="AW25">
        <f t="shared" ref="AW25:BB25" ca="1" si="72">SUM(AW4:AW24)</f>
        <v>0</v>
      </c>
      <c r="AX25">
        <f t="shared" ca="1" si="72"/>
        <v>0</v>
      </c>
      <c r="AY25">
        <f t="shared" ca="1" si="72"/>
        <v>0</v>
      </c>
      <c r="AZ25">
        <f t="shared" ca="1" si="72"/>
        <v>0</v>
      </c>
      <c r="BA25">
        <f t="shared" ca="1" si="72"/>
        <v>0</v>
      </c>
      <c r="BB25">
        <f t="shared" ca="1" si="72"/>
        <v>0</v>
      </c>
      <c r="BC25">
        <f ca="1">AX25*3+AY25</f>
        <v>0</v>
      </c>
    </row>
    <row r="26" spans="1:95" x14ac:dyDescent="0.2">
      <c r="A26" s="2"/>
      <c r="B26" s="1"/>
      <c r="C26" s="1"/>
      <c r="D26" s="1"/>
      <c r="E26" s="3"/>
    </row>
    <row r="27" spans="1:95" x14ac:dyDescent="0.2">
      <c r="A27" s="2"/>
      <c r="B27" s="1"/>
      <c r="C27" s="1"/>
      <c r="D27" s="1"/>
      <c r="E27" s="3"/>
    </row>
    <row r="28" spans="1:95" x14ac:dyDescent="0.2">
      <c r="A28" s="2"/>
      <c r="B28" s="1"/>
      <c r="C28" s="1"/>
      <c r="D28" s="1"/>
      <c r="E28" s="3"/>
    </row>
    <row r="31" spans="1:95" x14ac:dyDescent="0.2">
      <c r="F31" t="s">
        <v>35</v>
      </c>
    </row>
    <row r="32" spans="1:95" x14ac:dyDescent="0.2">
      <c r="G32" t="s">
        <v>14</v>
      </c>
      <c r="H32" t="s">
        <v>16</v>
      </c>
      <c r="I32" t="s">
        <v>17</v>
      </c>
      <c r="J32" t="s">
        <v>18</v>
      </c>
      <c r="K32" t="s">
        <v>19</v>
      </c>
      <c r="L32" t="s">
        <v>20</v>
      </c>
      <c r="M32" t="s">
        <v>15</v>
      </c>
      <c r="O32" t="s">
        <v>21</v>
      </c>
      <c r="S32" t="s">
        <v>22</v>
      </c>
      <c r="W32" t="s">
        <v>23</v>
      </c>
      <c r="AA32" t="s">
        <v>71</v>
      </c>
      <c r="AE32" s="180" t="s">
        <v>86</v>
      </c>
      <c r="AI32" s="180" t="s">
        <v>87</v>
      </c>
      <c r="AM32" t="s">
        <v>24</v>
      </c>
      <c r="AQ32" t="s">
        <v>25</v>
      </c>
      <c r="AU32" t="s">
        <v>72</v>
      </c>
      <c r="AY32" s="180" t="s">
        <v>88</v>
      </c>
      <c r="BC32" s="180" t="s">
        <v>89</v>
      </c>
      <c r="BG32" t="s">
        <v>26</v>
      </c>
      <c r="BK32" t="s">
        <v>73</v>
      </c>
      <c r="BO32" s="180" t="s">
        <v>90</v>
      </c>
      <c r="BS32" s="180" t="s">
        <v>91</v>
      </c>
      <c r="BW32" t="s">
        <v>74</v>
      </c>
      <c r="CA32" s="180" t="s">
        <v>92</v>
      </c>
      <c r="CE32" s="180" t="s">
        <v>93</v>
      </c>
      <c r="CI32" s="180" t="s">
        <v>94</v>
      </c>
      <c r="CM32" s="180" t="s">
        <v>95</v>
      </c>
      <c r="CQ32" s="180" t="s">
        <v>75</v>
      </c>
    </row>
    <row r="33" spans="6:97" x14ac:dyDescent="0.2">
      <c r="F33" t="str">
        <f>G2</f>
        <v>ECONÓMICAS FCE</v>
      </c>
      <c r="G33">
        <f t="shared" ref="G33:M33" ca="1" si="73">G25</f>
        <v>2</v>
      </c>
      <c r="H33">
        <f t="shared" ca="1" si="73"/>
        <v>0</v>
      </c>
      <c r="I33">
        <f t="shared" ca="1" si="73"/>
        <v>0</v>
      </c>
      <c r="J33">
        <f t="shared" ca="1" si="73"/>
        <v>2</v>
      </c>
      <c r="K33">
        <f t="shared" ca="1" si="73"/>
        <v>82</v>
      </c>
      <c r="L33">
        <f t="shared" ca="1" si="73"/>
        <v>107</v>
      </c>
      <c r="M33">
        <f t="shared" ca="1" si="73"/>
        <v>0</v>
      </c>
      <c r="O33" t="str">
        <f ca="1">IF($M33&gt;=$M34,$F33,$F34)</f>
        <v>BASQUETEROS UN</v>
      </c>
      <c r="P33">
        <f t="shared" ref="P33:P39" ca="1" si="74">VLOOKUP(O33,$F$33:$M$42,8,FALSE)</f>
        <v>9</v>
      </c>
      <c r="S33" t="str">
        <f ca="1">IF($P33&gt;=$P35,$O33,$O35)</f>
        <v>LOS JUECES</v>
      </c>
      <c r="T33">
        <f t="shared" ref="T33:T39" ca="1" si="75">VLOOKUP(S33,$O$33:$P$42,2,FALSE)</f>
        <v>12</v>
      </c>
      <c r="W33" t="str">
        <f ca="1">IF($T33&gt;=$T36,$S33,$S36)</f>
        <v>LOS JUECES</v>
      </c>
      <c r="X33">
        <f t="shared" ref="X33:X39" ca="1" si="76">VLOOKUP(W33,$S$33:$T$42,2,FALSE)</f>
        <v>12</v>
      </c>
      <c r="AA33" t="str">
        <f ca="1">IF($X33&gt;=$X37,$W33,$W37)</f>
        <v>LOS JUECES</v>
      </c>
      <c r="AB33">
        <f ca="1">VLOOKUP(AA33,W33:X42,2,FALSE)</f>
        <v>12</v>
      </c>
      <c r="AE33" t="str">
        <f ca="1">IF($AB33&gt;=$AB38,$AA33,$AA38)</f>
        <v>LOS JUECES</v>
      </c>
      <c r="AF33">
        <f ca="1">VLOOKUP(AE33,AA33:AB42,2,FALSE)</f>
        <v>12</v>
      </c>
      <c r="AI33" t="str">
        <f ca="1">IF($AF33&gt;=$AF39,$AE33,$AE39)</f>
        <v>LOS JUECES</v>
      </c>
      <c r="AJ33">
        <f ca="1">VLOOKUP(AI33,AE33:AF42,2,FALSE)</f>
        <v>12</v>
      </c>
      <c r="AM33" t="str">
        <f ca="1">AI33</f>
        <v>LOS JUECES</v>
      </c>
      <c r="AN33">
        <f ca="1">VLOOKUP(AM33,AI33:AJ42,2,FALSE)</f>
        <v>12</v>
      </c>
      <c r="AQ33" t="str">
        <f ca="1">AM33</f>
        <v>LOS JUECES</v>
      </c>
      <c r="AR33">
        <f ca="1">VLOOKUP(AQ33,AM33:AN42,2,FALSE)</f>
        <v>12</v>
      </c>
      <c r="AU33" t="str">
        <f ca="1">AQ33</f>
        <v>LOS JUECES</v>
      </c>
      <c r="AV33">
        <f ca="1">VLOOKUP(AU33,AQ33:AR42,2,FALSE)</f>
        <v>12</v>
      </c>
      <c r="AY33" t="str">
        <f ca="1">AU33</f>
        <v>LOS JUECES</v>
      </c>
      <c r="AZ33">
        <f ca="1">VLOOKUP(AY33,AU33:AV42,2,FALSE)</f>
        <v>12</v>
      </c>
      <c r="BC33" t="str">
        <f ca="1">AY33</f>
        <v>LOS JUECES</v>
      </c>
      <c r="BD33">
        <f ca="1">VLOOKUP(BC33,AY33:AZ42,2,FALSE)</f>
        <v>12</v>
      </c>
      <c r="BG33" t="str">
        <f ca="1">BC33</f>
        <v>LOS JUECES</v>
      </c>
      <c r="BH33">
        <f ca="1">VLOOKUP(BG33,BC33:BD42,2,FALSE)</f>
        <v>12</v>
      </c>
      <c r="BK33" t="str">
        <f ca="1">BG33</f>
        <v>LOS JUECES</v>
      </c>
      <c r="BL33">
        <f ca="1">VLOOKUP(BK33,BG33:BH42,2,FALSE)</f>
        <v>12</v>
      </c>
      <c r="BO33" t="str">
        <f ca="1">BK33</f>
        <v>LOS JUECES</v>
      </c>
      <c r="BP33">
        <f ca="1">VLOOKUP(BO33,BK33:BL42,2,FALSE)</f>
        <v>12</v>
      </c>
      <c r="BS33" t="str">
        <f ca="1">BO33</f>
        <v>LOS JUECES</v>
      </c>
      <c r="BT33">
        <f ca="1">VLOOKUP(BS33,BO33:BP42,2,FALSE)</f>
        <v>12</v>
      </c>
      <c r="BW33" t="str">
        <f ca="1">BS33</f>
        <v>LOS JUECES</v>
      </c>
      <c r="BX33">
        <f ca="1">VLOOKUP(BW33,BS33:BT42,2,FALSE)</f>
        <v>12</v>
      </c>
      <c r="CA33" t="str">
        <f ca="1">BW33</f>
        <v>LOS JUECES</v>
      </c>
      <c r="CB33">
        <f ca="1">VLOOKUP(CA33,BW33:BX42,2,FALSE)</f>
        <v>12</v>
      </c>
      <c r="CE33" t="str">
        <f ca="1">CA33</f>
        <v>LOS JUECES</v>
      </c>
      <c r="CF33">
        <f ca="1">VLOOKUP(CE33,CA33:CB42,2,FALSE)</f>
        <v>12</v>
      </c>
      <c r="CI33" t="str">
        <f ca="1">CE33</f>
        <v>LOS JUECES</v>
      </c>
      <c r="CJ33">
        <f ca="1">VLOOKUP(CI33,CE33:CF42,2,FALSE)</f>
        <v>12</v>
      </c>
      <c r="CM33" t="str">
        <f ca="1">CI33</f>
        <v>LOS JUECES</v>
      </c>
      <c r="CN33">
        <f ca="1">VLOOKUP(CM33,CI33:CJ42,2,FALSE)</f>
        <v>12</v>
      </c>
      <c r="CQ33" t="str">
        <f ca="1">CM33</f>
        <v>LOS JUECES</v>
      </c>
      <c r="CR33">
        <f ca="1">VLOOKUP(CQ33,CM33:CN42,2,FALSE)</f>
        <v>12</v>
      </c>
    </row>
    <row r="34" spans="6:97" x14ac:dyDescent="0.2">
      <c r="F34" t="str">
        <f>N2</f>
        <v>BASQUETEROS UN</v>
      </c>
      <c r="G34">
        <f t="shared" ref="G34:L34" ca="1" si="77">N25</f>
        <v>4</v>
      </c>
      <c r="H34">
        <f t="shared" ca="1" si="77"/>
        <v>3</v>
      </c>
      <c r="I34">
        <f t="shared" ca="1" si="77"/>
        <v>0</v>
      </c>
      <c r="J34">
        <f t="shared" ca="1" si="77"/>
        <v>1</v>
      </c>
      <c r="K34">
        <f t="shared" ca="1" si="77"/>
        <v>161</v>
      </c>
      <c r="L34">
        <f t="shared" ca="1" si="77"/>
        <v>162</v>
      </c>
      <c r="M34">
        <f ca="1">T25</f>
        <v>9</v>
      </c>
      <c r="O34" t="str">
        <f ca="1">IF($M34&lt;=$M33,$F34,$F33)</f>
        <v>ECONÓMICAS FCE</v>
      </c>
      <c r="P34">
        <f t="shared" ca="1" si="74"/>
        <v>0</v>
      </c>
      <c r="S34" t="str">
        <f ca="1">O34</f>
        <v>ECONÓMICAS FCE</v>
      </c>
      <c r="T34">
        <f t="shared" ca="1" si="75"/>
        <v>0</v>
      </c>
      <c r="W34" t="str">
        <f ca="1">S34</f>
        <v>ECONÓMICAS FCE</v>
      </c>
      <c r="X34">
        <f t="shared" ca="1" si="76"/>
        <v>0</v>
      </c>
      <c r="AA34" t="str">
        <f ca="1">W34</f>
        <v>ECONÓMICAS FCE</v>
      </c>
      <c r="AB34">
        <f ca="1">VLOOKUP(AA34,W33:X42,2,FALSE)</f>
        <v>0</v>
      </c>
      <c r="AE34" t="str">
        <f ca="1">AA34</f>
        <v>ECONÓMICAS FCE</v>
      </c>
      <c r="AF34">
        <f ca="1">VLOOKUP(AE34,AA33:AB42,2,FALSE)</f>
        <v>0</v>
      </c>
      <c r="AI34" t="str">
        <f ca="1">AE34</f>
        <v>ECONÓMICAS FCE</v>
      </c>
      <c r="AJ34">
        <f ca="1">VLOOKUP(AI34,AE33:AF42,2,FALSE)</f>
        <v>0</v>
      </c>
      <c r="AM34" t="str">
        <f ca="1">IF($AJ34&gt;=$AJ35,$AI34,$AI35)</f>
        <v>BASQUETEROS UN</v>
      </c>
      <c r="AN34">
        <f ca="1">VLOOKUP(AM34,AI33:AJ42,2,FALSE)</f>
        <v>9</v>
      </c>
      <c r="AQ34" t="str">
        <f ca="1">IF($AN34&gt;=$AN36,$AM34,$AM36)</f>
        <v>BASQUETEROS UN</v>
      </c>
      <c r="AR34">
        <f ca="1">VLOOKUP(AQ34,AM33:AN42,2,FALSE)</f>
        <v>9</v>
      </c>
      <c r="AU34" t="str">
        <f ca="1">IF($AR34&gt;=$AR37,$AQ34,$AQ37)</f>
        <v>BASQUETEROS UN</v>
      </c>
      <c r="AV34">
        <f ca="1">VLOOKUP(AU34,AQ33:AR42,2,FALSE)</f>
        <v>9</v>
      </c>
      <c r="AY34" t="str">
        <f ca="1">IF($AV34&gt;=$AV38,$AU34,$AU38)</f>
        <v>BASQUETEROS UN</v>
      </c>
      <c r="AZ34">
        <f ca="1">VLOOKUP(AY34,AU33:AV42,2,FALSE)</f>
        <v>9</v>
      </c>
      <c r="BC34" t="str">
        <f ca="1">IF($AZ34&gt;=$AZ39,$AY34,$AY39)</f>
        <v>BASQUETEROS UN</v>
      </c>
      <c r="BD34">
        <f ca="1">VLOOKUP(BC34,AY33:AZ42,2,FALSE)</f>
        <v>9</v>
      </c>
      <c r="BG34" t="str">
        <f ca="1">BC34</f>
        <v>BASQUETEROS UN</v>
      </c>
      <c r="BH34">
        <f ca="1">VLOOKUP(BG34,BC33:BD42,2,FALSE)</f>
        <v>9</v>
      </c>
      <c r="BK34" t="str">
        <f ca="1">BG34</f>
        <v>BASQUETEROS UN</v>
      </c>
      <c r="BL34">
        <f ca="1">VLOOKUP(BK34,BG33:BH42,2,FALSE)</f>
        <v>9</v>
      </c>
      <c r="BO34" t="str">
        <f ca="1">BK34</f>
        <v>BASQUETEROS UN</v>
      </c>
      <c r="BP34">
        <f ca="1">VLOOKUP(BO34,BK33:BL42,2,FALSE)</f>
        <v>9</v>
      </c>
      <c r="BS34" t="str">
        <f ca="1">BO34</f>
        <v>BASQUETEROS UN</v>
      </c>
      <c r="BT34">
        <f ca="1">VLOOKUP(BS34,BO33:BP42,2,FALSE)</f>
        <v>9</v>
      </c>
      <c r="BW34" t="str">
        <f ca="1">BS34</f>
        <v>BASQUETEROS UN</v>
      </c>
      <c r="BX34">
        <f ca="1">VLOOKUP(BW34,BS33:BT42,2,FALSE)</f>
        <v>9</v>
      </c>
      <c r="CA34" t="str">
        <f ca="1">BW34</f>
        <v>BASQUETEROS UN</v>
      </c>
      <c r="CB34">
        <f ca="1">VLOOKUP(CA34,BW33:BX42,2,FALSE)</f>
        <v>9</v>
      </c>
      <c r="CE34" t="str">
        <f ca="1">CA34</f>
        <v>BASQUETEROS UN</v>
      </c>
      <c r="CF34">
        <f ca="1">VLOOKUP(CE34,CA33:CB42,2,FALSE)</f>
        <v>9</v>
      </c>
      <c r="CI34" t="str">
        <f ca="1">CE34</f>
        <v>BASQUETEROS UN</v>
      </c>
      <c r="CJ34">
        <f ca="1">VLOOKUP(CI34,CE33:CF42,2,FALSE)</f>
        <v>9</v>
      </c>
      <c r="CM34" t="str">
        <f ca="1">CI34</f>
        <v>BASQUETEROS UN</v>
      </c>
      <c r="CN34">
        <f ca="1">VLOOKUP(CM34,CI33:CJ42,2,FALSE)</f>
        <v>9</v>
      </c>
      <c r="CQ34" t="str">
        <f ca="1">CM34</f>
        <v>BASQUETEROS UN</v>
      </c>
      <c r="CR34">
        <f ca="1">VLOOKUP(CQ34,CM33:CN42,2,FALSE)</f>
        <v>9</v>
      </c>
    </row>
    <row r="35" spans="6:97" x14ac:dyDescent="0.2">
      <c r="F35" t="str">
        <f>U2</f>
        <v>LOS JUECES</v>
      </c>
      <c r="G35">
        <f t="shared" ref="G35:M35" ca="1" si="78">U25</f>
        <v>4</v>
      </c>
      <c r="H35">
        <f t="shared" ca="1" si="78"/>
        <v>4</v>
      </c>
      <c r="I35">
        <f t="shared" ca="1" si="78"/>
        <v>0</v>
      </c>
      <c r="J35">
        <f t="shared" ca="1" si="78"/>
        <v>0</v>
      </c>
      <c r="K35">
        <f t="shared" ca="1" si="78"/>
        <v>289</v>
      </c>
      <c r="L35">
        <f t="shared" ca="1" si="78"/>
        <v>208</v>
      </c>
      <c r="M35">
        <f t="shared" ca="1" si="78"/>
        <v>12</v>
      </c>
      <c r="O35" t="str">
        <f>F35</f>
        <v>LOS JUECES</v>
      </c>
      <c r="P35">
        <f t="shared" ca="1" si="74"/>
        <v>12</v>
      </c>
      <c r="S35" t="str">
        <f ca="1">IF($P35&lt;=$P33,$O35,$O33)</f>
        <v>BASQUETEROS UN</v>
      </c>
      <c r="T35">
        <f t="shared" ca="1" si="75"/>
        <v>9</v>
      </c>
      <c r="W35" t="str">
        <f ca="1">S35</f>
        <v>BASQUETEROS UN</v>
      </c>
      <c r="X35">
        <f t="shared" ca="1" si="76"/>
        <v>9</v>
      </c>
      <c r="AA35" t="str">
        <f ca="1">W35</f>
        <v>BASQUETEROS UN</v>
      </c>
      <c r="AB35">
        <f ca="1">VLOOKUP(AA35,W33:X42,2,FALSE)</f>
        <v>9</v>
      </c>
      <c r="AE35" t="str">
        <f ca="1">AA35</f>
        <v>BASQUETEROS UN</v>
      </c>
      <c r="AF35">
        <f ca="1">VLOOKUP(AE35,AA33:AB42,2,FALSE)</f>
        <v>9</v>
      </c>
      <c r="AI35" t="str">
        <f ca="1">AE35</f>
        <v>BASQUETEROS UN</v>
      </c>
      <c r="AJ35">
        <f ca="1">VLOOKUP(AI35,AE33:AF42,2,FALSE)</f>
        <v>9</v>
      </c>
      <c r="AM35" t="str">
        <f ca="1">IF($AJ35&lt;=$AJ34,$AI35,$AI34)</f>
        <v>ECONÓMICAS FCE</v>
      </c>
      <c r="AN35">
        <f ca="1">VLOOKUP(AM35,AI33:AJ42,2,FALSE)</f>
        <v>0</v>
      </c>
      <c r="AQ35" t="str">
        <f ca="1">AM35</f>
        <v>ECONÓMICAS FCE</v>
      </c>
      <c r="AR35">
        <f ca="1">VLOOKUP(AQ35,AM33:AN42,2,FALSE)</f>
        <v>0</v>
      </c>
      <c r="AU35" t="str">
        <f ca="1">AQ35</f>
        <v>ECONÓMICAS FCE</v>
      </c>
      <c r="AV35">
        <f ca="1">VLOOKUP(AU35,AQ33:AR42,2,FALSE)</f>
        <v>0</v>
      </c>
      <c r="AY35" t="str">
        <f ca="1">AU35</f>
        <v>ECONÓMICAS FCE</v>
      </c>
      <c r="AZ35">
        <f ca="1">VLOOKUP(AY35,AU33:AV42,2,FALSE)</f>
        <v>0</v>
      </c>
      <c r="BC35" t="str">
        <f ca="1">AY35</f>
        <v>ECONÓMICAS FCE</v>
      </c>
      <c r="BD35">
        <f ca="1">VLOOKUP(BC35,AY33:AZ42,2,FALSE)</f>
        <v>0</v>
      </c>
      <c r="BG35" t="str">
        <f ca="1">IF($BD35&gt;=$BD36,$BC35,$BC36)</f>
        <v>CANELA PASIÓN</v>
      </c>
      <c r="BH35">
        <f ca="1">VLOOKUP(BG35,BC33:BD42,2,FALSE)</f>
        <v>3</v>
      </c>
      <c r="BK35" t="str">
        <f ca="1">IF($BH35&gt;=$BH37,$BG35,$BG37)</f>
        <v>CANELA PASIÓN</v>
      </c>
      <c r="BL35">
        <f ca="1">VLOOKUP(BK35,BG33:BH42,2,FALSE)</f>
        <v>3</v>
      </c>
      <c r="BO35" t="str">
        <f ca="1">IF($BL35&gt;=$BL38,$BK35,$BK38)</f>
        <v>CANELA PASIÓN</v>
      </c>
      <c r="BP35">
        <f ca="1">VLOOKUP(BO35,BK33:BL42,2,FALSE)</f>
        <v>3</v>
      </c>
      <c r="BS35" t="str">
        <f ca="1">IF($BP35&gt;=$BP39,$BO35,$BO39)</f>
        <v>CANELA PASIÓN</v>
      </c>
      <c r="BT35">
        <f ca="1">VLOOKUP(BS35,BO33:BP42,2,FALSE)</f>
        <v>3</v>
      </c>
      <c r="BW35" t="str">
        <f ca="1">BS35</f>
        <v>CANELA PASIÓN</v>
      </c>
      <c r="BX35">
        <f ca="1">VLOOKUP(BW35,BS33:BT42,2,FALSE)</f>
        <v>3</v>
      </c>
      <c r="CA35" t="str">
        <f ca="1">BW35</f>
        <v>CANELA PASIÓN</v>
      </c>
      <c r="CB35">
        <f ca="1">VLOOKUP(CA35,BW33:BX42,2,FALSE)</f>
        <v>3</v>
      </c>
      <c r="CE35" t="str">
        <f ca="1">CA35</f>
        <v>CANELA PASIÓN</v>
      </c>
      <c r="CF35">
        <f ca="1">VLOOKUP(CE35,CA33:CB42,2,FALSE)</f>
        <v>3</v>
      </c>
      <c r="CI35" t="str">
        <f ca="1">CE35</f>
        <v>CANELA PASIÓN</v>
      </c>
      <c r="CJ35">
        <f ca="1">VLOOKUP(CI35,CE33:CF42,2,FALSE)</f>
        <v>3</v>
      </c>
      <c r="CM35" t="str">
        <f ca="1">CI35</f>
        <v>CANELA PASIÓN</v>
      </c>
      <c r="CN35">
        <f ca="1">VLOOKUP(CM35,CI33:CJ42,2,FALSE)</f>
        <v>3</v>
      </c>
      <c r="CQ35" t="str">
        <f ca="1">CM35</f>
        <v>CANELA PASIÓN</v>
      </c>
      <c r="CR35">
        <f ca="1">VLOOKUP(CQ35,CM33:CN42,2,FALSE)</f>
        <v>3</v>
      </c>
    </row>
    <row r="36" spans="6:97" x14ac:dyDescent="0.2">
      <c r="F36" t="str">
        <f>AB2</f>
        <v>CANELA PASIÓN</v>
      </c>
      <c r="G36">
        <f t="shared" ref="G36:M36" ca="1" si="79">AB25</f>
        <v>4</v>
      </c>
      <c r="H36">
        <f t="shared" ca="1" si="79"/>
        <v>1</v>
      </c>
      <c r="I36">
        <f t="shared" ca="1" si="79"/>
        <v>0</v>
      </c>
      <c r="J36">
        <f t="shared" ca="1" si="79"/>
        <v>3</v>
      </c>
      <c r="K36">
        <f t="shared" ca="1" si="79"/>
        <v>145</v>
      </c>
      <c r="L36">
        <f t="shared" ca="1" si="79"/>
        <v>173</v>
      </c>
      <c r="M36">
        <f t="shared" ca="1" si="79"/>
        <v>3</v>
      </c>
      <c r="O36" t="str">
        <f>F36</f>
        <v>CANELA PASIÓN</v>
      </c>
      <c r="P36">
        <f t="shared" ca="1" si="74"/>
        <v>3</v>
      </c>
      <c r="S36" t="str">
        <f>O36</f>
        <v>CANELA PASIÓN</v>
      </c>
      <c r="T36">
        <f t="shared" ca="1" si="75"/>
        <v>3</v>
      </c>
      <c r="W36" t="str">
        <f ca="1">IF($T36&lt;=$T33,$S36,$S33)</f>
        <v>CANELA PASIÓN</v>
      </c>
      <c r="X36">
        <f t="shared" ca="1" si="76"/>
        <v>3</v>
      </c>
      <c r="AA36" t="str">
        <f ca="1">W36</f>
        <v>CANELA PASIÓN</v>
      </c>
      <c r="AB36">
        <f ca="1">VLOOKUP(AA36,W33:X42,2,FALSE)</f>
        <v>3</v>
      </c>
      <c r="AE36" t="str">
        <f ca="1">AA36</f>
        <v>CANELA PASIÓN</v>
      </c>
      <c r="AF36">
        <f ca="1">VLOOKUP(AE36,AA33:AB42,2,FALSE)</f>
        <v>3</v>
      </c>
      <c r="AI36" t="str">
        <f ca="1">AE36</f>
        <v>CANELA PASIÓN</v>
      </c>
      <c r="AJ36">
        <f ca="1">VLOOKUP(AI36,AE33:AF42,2,FALSE)</f>
        <v>3</v>
      </c>
      <c r="AM36" t="str">
        <f ca="1">AI36</f>
        <v>CANELA PASIÓN</v>
      </c>
      <c r="AN36">
        <f ca="1">VLOOKUP(AM36,AI33:AJ42,2,FALSE)</f>
        <v>3</v>
      </c>
      <c r="AQ36" t="str">
        <f ca="1">IF($AN36&lt;=$AN34,$AM36,$AM34)</f>
        <v>CANELA PASIÓN</v>
      </c>
      <c r="AR36">
        <f ca="1">VLOOKUP(AQ36,AM33:AN42,2,FALSE)</f>
        <v>3</v>
      </c>
      <c r="AU36" t="str">
        <f ca="1">AQ36</f>
        <v>CANELA PASIÓN</v>
      </c>
      <c r="AV36">
        <f ca="1">VLOOKUP(AU36,AQ33:AR42,2,FALSE)</f>
        <v>3</v>
      </c>
      <c r="AY36" t="str">
        <f ca="1">AU36</f>
        <v>CANELA PASIÓN</v>
      </c>
      <c r="AZ36">
        <f ca="1">VLOOKUP(AY36,AU33:AV42,2,FALSE)</f>
        <v>3</v>
      </c>
      <c r="BC36" t="str">
        <f ca="1">AY36</f>
        <v>CANELA PASIÓN</v>
      </c>
      <c r="BD36">
        <f ca="1">VLOOKUP(BC36,AY33:AZ42,2,FALSE)</f>
        <v>3</v>
      </c>
      <c r="BG36" t="str">
        <f ca="1">IF($BD36&lt;=$BD35,$BC36,$BC35)</f>
        <v>ECONÓMICAS FCE</v>
      </c>
      <c r="BH36">
        <f ca="1">VLOOKUP(BG36,BC33:BD42,2,FALSE)</f>
        <v>0</v>
      </c>
      <c r="BK36" t="str">
        <f ca="1">BG36</f>
        <v>ECONÓMICAS FCE</v>
      </c>
      <c r="BL36">
        <f ca="1">VLOOKUP(BK36,BG33:BH42,2,FALSE)</f>
        <v>0</v>
      </c>
      <c r="BO36" t="str">
        <f ca="1">BK36</f>
        <v>ECONÓMICAS FCE</v>
      </c>
      <c r="BP36">
        <f ca="1">VLOOKUP(BO36,BK33:BL42,2,FALSE)</f>
        <v>0</v>
      </c>
      <c r="BS36" t="str">
        <f ca="1">BO36</f>
        <v>ECONÓMICAS FCE</v>
      </c>
      <c r="BT36">
        <f ca="1">VLOOKUP(BS36,BO33:BP42,2,FALSE)</f>
        <v>0</v>
      </c>
      <c r="BW36" t="str">
        <f ca="1">IF($BT36&gt;=$BT37,$BS36,$BS37)</f>
        <v>ECONÓMICAS FCE</v>
      </c>
      <c r="BX36">
        <f ca="1">VLOOKUP(BW36,BS33:BT42,2,FALSE)</f>
        <v>0</v>
      </c>
      <c r="CA36" t="str">
        <f ca="1">IF($BX36&gt;=$BX38,$BW36,$BW38)</f>
        <v>BALLERS</v>
      </c>
      <c r="CB36">
        <f ca="1">VLOOKUP(CA36,BW33:BX42,2,FALSE)</f>
        <v>3</v>
      </c>
      <c r="CE36" t="str">
        <f ca="1">IF($CB36&gt;=$CB39,$CA36,$CA39)</f>
        <v>BALLERS</v>
      </c>
      <c r="CF36">
        <f ca="1">VLOOKUP(CE36,CA33:CB42,2,FALSE)</f>
        <v>3</v>
      </c>
      <c r="CI36" t="str">
        <f ca="1">CE36</f>
        <v>BALLERS</v>
      </c>
      <c r="CJ36">
        <f ca="1">VLOOKUP(CI36,CE33:CF42,2,FALSE)</f>
        <v>3</v>
      </c>
      <c r="CM36" t="str">
        <f ca="1">CI36</f>
        <v>BALLERS</v>
      </c>
      <c r="CN36">
        <f ca="1">VLOOKUP(CM36,CI33:CJ42,2,FALSE)</f>
        <v>3</v>
      </c>
      <c r="CQ36" t="str">
        <f ca="1">CM36</f>
        <v>BALLERS</v>
      </c>
      <c r="CR36">
        <f ca="1">VLOOKUP(CQ36,CM33:CN42,2,FALSE)</f>
        <v>3</v>
      </c>
    </row>
    <row r="37" spans="6:97" x14ac:dyDescent="0.2">
      <c r="F37" t="str">
        <f>AI2</f>
        <v>CIENCIAS A</v>
      </c>
      <c r="G37">
        <f ca="1">AI25</f>
        <v>3</v>
      </c>
      <c r="H37">
        <f t="shared" ref="H37:M37" ca="1" si="80">AJ25</f>
        <v>0</v>
      </c>
      <c r="I37">
        <f t="shared" ca="1" si="80"/>
        <v>0</v>
      </c>
      <c r="J37">
        <f t="shared" ca="1" si="80"/>
        <v>3</v>
      </c>
      <c r="K37">
        <f t="shared" ca="1" si="80"/>
        <v>102</v>
      </c>
      <c r="L37">
        <f t="shared" ca="1" si="80"/>
        <v>149</v>
      </c>
      <c r="M37">
        <f t="shared" ca="1" si="80"/>
        <v>0</v>
      </c>
      <c r="O37" t="str">
        <f>F37</f>
        <v>CIENCIAS A</v>
      </c>
      <c r="P37">
        <f t="shared" ca="1" si="74"/>
        <v>0</v>
      </c>
      <c r="S37" t="str">
        <f>O37</f>
        <v>CIENCIAS A</v>
      </c>
      <c r="T37">
        <f t="shared" ca="1" si="75"/>
        <v>0</v>
      </c>
      <c r="W37" t="str">
        <f>S37</f>
        <v>CIENCIAS A</v>
      </c>
      <c r="X37">
        <f t="shared" ca="1" si="76"/>
        <v>0</v>
      </c>
      <c r="AA37" t="str">
        <f ca="1">IF($X37&lt;=$X33,$W37,$W33)</f>
        <v>CIENCIAS A</v>
      </c>
      <c r="AB37">
        <f ca="1">VLOOKUP(AA37,W33:X42,2,FALSE)</f>
        <v>0</v>
      </c>
      <c r="AE37" t="str">
        <f ca="1">AA37</f>
        <v>CIENCIAS A</v>
      </c>
      <c r="AF37">
        <f ca="1">VLOOKUP(AE37,AA33:AB42,2,FALSE)</f>
        <v>0</v>
      </c>
      <c r="AI37" t="str">
        <f ca="1">AE37</f>
        <v>CIENCIAS A</v>
      </c>
      <c r="AJ37">
        <f ca="1">VLOOKUP(AI37,AE33:AF42,2,FALSE)</f>
        <v>0</v>
      </c>
      <c r="AM37" t="str">
        <f ca="1">AI37</f>
        <v>CIENCIAS A</v>
      </c>
      <c r="AN37">
        <f ca="1">VLOOKUP(AM37,AI33:AJ42,2,FALSE)</f>
        <v>0</v>
      </c>
      <c r="AQ37" t="str">
        <f ca="1">AM37</f>
        <v>CIENCIAS A</v>
      </c>
      <c r="AR37">
        <f ca="1">VLOOKUP(AQ37,AM33:AN42,2,FALSE)</f>
        <v>0</v>
      </c>
      <c r="AU37" t="str">
        <f ca="1">IF($AR37&lt;=$AR34,$AQ37,$AQ34)</f>
        <v>CIENCIAS A</v>
      </c>
      <c r="AV37">
        <f ca="1">VLOOKUP(AU37,AQ33:AR42,2,FALSE)</f>
        <v>0</v>
      </c>
      <c r="AY37" t="str">
        <f ca="1">AU37</f>
        <v>CIENCIAS A</v>
      </c>
      <c r="AZ37">
        <f ca="1">VLOOKUP(AY37,AU33:AV42,2,FALSE)</f>
        <v>0</v>
      </c>
      <c r="BC37" t="str">
        <f ca="1">AY37</f>
        <v>CIENCIAS A</v>
      </c>
      <c r="BD37">
        <f ca="1">VLOOKUP(BC37,AY33:AZ42,2,FALSE)</f>
        <v>0</v>
      </c>
      <c r="BG37" t="str">
        <f ca="1">BC37</f>
        <v>CIENCIAS A</v>
      </c>
      <c r="BH37">
        <f ca="1">VLOOKUP(BG37,BC33:BD42,2,FALSE)</f>
        <v>0</v>
      </c>
      <c r="BK37" t="str">
        <f ca="1">IF($BH37&lt;=$BH35,$BG37,$BG35)</f>
        <v>CIENCIAS A</v>
      </c>
      <c r="BL37">
        <f ca="1">VLOOKUP(BK37,BG33:BH42,2,FALSE)</f>
        <v>0</v>
      </c>
      <c r="BO37" t="str">
        <f ca="1">BK37</f>
        <v>CIENCIAS A</v>
      </c>
      <c r="BP37">
        <f ca="1">VLOOKUP(BO37,BK33:BL42,2,FALSE)</f>
        <v>0</v>
      </c>
      <c r="BS37" t="str">
        <f ca="1">BO37</f>
        <v>CIENCIAS A</v>
      </c>
      <c r="BT37">
        <f ca="1">VLOOKUP(BS37,BO33:BP42,2,FALSE)</f>
        <v>0</v>
      </c>
      <c r="BW37" t="str">
        <f ca="1">IF(BT37&lt;=BT36,BS37,BS36)</f>
        <v>CIENCIAS A</v>
      </c>
      <c r="BX37">
        <f ca="1">VLOOKUP(BW37,BS33:BT42,2,FALSE)</f>
        <v>0</v>
      </c>
      <c r="CA37" t="str">
        <f ca="1">BW37</f>
        <v>CIENCIAS A</v>
      </c>
      <c r="CB37">
        <f ca="1">VLOOKUP(CA37,BW33:BX42,2,FALSE)</f>
        <v>0</v>
      </c>
      <c r="CE37" t="str">
        <f ca="1">CA37</f>
        <v>CIENCIAS A</v>
      </c>
      <c r="CF37">
        <f ca="1">VLOOKUP(CE37,CA33:CB42,2,FALSE)</f>
        <v>0</v>
      </c>
      <c r="CI37" t="str">
        <f ca="1">IF($CF37&gt;=$CF38,$CE37,$CE38)</f>
        <v>CIENCIAS A</v>
      </c>
      <c r="CJ37">
        <f ca="1">VLOOKUP(CI37,CE33:CF42,2,FALSE)</f>
        <v>0</v>
      </c>
      <c r="CM37" t="str">
        <f ca="1">IF($CJ37&gt;=$CJ39,$CI37,$CI39)</f>
        <v>CIENCIAS A</v>
      </c>
      <c r="CN37">
        <f ca="1">VLOOKUP(CM37,CI33:CJ42,2,FALSE)</f>
        <v>0</v>
      </c>
      <c r="CQ37" t="str">
        <f ca="1">CM37</f>
        <v>CIENCIAS A</v>
      </c>
      <c r="CR37">
        <f ca="1">VLOOKUP(CQ37,CM33:CN42,2,FALSE)</f>
        <v>0</v>
      </c>
    </row>
    <row r="38" spans="6:97" x14ac:dyDescent="0.2">
      <c r="F38" t="str">
        <f>AP2</f>
        <v>BALLERS</v>
      </c>
      <c r="G38">
        <f ca="1">AP25</f>
        <v>1</v>
      </c>
      <c r="H38">
        <f t="shared" ref="H38:M38" ca="1" si="81">AQ25</f>
        <v>1</v>
      </c>
      <c r="I38">
        <f t="shared" ca="1" si="81"/>
        <v>0</v>
      </c>
      <c r="J38">
        <f t="shared" ca="1" si="81"/>
        <v>0</v>
      </c>
      <c r="K38">
        <f t="shared" ca="1" si="81"/>
        <v>20</v>
      </c>
      <c r="L38">
        <f t="shared" ca="1" si="81"/>
        <v>0</v>
      </c>
      <c r="M38">
        <f t="shared" ca="1" si="81"/>
        <v>3</v>
      </c>
      <c r="O38" t="str">
        <f>F38</f>
        <v>BALLERS</v>
      </c>
      <c r="P38">
        <f t="shared" ca="1" si="74"/>
        <v>3</v>
      </c>
      <c r="S38" t="str">
        <f>O38</f>
        <v>BALLERS</v>
      </c>
      <c r="T38">
        <f t="shared" ca="1" si="75"/>
        <v>3</v>
      </c>
      <c r="W38" t="str">
        <f>S38</f>
        <v>BALLERS</v>
      </c>
      <c r="X38">
        <f t="shared" ca="1" si="76"/>
        <v>3</v>
      </c>
      <c r="AA38" t="str">
        <f>W38</f>
        <v>BALLERS</v>
      </c>
      <c r="AB38">
        <f ca="1">VLOOKUP(AA38,W33:X42,2,FALSE)</f>
        <v>3</v>
      </c>
      <c r="AE38" t="str">
        <f ca="1">IF($AB38&lt;=$AB33,$AA38,$AA33)</f>
        <v>BALLERS</v>
      </c>
      <c r="AF38">
        <f ca="1">VLOOKUP(AE38,AA33:AB42,2,FALSE)</f>
        <v>3</v>
      </c>
      <c r="AI38" t="str">
        <f ca="1">AE38</f>
        <v>BALLERS</v>
      </c>
      <c r="AJ38">
        <f ca="1">VLOOKUP(AI38,AE33:AF42,2,FALSE)</f>
        <v>3</v>
      </c>
      <c r="AM38" t="str">
        <f ca="1">AI38</f>
        <v>BALLERS</v>
      </c>
      <c r="AN38">
        <f ca="1">VLOOKUP(AM38,AI33:AJ42,2,FALSE)</f>
        <v>3</v>
      </c>
      <c r="AQ38" t="str">
        <f ca="1">AM38</f>
        <v>BALLERS</v>
      </c>
      <c r="AR38">
        <f ca="1">VLOOKUP(AQ38,AM33:AN42,2,FALSE)</f>
        <v>3</v>
      </c>
      <c r="AU38" t="str">
        <f ca="1">AQ38</f>
        <v>BALLERS</v>
      </c>
      <c r="AV38">
        <f ca="1">VLOOKUP(AU38,AQ33:AR42,2,FALSE)</f>
        <v>3</v>
      </c>
      <c r="AY38" t="str">
        <f ca="1">IF($AV38&lt;=$AV34,$AU38,$AU34)</f>
        <v>BALLERS</v>
      </c>
      <c r="AZ38">
        <f ca="1">VLOOKUP(AY38,AU33:AV42,2,FALSE)</f>
        <v>3</v>
      </c>
      <c r="BC38" t="str">
        <f ca="1">AY38</f>
        <v>BALLERS</v>
      </c>
      <c r="BD38">
        <f ca="1">VLOOKUP(BC38,AY33:AZ42,2,FALSE)</f>
        <v>3</v>
      </c>
      <c r="BG38" t="str">
        <f ca="1">BC38</f>
        <v>BALLERS</v>
      </c>
      <c r="BH38">
        <f ca="1">VLOOKUP(BG38,BC33:BD42,2,FALSE)</f>
        <v>3</v>
      </c>
      <c r="BK38" t="str">
        <f ca="1">BG38</f>
        <v>BALLERS</v>
      </c>
      <c r="BL38">
        <f ca="1">VLOOKUP(BK38,BG33:BH42,2,FALSE)</f>
        <v>3</v>
      </c>
      <c r="BO38" t="str">
        <f ca="1">IF($BL38&lt;=$BL35,$BK38,$BK35)</f>
        <v>BALLERS</v>
      </c>
      <c r="BP38">
        <f ca="1">VLOOKUP(BO38,BK33:BL42,2,FALSE)</f>
        <v>3</v>
      </c>
      <c r="BS38" t="str">
        <f ca="1">BO38</f>
        <v>BALLERS</v>
      </c>
      <c r="BT38">
        <f ca="1">VLOOKUP(BS38,BO33:BP42,2,FALSE)</f>
        <v>3</v>
      </c>
      <c r="BW38" t="str">
        <f ca="1">BS38</f>
        <v>BALLERS</v>
      </c>
      <c r="BX38">
        <f ca="1">VLOOKUP(BW38,BS33:BT42,2,FALSE)</f>
        <v>3</v>
      </c>
      <c r="CA38" t="str">
        <f ca="1">IF($BX38&lt;=$BX36,$BW38,$BW36)</f>
        <v>ECONÓMICAS FCE</v>
      </c>
      <c r="CB38">
        <f ca="1">VLOOKUP(CA38,BW33:BX42,2,FALSE)</f>
        <v>0</v>
      </c>
      <c r="CE38" t="str">
        <f ca="1">CA38</f>
        <v>ECONÓMICAS FCE</v>
      </c>
      <c r="CF38">
        <f ca="1">VLOOKUP(CE38,CA33:CB42,2,FALSE)</f>
        <v>0</v>
      </c>
      <c r="CI38" t="str">
        <f ca="1">IF($CF38&lt;=$CF37,$CE38,$CE37)</f>
        <v>ECONÓMICAS FCE</v>
      </c>
      <c r="CJ38">
        <f ca="1">VLOOKUP(CI38,CE33:CF42,2,FALSE)</f>
        <v>0</v>
      </c>
      <c r="CM38" t="str">
        <f ca="1">CI38</f>
        <v>ECONÓMICAS FCE</v>
      </c>
      <c r="CN38">
        <f ca="1">VLOOKUP(CM38,CI33:CJ42,2,FALSE)</f>
        <v>0</v>
      </c>
      <c r="CQ38" t="str">
        <f ca="1">IF($CN38&gt;=$CN39,$CM38,$CM39)</f>
        <v>ECONÓMICAS FCE</v>
      </c>
      <c r="CR38">
        <f ca="1">VLOOKUP(CQ38,CM33:CN42,2,FALSE)</f>
        <v>0</v>
      </c>
    </row>
    <row r="39" spans="6:97" x14ac:dyDescent="0.2">
      <c r="F39" t="str">
        <f>AW2</f>
        <v/>
      </c>
      <c r="G39">
        <f ca="1">AW25</f>
        <v>0</v>
      </c>
      <c r="H39">
        <f t="shared" ref="H39:M39" ca="1" si="82">AX25</f>
        <v>0</v>
      </c>
      <c r="I39">
        <f t="shared" ca="1" si="82"/>
        <v>0</v>
      </c>
      <c r="J39">
        <f t="shared" ca="1" si="82"/>
        <v>0</v>
      </c>
      <c r="K39">
        <f t="shared" ca="1" si="82"/>
        <v>0</v>
      </c>
      <c r="L39">
        <f t="shared" ca="1" si="82"/>
        <v>0</v>
      </c>
      <c r="M39">
        <f t="shared" ca="1" si="82"/>
        <v>0</v>
      </c>
      <c r="O39" t="str">
        <f>F39</f>
        <v/>
      </c>
      <c r="P39">
        <f t="shared" ca="1" si="74"/>
        <v>0</v>
      </c>
      <c r="S39" t="str">
        <f>O39</f>
        <v/>
      </c>
      <c r="T39">
        <f t="shared" ca="1" si="75"/>
        <v>0</v>
      </c>
      <c r="W39" t="str">
        <f>S39</f>
        <v/>
      </c>
      <c r="X39">
        <f t="shared" ca="1" si="76"/>
        <v>0</v>
      </c>
      <c r="AA39" t="str">
        <f>W39</f>
        <v/>
      </c>
      <c r="AB39">
        <f ca="1">VLOOKUP(AA39,W33:X42,2,FALSE)</f>
        <v>0</v>
      </c>
      <c r="AE39" t="str">
        <f>AA39</f>
        <v/>
      </c>
      <c r="AF39">
        <f ca="1">VLOOKUP(AE39,AA33:AB42,2,FALSE)</f>
        <v>0</v>
      </c>
      <c r="AI39" t="str">
        <f ca="1">IF($AF39&lt;=$AF33,$AE39,$AE33)</f>
        <v/>
      </c>
      <c r="AJ39">
        <f ca="1">VLOOKUP(AI39,AE33:AF42,2,FALSE)</f>
        <v>0</v>
      </c>
      <c r="AM39" t="str">
        <f ca="1">AI39</f>
        <v/>
      </c>
      <c r="AN39">
        <f ca="1">VLOOKUP(AM39,AI33:AJ42,2,FALSE)</f>
        <v>0</v>
      </c>
      <c r="AQ39" t="str">
        <f ca="1">AM39</f>
        <v/>
      </c>
      <c r="AR39">
        <f ca="1">VLOOKUP(AQ39,AM33:AN42,2,FALSE)</f>
        <v>0</v>
      </c>
      <c r="AU39" t="str">
        <f ca="1">AQ39</f>
        <v/>
      </c>
      <c r="AV39">
        <f ca="1">VLOOKUP(AU39,AQ33:AR42,2,FALSE)</f>
        <v>0</v>
      </c>
      <c r="AY39" t="str">
        <f ca="1">AU39</f>
        <v/>
      </c>
      <c r="AZ39">
        <f ca="1">VLOOKUP(AY39,AU33:AV42,2,FALSE)</f>
        <v>0</v>
      </c>
      <c r="BC39" t="str">
        <f ca="1">IF($AZ39&lt;=$AZ34,$AY39,$AY34)</f>
        <v/>
      </c>
      <c r="BD39">
        <f ca="1">VLOOKUP(BC39,AY33:AZ42,2,FALSE)</f>
        <v>0</v>
      </c>
      <c r="BG39" t="str">
        <f ca="1">BC39</f>
        <v/>
      </c>
      <c r="BH39">
        <f ca="1">VLOOKUP(BG39,BC33:BD42,2,FALSE)</f>
        <v>0</v>
      </c>
      <c r="BK39" t="str">
        <f ca="1">BG39</f>
        <v/>
      </c>
      <c r="BL39">
        <f ca="1">VLOOKUP(BK39,BG33:BH42,2,FALSE)</f>
        <v>0</v>
      </c>
      <c r="BO39" t="str">
        <f ca="1">BK39</f>
        <v/>
      </c>
      <c r="BP39">
        <f ca="1">VLOOKUP(BO39,BK33:BL42,2,FALSE)</f>
        <v>0</v>
      </c>
      <c r="BS39" t="str">
        <f ca="1">IF($BP39&lt;=$BP35,$BO39,$BO35)</f>
        <v/>
      </c>
      <c r="BT39">
        <f ca="1">VLOOKUP(BS39,BO33:BP42,2,FALSE)</f>
        <v>0</v>
      </c>
      <c r="BW39" t="str">
        <f ca="1">BS39</f>
        <v/>
      </c>
      <c r="BX39">
        <f ca="1">VLOOKUP(BW39,BS33:BT42,2,FALSE)</f>
        <v>0</v>
      </c>
      <c r="CA39" t="str">
        <f ca="1">BW39</f>
        <v/>
      </c>
      <c r="CB39">
        <f ca="1">VLOOKUP(CA39,BW33:BX42,2,FALSE)</f>
        <v>0</v>
      </c>
      <c r="CE39" t="str">
        <f ca="1">IF($CB39&lt;=$CB36,$CA39,$CA36)</f>
        <v/>
      </c>
      <c r="CF39">
        <f ca="1">VLOOKUP(CE39,CA33:CB42,2,FALSE)</f>
        <v>0</v>
      </c>
      <c r="CI39" t="str">
        <f ca="1">CE39</f>
        <v/>
      </c>
      <c r="CJ39">
        <f ca="1">VLOOKUP(CI39,CE33:CF42,2,FALSE)</f>
        <v>0</v>
      </c>
      <c r="CM39" t="str">
        <f ca="1">IF($CJ39&lt;=$CJ37,$CI39,$CI37)</f>
        <v/>
      </c>
      <c r="CN39">
        <f ca="1">VLOOKUP(CM39,CI33:CJ42,2,FALSE)</f>
        <v>0</v>
      </c>
      <c r="CQ39" t="str">
        <f ca="1">IF($CN39&lt;=$CN38,$CM39,$CM38)</f>
        <v/>
      </c>
      <c r="CR39">
        <f ca="1">VLOOKUP(CQ39,CM33:CN42,2,FALSE)</f>
        <v>0</v>
      </c>
    </row>
    <row r="45" spans="6:97" x14ac:dyDescent="0.2">
      <c r="F45" t="str">
        <f ca="1">CQ33</f>
        <v>LOS JUECES</v>
      </c>
      <c r="J45">
        <f ca="1">CR33</f>
        <v>12</v>
      </c>
      <c r="K45">
        <f t="shared" ref="K45:K51" ca="1" si="83">VLOOKUP(AI33,$F$33:$M$42,6,FALSE)</f>
        <v>289</v>
      </c>
      <c r="L45">
        <f t="shared" ref="L45:L51" ca="1" si="84">VLOOKUP(AI33,$F$33:$M$42,7,FALSE)</f>
        <v>208</v>
      </c>
      <c r="M45">
        <f t="shared" ref="M45:M51" ca="1" si="85">K45-L45</f>
        <v>81</v>
      </c>
      <c r="O45" t="str">
        <f ca="1">IF(AND($J45=$J46,$M46&gt;$M45),$F46,$F45)</f>
        <v>LOS JUECES</v>
      </c>
      <c r="P45">
        <f t="shared" ref="P45:P51" ca="1" si="86">VLOOKUP(O45,$F$45:$M$54,5,FALSE)</f>
        <v>12</v>
      </c>
      <c r="Q45">
        <f t="shared" ref="Q45:Q51" ca="1" si="87">VLOOKUP(O45,$F$45:$M$54,8,FALSE)</f>
        <v>81</v>
      </c>
      <c r="S45" t="str">
        <f ca="1">IF(AND(P45=P47,Q47&gt;Q45),O47,O45)</f>
        <v>LOS JUECES</v>
      </c>
      <c r="T45">
        <f t="shared" ref="T45:T51" ca="1" si="88">VLOOKUP(S45,$O$45:$Q$54,2,FALSE)</f>
        <v>12</v>
      </c>
      <c r="U45">
        <f t="shared" ref="U45:U51" ca="1" si="89">VLOOKUP(S45,$O$45:$Q$54,3,FALSE)</f>
        <v>81</v>
      </c>
      <c r="W45" t="str">
        <f ca="1">IF(AND(T45=T48,U48&gt;U45),S48,S45)</f>
        <v>LOS JUECES</v>
      </c>
      <c r="X45">
        <f t="shared" ref="X45:X51" ca="1" si="90">VLOOKUP(W45,$S$45:$U$54,2,FALSE)</f>
        <v>12</v>
      </c>
      <c r="Y45">
        <f t="shared" ref="Y45:Y51" ca="1" si="91">VLOOKUP(W45,$S$45:$U$54,3,FALSE)</f>
        <v>81</v>
      </c>
      <c r="AA45" t="str">
        <f ca="1">IF(AND(X45=X49,Y49&gt;Y45),W49,W45)</f>
        <v>LOS JUECES</v>
      </c>
      <c r="AB45">
        <f ca="1">VLOOKUP(AA45,W45:Y54,2,FALSE)</f>
        <v>12</v>
      </c>
      <c r="AC45">
        <f ca="1">VLOOKUP(AA45,W45:Y54,3,FALSE)</f>
        <v>81</v>
      </c>
      <c r="AE45" t="str">
        <f ca="1">IF(AND(AB45=AB50,AC50&gt;AC45),AA50,AA45)</f>
        <v>LOS JUECES</v>
      </c>
      <c r="AF45">
        <f ca="1">VLOOKUP(AE45,AA45:AC54,2,FALSE)</f>
        <v>12</v>
      </c>
      <c r="AG45">
        <f ca="1">VLOOKUP(AE45,AA45:AC54,3,FALSE)</f>
        <v>81</v>
      </c>
      <c r="AI45" t="str">
        <f ca="1">IF(AND(AF45=AF51,AG51&gt;AG45),AE51,AE45)</f>
        <v>LOS JUECES</v>
      </c>
      <c r="AJ45">
        <f ca="1">VLOOKUP(AI45,AE45:AG54,2,FALSE)</f>
        <v>12</v>
      </c>
      <c r="AK45">
        <f ca="1">VLOOKUP(AI45,AE45:AG54,3,FALSE)</f>
        <v>81</v>
      </c>
      <c r="AM45" t="str">
        <f ca="1">AI45</f>
        <v>LOS JUECES</v>
      </c>
      <c r="AN45">
        <f ca="1">VLOOKUP(AM45,AI45:AK54,2,FALSE)</f>
        <v>12</v>
      </c>
      <c r="AO45">
        <f ca="1">VLOOKUP(AM45,AI45:AK54,3,FALSE)</f>
        <v>81</v>
      </c>
      <c r="AQ45" t="str">
        <f ca="1">AM45</f>
        <v>LOS JUECES</v>
      </c>
      <c r="AR45">
        <f ca="1">VLOOKUP(AQ45,AM45:AO54,2,FALSE)</f>
        <v>12</v>
      </c>
      <c r="AS45">
        <f ca="1">VLOOKUP(AQ45,AM45:AO54,3,FALSE)</f>
        <v>81</v>
      </c>
      <c r="AU45" t="str">
        <f ca="1">AQ45</f>
        <v>LOS JUECES</v>
      </c>
      <c r="AV45">
        <f ca="1">VLOOKUP(AU45,AQ45:AS54,2,FALSE)</f>
        <v>12</v>
      </c>
      <c r="AW45">
        <f ca="1">VLOOKUP(AU45,AQ45:AS54,3,FALSE)</f>
        <v>81</v>
      </c>
      <c r="AY45" t="str">
        <f ca="1">AU45</f>
        <v>LOS JUECES</v>
      </c>
      <c r="AZ45">
        <f ca="1">VLOOKUP(AY45,AU45:AW54,2,FALSE)</f>
        <v>12</v>
      </c>
      <c r="BA45">
        <f ca="1">VLOOKUP(AY45,AU45:AW54,3,FALSE)</f>
        <v>81</v>
      </c>
      <c r="BC45" t="str">
        <f ca="1">AY45</f>
        <v>LOS JUECES</v>
      </c>
      <c r="BD45">
        <f ca="1">VLOOKUP(BC45,AY45:BA54,2,FALSE)</f>
        <v>12</v>
      </c>
      <c r="BE45">
        <f ca="1">VLOOKUP(BC45,AY45:BA54,3,FALSE)</f>
        <v>81</v>
      </c>
      <c r="BG45" t="str">
        <f ca="1">BC45</f>
        <v>LOS JUECES</v>
      </c>
      <c r="BH45">
        <f ca="1">VLOOKUP(BG45,BC45:BE54,2,FALSE)</f>
        <v>12</v>
      </c>
      <c r="BI45">
        <f ca="1">VLOOKUP(BG45,BC45:BE54,3,FALSE)</f>
        <v>81</v>
      </c>
      <c r="BK45" t="str">
        <f ca="1">BG45</f>
        <v>LOS JUECES</v>
      </c>
      <c r="BL45">
        <f ca="1">VLOOKUP(BK45,BG45:BI54,2,FALSE)</f>
        <v>12</v>
      </c>
      <c r="BM45">
        <f ca="1">VLOOKUP(BK45,BG45:BI54,3,FALSE)</f>
        <v>81</v>
      </c>
      <c r="BO45" t="str">
        <f ca="1">BK45</f>
        <v>LOS JUECES</v>
      </c>
      <c r="BP45">
        <f ca="1">VLOOKUP(BO45,BK45:BM54,2,FALSE)</f>
        <v>12</v>
      </c>
      <c r="BQ45">
        <f ca="1">VLOOKUP(BO45,BK45:BM54,3,FALSE)</f>
        <v>81</v>
      </c>
      <c r="BS45" t="str">
        <f ca="1">BO45</f>
        <v>LOS JUECES</v>
      </c>
      <c r="BT45">
        <f ca="1">VLOOKUP(BS45,BO45:BQ54,2,FALSE)</f>
        <v>12</v>
      </c>
      <c r="BU45">
        <f ca="1">VLOOKUP(BS45,BO45:BQ54,3,FALSE)</f>
        <v>81</v>
      </c>
      <c r="BW45" t="str">
        <f ca="1">BS45</f>
        <v>LOS JUECES</v>
      </c>
      <c r="BX45">
        <f ca="1">VLOOKUP(BW45,BS45:BU54,2,FALSE)</f>
        <v>12</v>
      </c>
      <c r="BY45">
        <f ca="1">VLOOKUP(BW45,BS45:BU54,3,FALSE)</f>
        <v>81</v>
      </c>
      <c r="CA45" t="str">
        <f ca="1">BW45</f>
        <v>LOS JUECES</v>
      </c>
      <c r="CB45">
        <f ca="1">VLOOKUP(CA45,BW45:BY54,2,FALSE)</f>
        <v>12</v>
      </c>
      <c r="CC45">
        <f ca="1">VLOOKUP(CA45,BW45:BY54,3,FALSE)</f>
        <v>81</v>
      </c>
      <c r="CE45" t="str">
        <f ca="1">CA45</f>
        <v>LOS JUECES</v>
      </c>
      <c r="CF45">
        <f ca="1">VLOOKUP(CE45,CA45:CC54,2,FALSE)</f>
        <v>12</v>
      </c>
      <c r="CG45">
        <f ca="1">VLOOKUP(CE45,CA45:CC54,3,FALSE)</f>
        <v>81</v>
      </c>
      <c r="CI45" t="str">
        <f ca="1">CE45</f>
        <v>LOS JUECES</v>
      </c>
      <c r="CJ45">
        <f ca="1">VLOOKUP(CI45,CE45:CG54,2,FALSE)</f>
        <v>12</v>
      </c>
      <c r="CK45">
        <f ca="1">VLOOKUP(CI45,CE45:CG54,3,FALSE)</f>
        <v>81</v>
      </c>
      <c r="CM45" t="str">
        <f ca="1">CI45</f>
        <v>LOS JUECES</v>
      </c>
      <c r="CN45">
        <f ca="1">VLOOKUP(CM45,CI45:CK54,2,FALSE)</f>
        <v>12</v>
      </c>
      <c r="CO45">
        <f ca="1">VLOOKUP(CM45,CI45:CK54,3,FALSE)</f>
        <v>81</v>
      </c>
      <c r="CQ45" t="str">
        <f ca="1">CM45</f>
        <v>LOS JUECES</v>
      </c>
      <c r="CR45">
        <f ca="1">VLOOKUP(CQ45,CM45:CO54,2,FALSE)</f>
        <v>12</v>
      </c>
      <c r="CS45">
        <f ca="1">VLOOKUP(CQ45,CM45:CO54,3,FALSE)</f>
        <v>81</v>
      </c>
    </row>
    <row r="46" spans="6:97" x14ac:dyDescent="0.2">
      <c r="F46" t="str">
        <f t="shared" ref="F46:F51" ca="1" si="92">CQ34</f>
        <v>BASQUETEROS UN</v>
      </c>
      <c r="J46">
        <f t="shared" ref="J46:J51" ca="1" si="93">CR34</f>
        <v>9</v>
      </c>
      <c r="K46">
        <f t="shared" ca="1" si="83"/>
        <v>82</v>
      </c>
      <c r="L46">
        <f t="shared" ca="1" si="84"/>
        <v>107</v>
      </c>
      <c r="M46">
        <f t="shared" ca="1" si="85"/>
        <v>-25</v>
      </c>
      <c r="O46" t="str">
        <f ca="1">IF(AND($J45=$J46,$M46&gt;$M45),$F45,$F46)</f>
        <v>BASQUETEROS UN</v>
      </c>
      <c r="P46">
        <f t="shared" ca="1" si="86"/>
        <v>9</v>
      </c>
      <c r="Q46">
        <f t="shared" ca="1" si="87"/>
        <v>-25</v>
      </c>
      <c r="S46" t="str">
        <f ca="1">O46</f>
        <v>BASQUETEROS UN</v>
      </c>
      <c r="T46">
        <f t="shared" ca="1" si="88"/>
        <v>9</v>
      </c>
      <c r="U46">
        <f t="shared" ca="1" si="89"/>
        <v>-25</v>
      </c>
      <c r="W46" t="str">
        <f ca="1">S46</f>
        <v>BASQUETEROS UN</v>
      </c>
      <c r="X46">
        <f t="shared" ca="1" si="90"/>
        <v>9</v>
      </c>
      <c r="Y46">
        <f t="shared" ca="1" si="91"/>
        <v>-25</v>
      </c>
      <c r="AA46" t="str">
        <f ca="1">W46</f>
        <v>BASQUETEROS UN</v>
      </c>
      <c r="AB46">
        <f ca="1">VLOOKUP(AA46,W45:Y54,2,FALSE)</f>
        <v>9</v>
      </c>
      <c r="AC46">
        <f ca="1">VLOOKUP(AA46,W45:Y54,3,FALSE)</f>
        <v>-25</v>
      </c>
      <c r="AE46" t="str">
        <f ca="1">AA46</f>
        <v>BASQUETEROS UN</v>
      </c>
      <c r="AF46">
        <f ca="1">VLOOKUP(AE46,AA45:AC54,2,FALSE)</f>
        <v>9</v>
      </c>
      <c r="AG46">
        <f ca="1">VLOOKUP(AE46,AA45:AC54,3,FALSE)</f>
        <v>-25</v>
      </c>
      <c r="AI46" t="str">
        <f ca="1">AE46</f>
        <v>BASQUETEROS UN</v>
      </c>
      <c r="AJ46">
        <f ca="1">VLOOKUP(AI46,AE45:AG54,2,FALSE)</f>
        <v>9</v>
      </c>
      <c r="AK46">
        <f ca="1">VLOOKUP(AI46,AE45:AG54,3,FALSE)</f>
        <v>-25</v>
      </c>
      <c r="AM46" t="str">
        <f ca="1">IF(AND(AJ46=AJ47,AK47&gt;AK46),AI47,AI46)</f>
        <v>BASQUETEROS UN</v>
      </c>
      <c r="AN46">
        <f ca="1">VLOOKUP(AM46,AI45:AK54,2,FALSE)</f>
        <v>9</v>
      </c>
      <c r="AO46">
        <f ca="1">VLOOKUP(AM46,AI45:AK54,3,FALSE)</f>
        <v>-25</v>
      </c>
      <c r="AQ46" t="str">
        <f ca="1">IF(AND(AN46=AN48,AO48&gt;AO46),AM48,AM46)</f>
        <v>BASQUETEROS UN</v>
      </c>
      <c r="AR46">
        <f ca="1">VLOOKUP(AQ46,AM45:AO54,2,FALSE)</f>
        <v>9</v>
      </c>
      <c r="AS46">
        <f ca="1">VLOOKUP(AQ46,AM45:AO54,3,FALSE)</f>
        <v>-25</v>
      </c>
      <c r="AU46" t="str">
        <f ca="1">IF(AND(AR46=AR49,AS49&gt;AS46),AQ49,AQ46)</f>
        <v>BASQUETEROS UN</v>
      </c>
      <c r="AV46">
        <f ca="1">VLOOKUP(AU46,AQ45:AS54,2,FALSE)</f>
        <v>9</v>
      </c>
      <c r="AW46">
        <f ca="1">VLOOKUP(AU46,AQ45:AS54,3,FALSE)</f>
        <v>-25</v>
      </c>
      <c r="AY46" t="str">
        <f ca="1">IF(AND(AV46=AV50,AW50&gt;AW46),AU50,AU46)</f>
        <v>BASQUETEROS UN</v>
      </c>
      <c r="AZ46">
        <f ca="1">VLOOKUP(AY46,AU45:AW54,2,FALSE)</f>
        <v>9</v>
      </c>
      <c r="BA46">
        <f ca="1">VLOOKUP(AY46,AU45:AW54,3,FALSE)</f>
        <v>-25</v>
      </c>
      <c r="BC46" t="str">
        <f ca="1">IF(AND(AZ46=AZ51,BA51&gt;BA46),AY51,AY46)</f>
        <v>BASQUETEROS UN</v>
      </c>
      <c r="BD46">
        <f ca="1">VLOOKUP(BC46,AY45:BA54,2,FALSE)</f>
        <v>9</v>
      </c>
      <c r="BE46">
        <f ca="1">VLOOKUP(BC46,AY45:BA54,3,FALSE)</f>
        <v>-25</v>
      </c>
      <c r="BG46" t="str">
        <f ca="1">BC46</f>
        <v>BASQUETEROS UN</v>
      </c>
      <c r="BH46">
        <f ca="1">VLOOKUP(BG46,BC45:BE54,2,FALSE)</f>
        <v>9</v>
      </c>
      <c r="BI46">
        <f ca="1">VLOOKUP(BG46,BC45:BE54,3,FALSE)</f>
        <v>-25</v>
      </c>
      <c r="BK46" t="str">
        <f ca="1">BG46</f>
        <v>BASQUETEROS UN</v>
      </c>
      <c r="BL46">
        <f ca="1">VLOOKUP(BK46,BG45:BI54,2,FALSE)</f>
        <v>9</v>
      </c>
      <c r="BM46">
        <f ca="1">VLOOKUP(BK46,BG45:BI54,3,FALSE)</f>
        <v>-25</v>
      </c>
      <c r="BO46" t="str">
        <f ca="1">BK46</f>
        <v>BASQUETEROS UN</v>
      </c>
      <c r="BP46">
        <f ca="1">VLOOKUP(BO46,BK45:BM54,2,FALSE)</f>
        <v>9</v>
      </c>
      <c r="BQ46">
        <f ca="1">VLOOKUP(BO46,BK45:BM54,3,FALSE)</f>
        <v>-25</v>
      </c>
      <c r="BS46" t="str">
        <f ca="1">BO46</f>
        <v>BASQUETEROS UN</v>
      </c>
      <c r="BT46">
        <f ca="1">VLOOKUP(BS46,BO45:BQ54,2,FALSE)</f>
        <v>9</v>
      </c>
      <c r="BU46">
        <f ca="1">VLOOKUP(BS46,BO45:BQ54,3,FALSE)</f>
        <v>-25</v>
      </c>
      <c r="BW46" t="str">
        <f ca="1">BS46</f>
        <v>BASQUETEROS UN</v>
      </c>
      <c r="BX46">
        <f ca="1">VLOOKUP(BW46,BS45:BU54,2,FALSE)</f>
        <v>9</v>
      </c>
      <c r="BY46">
        <f ca="1">VLOOKUP(BW46,BS45:BU54,3,FALSE)</f>
        <v>-25</v>
      </c>
      <c r="CA46" t="str">
        <f ca="1">BW46</f>
        <v>BASQUETEROS UN</v>
      </c>
      <c r="CB46">
        <f ca="1">VLOOKUP(CA46,BW45:BY54,2,FALSE)</f>
        <v>9</v>
      </c>
      <c r="CC46">
        <f ca="1">VLOOKUP(CA46,BW45:BY54,3,FALSE)</f>
        <v>-25</v>
      </c>
      <c r="CE46" t="str">
        <f ca="1">CA46</f>
        <v>BASQUETEROS UN</v>
      </c>
      <c r="CF46">
        <f ca="1">VLOOKUP(CE46,CA45:CC54,2,FALSE)</f>
        <v>9</v>
      </c>
      <c r="CG46">
        <f ca="1">VLOOKUP(CE46,CA45:CC54,3,FALSE)</f>
        <v>-25</v>
      </c>
      <c r="CI46" t="str">
        <f ca="1">CE46</f>
        <v>BASQUETEROS UN</v>
      </c>
      <c r="CJ46">
        <f ca="1">VLOOKUP(CI46,CE45:CG54,2,FALSE)</f>
        <v>9</v>
      </c>
      <c r="CK46">
        <f ca="1">VLOOKUP(CI46,CE45:CG54,3,FALSE)</f>
        <v>-25</v>
      </c>
      <c r="CM46" t="str">
        <f ca="1">CI46</f>
        <v>BASQUETEROS UN</v>
      </c>
      <c r="CN46">
        <f ca="1">VLOOKUP(CM46,CI45:CK54,2,FALSE)</f>
        <v>9</v>
      </c>
      <c r="CO46">
        <f ca="1">VLOOKUP(CM46,CI45:CK54,3,FALSE)</f>
        <v>-25</v>
      </c>
      <c r="CQ46" t="str">
        <f ca="1">CM46</f>
        <v>BASQUETEROS UN</v>
      </c>
      <c r="CR46">
        <f ca="1">VLOOKUP(CQ46,CM45:CO54,2,FALSE)</f>
        <v>9</v>
      </c>
      <c r="CS46">
        <f ca="1">VLOOKUP(CQ46,CM45:CO54,3,FALSE)</f>
        <v>-25</v>
      </c>
    </row>
    <row r="47" spans="6:97" x14ac:dyDescent="0.2">
      <c r="F47" t="str">
        <f t="shared" ca="1" si="92"/>
        <v>CANELA PASIÓN</v>
      </c>
      <c r="J47">
        <f t="shared" ca="1" si="93"/>
        <v>3</v>
      </c>
      <c r="K47">
        <f t="shared" ca="1" si="83"/>
        <v>161</v>
      </c>
      <c r="L47">
        <f t="shared" ca="1" si="84"/>
        <v>162</v>
      </c>
      <c r="M47">
        <f t="shared" ca="1" si="85"/>
        <v>-1</v>
      </c>
      <c r="O47" t="str">
        <f ca="1">F47</f>
        <v>CANELA PASIÓN</v>
      </c>
      <c r="P47">
        <f t="shared" ca="1" si="86"/>
        <v>3</v>
      </c>
      <c r="Q47">
        <f t="shared" ca="1" si="87"/>
        <v>-1</v>
      </c>
      <c r="S47" t="str">
        <f ca="1">IF(AND($P45=P47,Q47&gt;Q45),O45,O47)</f>
        <v>CANELA PASIÓN</v>
      </c>
      <c r="T47">
        <f t="shared" ca="1" si="88"/>
        <v>3</v>
      </c>
      <c r="U47">
        <f t="shared" ca="1" si="89"/>
        <v>-1</v>
      </c>
      <c r="W47" t="str">
        <f ca="1">S47</f>
        <v>CANELA PASIÓN</v>
      </c>
      <c r="X47">
        <f t="shared" ca="1" si="90"/>
        <v>3</v>
      </c>
      <c r="Y47">
        <f t="shared" ca="1" si="91"/>
        <v>-1</v>
      </c>
      <c r="AA47" t="str">
        <f ca="1">W47</f>
        <v>CANELA PASIÓN</v>
      </c>
      <c r="AB47">
        <f ca="1">VLOOKUP(AA47,W45:Y54,2,FALSE)</f>
        <v>3</v>
      </c>
      <c r="AC47">
        <f ca="1">VLOOKUP(AA47,W45:Y54,3,FALSE)</f>
        <v>-1</v>
      </c>
      <c r="AE47" t="str">
        <f ca="1">AA47</f>
        <v>CANELA PASIÓN</v>
      </c>
      <c r="AF47">
        <f ca="1">VLOOKUP(AE47,AA45:AC54,2,FALSE)</f>
        <v>3</v>
      </c>
      <c r="AG47">
        <f ca="1">VLOOKUP(AE47,AA45:AC54,3,FALSE)</f>
        <v>-1</v>
      </c>
      <c r="AI47" t="str">
        <f ca="1">AE47</f>
        <v>CANELA PASIÓN</v>
      </c>
      <c r="AJ47">
        <f ca="1">VLOOKUP(AI47,AE45:AG54,2,FALSE)</f>
        <v>3</v>
      </c>
      <c r="AK47">
        <f ca="1">VLOOKUP(AI47,AE45:AG54,3,FALSE)</f>
        <v>-1</v>
      </c>
      <c r="AM47" t="str">
        <f ca="1">IF(AND(AJ46=AJ47,AK47&gt;AK46),AI46,AI47)</f>
        <v>CANELA PASIÓN</v>
      </c>
      <c r="AN47">
        <f ca="1">VLOOKUP(AM47,AI45:AK54,2,FALSE)</f>
        <v>3</v>
      </c>
      <c r="AO47">
        <f ca="1">VLOOKUP(AM47,AI45:AK54,3,FALSE)</f>
        <v>-1</v>
      </c>
      <c r="AQ47" t="str">
        <f ca="1">AM47</f>
        <v>CANELA PASIÓN</v>
      </c>
      <c r="AR47">
        <f ca="1">VLOOKUP(AQ47,AM45:AO54,2,FALSE)</f>
        <v>3</v>
      </c>
      <c r="AS47">
        <f ca="1">VLOOKUP(AQ47,AM45:AO54,3,FALSE)</f>
        <v>-1</v>
      </c>
      <c r="AU47" t="str">
        <f ca="1">AQ47</f>
        <v>CANELA PASIÓN</v>
      </c>
      <c r="AV47">
        <f ca="1">VLOOKUP(AU47,AQ45:AS54,2,FALSE)</f>
        <v>3</v>
      </c>
      <c r="AW47">
        <f ca="1">VLOOKUP(AU47,AQ45:AS54,3,FALSE)</f>
        <v>-1</v>
      </c>
      <c r="AY47" t="str">
        <f ca="1">AU47</f>
        <v>CANELA PASIÓN</v>
      </c>
      <c r="AZ47">
        <f ca="1">VLOOKUP(AY47,AU45:AW54,2,FALSE)</f>
        <v>3</v>
      </c>
      <c r="BA47">
        <f ca="1">VLOOKUP(AY47,AU45:AW54,3,FALSE)</f>
        <v>-1</v>
      </c>
      <c r="BC47" t="str">
        <f ca="1">AY47</f>
        <v>CANELA PASIÓN</v>
      </c>
      <c r="BD47">
        <f ca="1">VLOOKUP(BC47,AY45:BA54,2,FALSE)</f>
        <v>3</v>
      </c>
      <c r="BE47">
        <f ca="1">VLOOKUP(BC47,AY45:BA54,3,FALSE)</f>
        <v>-1</v>
      </c>
      <c r="BG47" t="str">
        <f ca="1">IF(AND(BD47=BD48,BE48&gt;BE47),BC48,BC47)</f>
        <v>CANELA PASIÓN</v>
      </c>
      <c r="BH47">
        <f ca="1">VLOOKUP(BG47,BC45:BE54,2,FALSE)</f>
        <v>3</v>
      </c>
      <c r="BI47">
        <f ca="1">VLOOKUP(BG47,BC45:BE54,3,FALSE)</f>
        <v>-1</v>
      </c>
      <c r="BK47" t="str">
        <f ca="1">IF(AND(BH47=BH49,BI49&gt;BI47),BG49,BG47)</f>
        <v>CANELA PASIÓN</v>
      </c>
      <c r="BL47">
        <f ca="1">VLOOKUP(BK47,BG45:BI54,2,FALSE)</f>
        <v>3</v>
      </c>
      <c r="BM47">
        <f ca="1">VLOOKUP(BK47,BG45:BI54,3,FALSE)</f>
        <v>-1</v>
      </c>
      <c r="BO47" t="str">
        <f ca="1">IF(AND(BL47=BL50,BM50&gt;BM47),BK50,BK47)</f>
        <v>CANELA PASIÓN</v>
      </c>
      <c r="BP47">
        <f ca="1">VLOOKUP(BO47,BK45:BM54,2,FALSE)</f>
        <v>3</v>
      </c>
      <c r="BQ47">
        <f ca="1">VLOOKUP(BO47,BK45:BM54,3,FALSE)</f>
        <v>-1</v>
      </c>
      <c r="BS47" t="str">
        <f ca="1">IF(AND(BP47=BP51,BQ51&gt;BQ47),BO51,BO47)</f>
        <v>CANELA PASIÓN</v>
      </c>
      <c r="BT47">
        <f ca="1">VLOOKUP(BS47,BO45:BQ54,2,FALSE)</f>
        <v>3</v>
      </c>
      <c r="BU47">
        <f ca="1">VLOOKUP(BS47,BO45:BQ54,3,FALSE)</f>
        <v>-1</v>
      </c>
      <c r="BW47" t="str">
        <f ca="1">BS47</f>
        <v>CANELA PASIÓN</v>
      </c>
      <c r="BX47">
        <f ca="1">VLOOKUP(BW47,BS45:BU54,2,FALSE)</f>
        <v>3</v>
      </c>
      <c r="BY47">
        <f ca="1">VLOOKUP(BW47,BS45:BU54,3,FALSE)</f>
        <v>-1</v>
      </c>
      <c r="CA47" t="str">
        <f ca="1">BW47</f>
        <v>CANELA PASIÓN</v>
      </c>
      <c r="CB47">
        <f ca="1">VLOOKUP(CA47,BW45:BY54,2,FALSE)</f>
        <v>3</v>
      </c>
      <c r="CC47">
        <f ca="1">VLOOKUP(CA47,BW45:BY54,3,FALSE)</f>
        <v>-1</v>
      </c>
      <c r="CE47" t="str">
        <f ca="1">CA47</f>
        <v>CANELA PASIÓN</v>
      </c>
      <c r="CF47">
        <f ca="1">VLOOKUP(CE47,CA45:CC54,2,FALSE)</f>
        <v>3</v>
      </c>
      <c r="CG47">
        <f ca="1">VLOOKUP(CE47,CA45:CC54,3,FALSE)</f>
        <v>-1</v>
      </c>
      <c r="CI47" t="str">
        <f ca="1">CE47</f>
        <v>CANELA PASIÓN</v>
      </c>
      <c r="CJ47">
        <f ca="1">VLOOKUP(CI47,CE45:CG54,2,FALSE)</f>
        <v>3</v>
      </c>
      <c r="CK47">
        <f ca="1">VLOOKUP(CI47,CE45:CG54,3,FALSE)</f>
        <v>-1</v>
      </c>
      <c r="CM47" t="str">
        <f ca="1">CI47</f>
        <v>CANELA PASIÓN</v>
      </c>
      <c r="CN47">
        <f ca="1">VLOOKUP(CM47,CI45:CK54,2,FALSE)</f>
        <v>3</v>
      </c>
      <c r="CO47">
        <f ca="1">VLOOKUP(CM47,CI45:CK54,3,FALSE)</f>
        <v>-1</v>
      </c>
      <c r="CQ47" t="str">
        <f ca="1">CM47</f>
        <v>CANELA PASIÓN</v>
      </c>
      <c r="CR47">
        <f ca="1">VLOOKUP(CQ47,CM45:CO54,2,FALSE)</f>
        <v>3</v>
      </c>
      <c r="CS47">
        <f ca="1">VLOOKUP(CQ47,CM45:CO54,3,FALSE)</f>
        <v>-1</v>
      </c>
    </row>
    <row r="48" spans="6:97" x14ac:dyDescent="0.2">
      <c r="F48" t="str">
        <f t="shared" ca="1" si="92"/>
        <v>BALLERS</v>
      </c>
      <c r="J48">
        <f t="shared" ca="1" si="93"/>
        <v>3</v>
      </c>
      <c r="K48">
        <f t="shared" ca="1" si="83"/>
        <v>145</v>
      </c>
      <c r="L48">
        <f t="shared" ca="1" si="84"/>
        <v>173</v>
      </c>
      <c r="M48">
        <f t="shared" ca="1" si="85"/>
        <v>-28</v>
      </c>
      <c r="O48" t="str">
        <f ca="1">F48</f>
        <v>BALLERS</v>
      </c>
      <c r="P48">
        <f t="shared" ca="1" si="86"/>
        <v>3</v>
      </c>
      <c r="Q48">
        <f t="shared" ca="1" si="87"/>
        <v>-28</v>
      </c>
      <c r="S48" t="str">
        <f ca="1">O48</f>
        <v>BALLERS</v>
      </c>
      <c r="T48">
        <f t="shared" ca="1" si="88"/>
        <v>3</v>
      </c>
      <c r="U48">
        <f t="shared" ca="1" si="89"/>
        <v>-28</v>
      </c>
      <c r="W48" t="str">
        <f ca="1">IF(AND(T45=T48,U48&gt;U45),S45,S48)</f>
        <v>BALLERS</v>
      </c>
      <c r="X48">
        <f t="shared" ca="1" si="90"/>
        <v>3</v>
      </c>
      <c r="Y48">
        <f t="shared" ca="1" si="91"/>
        <v>-28</v>
      </c>
      <c r="AA48" t="str">
        <f ca="1">W48</f>
        <v>BALLERS</v>
      </c>
      <c r="AB48">
        <f ca="1">VLOOKUP(AA48,W45:Y54,2,FALSE)</f>
        <v>3</v>
      </c>
      <c r="AC48">
        <f ca="1">VLOOKUP(AA48,W45:Y54,3,FALSE)</f>
        <v>-28</v>
      </c>
      <c r="AE48" t="str">
        <f ca="1">AA48</f>
        <v>BALLERS</v>
      </c>
      <c r="AF48">
        <f ca="1">VLOOKUP(AE48,AA45:AC54,2,FALSE)</f>
        <v>3</v>
      </c>
      <c r="AG48">
        <f ca="1">VLOOKUP(AE48,AA45:AC54,3,FALSE)</f>
        <v>-28</v>
      </c>
      <c r="AI48" t="str">
        <f ca="1">AE48</f>
        <v>BALLERS</v>
      </c>
      <c r="AJ48">
        <f ca="1">VLOOKUP(AI48,AE45:AG54,2,FALSE)</f>
        <v>3</v>
      </c>
      <c r="AK48">
        <f ca="1">VLOOKUP(AI48,AE45:AG54,3,FALSE)</f>
        <v>-28</v>
      </c>
      <c r="AM48" t="str">
        <f ca="1">AI48</f>
        <v>BALLERS</v>
      </c>
      <c r="AN48">
        <f ca="1">VLOOKUP(AM48,AI45:AK54,2,FALSE)</f>
        <v>3</v>
      </c>
      <c r="AO48">
        <f ca="1">VLOOKUP(AM48,AI45:AK54,3,FALSE)</f>
        <v>-28</v>
      </c>
      <c r="AQ48" t="str">
        <f ca="1">IF(AND(AN46=AN48,AO48&gt;AO46),AM46,AM48)</f>
        <v>BALLERS</v>
      </c>
      <c r="AR48">
        <f ca="1">VLOOKUP(AQ48,AM45:AO54,2,FALSE)</f>
        <v>3</v>
      </c>
      <c r="AS48">
        <f ca="1">VLOOKUP(AQ48,AM45:AO54,3,FALSE)</f>
        <v>-28</v>
      </c>
      <c r="AU48" t="str">
        <f ca="1">AQ48</f>
        <v>BALLERS</v>
      </c>
      <c r="AV48">
        <f ca="1">VLOOKUP(AU48,AQ45:AS54,2,FALSE)</f>
        <v>3</v>
      </c>
      <c r="AW48">
        <f ca="1">VLOOKUP(AU48,AQ45:AS54,3,FALSE)</f>
        <v>-28</v>
      </c>
      <c r="AY48" t="str">
        <f ca="1">AU48</f>
        <v>BALLERS</v>
      </c>
      <c r="AZ48">
        <f ca="1">VLOOKUP(AY48,AU45:AW54,2,FALSE)</f>
        <v>3</v>
      </c>
      <c r="BA48">
        <f ca="1">VLOOKUP(AY48,AU45:AW54,3,FALSE)</f>
        <v>-28</v>
      </c>
      <c r="BC48" t="str">
        <f ca="1">AY48</f>
        <v>BALLERS</v>
      </c>
      <c r="BD48">
        <f ca="1">VLOOKUP(BC48,AY45:BA54,2,FALSE)</f>
        <v>3</v>
      </c>
      <c r="BE48">
        <f ca="1">VLOOKUP(BC48,AY45:BA54,3,FALSE)</f>
        <v>-28</v>
      </c>
      <c r="BG48" t="str">
        <f ca="1">IF(AND(BD47=BD48,BE48&gt;BE47),BC47,BC48)</f>
        <v>BALLERS</v>
      </c>
      <c r="BH48">
        <f ca="1">VLOOKUP(BG48,BC45:BE54,2,FALSE)</f>
        <v>3</v>
      </c>
      <c r="BI48">
        <f ca="1">VLOOKUP(BG48,BC45:BE54,3,FALSE)</f>
        <v>-28</v>
      </c>
      <c r="BK48" t="str">
        <f ca="1">BG48</f>
        <v>BALLERS</v>
      </c>
      <c r="BL48">
        <f ca="1">VLOOKUP(BK48,BG45:BI54,2,FALSE)</f>
        <v>3</v>
      </c>
      <c r="BM48">
        <f ca="1">VLOOKUP(BK48,BG45:BI54,3,FALSE)</f>
        <v>-28</v>
      </c>
      <c r="BO48" t="str">
        <f ca="1">BK48</f>
        <v>BALLERS</v>
      </c>
      <c r="BP48">
        <f ca="1">VLOOKUP(BO48,BK45:BM54,2,FALSE)</f>
        <v>3</v>
      </c>
      <c r="BQ48">
        <f ca="1">VLOOKUP(BO48,BK45:BM54,3,FALSE)</f>
        <v>-28</v>
      </c>
      <c r="BS48" t="str">
        <f ca="1">BO48</f>
        <v>BALLERS</v>
      </c>
      <c r="BT48">
        <f ca="1">VLOOKUP(BS48,BO45:BQ54,2,FALSE)</f>
        <v>3</v>
      </c>
      <c r="BU48">
        <f ca="1">VLOOKUP(BS48,BO45:BQ54,3,FALSE)</f>
        <v>-28</v>
      </c>
      <c r="BW48" t="str">
        <f ca="1">IF(AND(BT48=BT49,BU49&gt;BU48),BS49,BS48)</f>
        <v>BALLERS</v>
      </c>
      <c r="BX48">
        <f ca="1">VLOOKUP(BW48,BS45:BU54,2,FALSE)</f>
        <v>3</v>
      </c>
      <c r="BY48">
        <f ca="1">VLOOKUP(BW48,BS45:BU54,3,FALSE)</f>
        <v>-28</v>
      </c>
      <c r="CA48" t="str">
        <f ca="1">IF(AND(BX48=BX50,BY50&gt;BY48),BW50,BW48)</f>
        <v>BALLERS</v>
      </c>
      <c r="CB48">
        <f ca="1">VLOOKUP(CA48,BW45:BY54,2,FALSE)</f>
        <v>3</v>
      </c>
      <c r="CC48">
        <f ca="1">VLOOKUP(CA48,BW45:BY54,3,FALSE)</f>
        <v>-28</v>
      </c>
      <c r="CE48" t="str">
        <f ca="1">IF(AND(CB48=CB51,CC51&gt;CC48),CA51,CA48)</f>
        <v>BALLERS</v>
      </c>
      <c r="CF48">
        <f ca="1">VLOOKUP(CE48,CA45:CC54,2,FALSE)</f>
        <v>3</v>
      </c>
      <c r="CG48">
        <f ca="1">VLOOKUP(CE48,CA45:CC54,3,FALSE)</f>
        <v>-28</v>
      </c>
      <c r="CI48" t="str">
        <f ca="1">CE48</f>
        <v>BALLERS</v>
      </c>
      <c r="CJ48">
        <f ca="1">VLOOKUP(CI48,CE45:CG54,2,FALSE)</f>
        <v>3</v>
      </c>
      <c r="CK48">
        <f ca="1">VLOOKUP(CI48,CE45:CG54,3,FALSE)</f>
        <v>-28</v>
      </c>
      <c r="CM48" t="str">
        <f ca="1">CI48</f>
        <v>BALLERS</v>
      </c>
      <c r="CN48">
        <f ca="1">VLOOKUP(CM48,CI45:CK54,2,FALSE)</f>
        <v>3</v>
      </c>
      <c r="CO48">
        <f ca="1">VLOOKUP(CM48,CI45:CK54,3,FALSE)</f>
        <v>-28</v>
      </c>
      <c r="CQ48" t="str">
        <f ca="1">CM48</f>
        <v>BALLERS</v>
      </c>
      <c r="CR48">
        <f ca="1">VLOOKUP(CQ48,CM45:CO54,2,FALSE)</f>
        <v>3</v>
      </c>
      <c r="CS48">
        <f ca="1">VLOOKUP(CQ48,CM45:CO54,3,FALSE)</f>
        <v>-28</v>
      </c>
    </row>
    <row r="49" spans="6:98" x14ac:dyDescent="0.2">
      <c r="F49" t="str">
        <f t="shared" ca="1" si="92"/>
        <v>CIENCIAS A</v>
      </c>
      <c r="J49">
        <f t="shared" ca="1" si="93"/>
        <v>0</v>
      </c>
      <c r="K49">
        <f t="shared" ca="1" si="83"/>
        <v>102</v>
      </c>
      <c r="L49">
        <f t="shared" ca="1" si="84"/>
        <v>149</v>
      </c>
      <c r="M49">
        <f t="shared" ca="1" si="85"/>
        <v>-47</v>
      </c>
      <c r="O49" t="str">
        <f ca="1">F49</f>
        <v>CIENCIAS A</v>
      </c>
      <c r="P49">
        <f t="shared" ca="1" si="86"/>
        <v>0</v>
      </c>
      <c r="Q49">
        <f t="shared" ca="1" si="87"/>
        <v>-47</v>
      </c>
      <c r="S49" t="str">
        <f ca="1">O49</f>
        <v>CIENCIAS A</v>
      </c>
      <c r="T49">
        <f t="shared" ca="1" si="88"/>
        <v>0</v>
      </c>
      <c r="U49">
        <f t="shared" ca="1" si="89"/>
        <v>-47</v>
      </c>
      <c r="W49" t="str">
        <f ca="1">S49</f>
        <v>CIENCIAS A</v>
      </c>
      <c r="X49">
        <f t="shared" ca="1" si="90"/>
        <v>0</v>
      </c>
      <c r="Y49">
        <f t="shared" ca="1" si="91"/>
        <v>-47</v>
      </c>
      <c r="AA49" t="str">
        <f ca="1">IF(AND(X45=X49,Y49&gt;Y45),W45,W49)</f>
        <v>CIENCIAS A</v>
      </c>
      <c r="AB49">
        <f ca="1">VLOOKUP(AA49,W45:Y54,2,FALSE)</f>
        <v>0</v>
      </c>
      <c r="AC49">
        <f ca="1">VLOOKUP(AA49,W45:Y54,3,FALSE)</f>
        <v>-47</v>
      </c>
      <c r="AE49" t="str">
        <f ca="1">AA49</f>
        <v>CIENCIAS A</v>
      </c>
      <c r="AF49">
        <f ca="1">VLOOKUP(AE49,AA45:AC54,2,FALSE)</f>
        <v>0</v>
      </c>
      <c r="AG49">
        <f ca="1">VLOOKUP(AE49,AA45:AC54,3,FALSE)</f>
        <v>-47</v>
      </c>
      <c r="AI49" t="str">
        <f ca="1">AE49</f>
        <v>CIENCIAS A</v>
      </c>
      <c r="AJ49">
        <f ca="1">VLOOKUP(AI49,AE45:AG54,2,FALSE)</f>
        <v>0</v>
      </c>
      <c r="AK49">
        <f ca="1">VLOOKUP(AI49,AE45:AG54,3,FALSE)</f>
        <v>-47</v>
      </c>
      <c r="AM49" t="str">
        <f ca="1">AI49</f>
        <v>CIENCIAS A</v>
      </c>
      <c r="AN49">
        <f ca="1">VLOOKUP(AM49,AI45:AK54,2,FALSE)</f>
        <v>0</v>
      </c>
      <c r="AO49">
        <f ca="1">VLOOKUP(AM49,AI45:AK54,3,FALSE)</f>
        <v>-47</v>
      </c>
      <c r="AQ49" t="str">
        <f ca="1">AM49</f>
        <v>CIENCIAS A</v>
      </c>
      <c r="AR49">
        <f ca="1">VLOOKUP(AQ49,AM45:AO54,2,FALSE)</f>
        <v>0</v>
      </c>
      <c r="AS49">
        <f ca="1">VLOOKUP(AQ49,AM45:AO54,3,FALSE)</f>
        <v>-47</v>
      </c>
      <c r="AU49" t="str">
        <f ca="1">IF(AND(AR46=AR49,AS49&gt;AS46),AQ46,AQ49)</f>
        <v>CIENCIAS A</v>
      </c>
      <c r="AV49">
        <f ca="1">VLOOKUP(AU49,AQ45:AS54,2,FALSE)</f>
        <v>0</v>
      </c>
      <c r="AW49">
        <f ca="1">VLOOKUP(AU49,AQ45:AS54,3,FALSE)</f>
        <v>-47</v>
      </c>
      <c r="AY49" t="str">
        <f ca="1">AU49</f>
        <v>CIENCIAS A</v>
      </c>
      <c r="AZ49">
        <f ca="1">VLOOKUP(AY49,AU45:AW54,2,FALSE)</f>
        <v>0</v>
      </c>
      <c r="BA49">
        <f ca="1">VLOOKUP(AY49,AU45:AW54,3,FALSE)</f>
        <v>-47</v>
      </c>
      <c r="BC49" t="str">
        <f ca="1">AY49</f>
        <v>CIENCIAS A</v>
      </c>
      <c r="BD49">
        <f ca="1">VLOOKUP(BC49,AY45:BA54,2,FALSE)</f>
        <v>0</v>
      </c>
      <c r="BE49">
        <f ca="1">VLOOKUP(BC49,AY45:BA54,3,FALSE)</f>
        <v>-47</v>
      </c>
      <c r="BG49" t="str">
        <f ca="1">BC49</f>
        <v>CIENCIAS A</v>
      </c>
      <c r="BH49">
        <f ca="1">VLOOKUP(BG49,BC45:BE54,2,FALSE)</f>
        <v>0</v>
      </c>
      <c r="BI49">
        <f ca="1">VLOOKUP(BG49,BC45:BE54,3,FALSE)</f>
        <v>-47</v>
      </c>
      <c r="BK49" t="str">
        <f ca="1">IF(AND(BH47=BH49,BI49&gt;BI47),BG47,BG49)</f>
        <v>CIENCIAS A</v>
      </c>
      <c r="BL49">
        <f ca="1">VLOOKUP(BK49,BG45:BI54,2,FALSE)</f>
        <v>0</v>
      </c>
      <c r="BM49">
        <f ca="1">VLOOKUP(BK49,BG45:BI54,3,FALSE)</f>
        <v>-47</v>
      </c>
      <c r="BO49" t="str">
        <f ca="1">BK49</f>
        <v>CIENCIAS A</v>
      </c>
      <c r="BP49">
        <f ca="1">VLOOKUP(BO49,BK45:BM54,2,FALSE)</f>
        <v>0</v>
      </c>
      <c r="BQ49">
        <f ca="1">VLOOKUP(BO49,BK45:BM54,3,FALSE)</f>
        <v>-47</v>
      </c>
      <c r="BS49" t="str">
        <f ca="1">BO49</f>
        <v>CIENCIAS A</v>
      </c>
      <c r="BT49">
        <f ca="1">VLOOKUP(BS49,BO45:BQ54,2,FALSE)</f>
        <v>0</v>
      </c>
      <c r="BU49">
        <f ca="1">VLOOKUP(BS49,BO45:BQ54,3,FALSE)</f>
        <v>-47</v>
      </c>
      <c r="BW49" t="str">
        <f ca="1">IF(AND(BT48=BT49,BU49&gt;BU48),BS48,BS49)</f>
        <v>CIENCIAS A</v>
      </c>
      <c r="BX49">
        <f ca="1">VLOOKUP(BW49,BS45:BU54,2,FALSE)</f>
        <v>0</v>
      </c>
      <c r="BY49">
        <f ca="1">VLOOKUP(BW49,BS45:BU54,3,FALSE)</f>
        <v>-47</v>
      </c>
      <c r="CA49" t="str">
        <f ca="1">BW49</f>
        <v>CIENCIAS A</v>
      </c>
      <c r="CB49">
        <f ca="1">VLOOKUP(CA49,BW45:BY54,2,FALSE)</f>
        <v>0</v>
      </c>
      <c r="CC49">
        <f ca="1">VLOOKUP(CA49,BW45:BY54,3,FALSE)</f>
        <v>-47</v>
      </c>
      <c r="CE49" t="str">
        <f ca="1">CA49</f>
        <v>CIENCIAS A</v>
      </c>
      <c r="CF49">
        <f ca="1">VLOOKUP(CE49,CA45:CC54,2,FALSE)</f>
        <v>0</v>
      </c>
      <c r="CG49">
        <f ca="1">VLOOKUP(CE49,CA45:CC54,3,FALSE)</f>
        <v>-47</v>
      </c>
      <c r="CI49" t="str">
        <f ca="1">IF(AND(CF49=CF50,CG50&gt;CG49),CE50,CE49)</f>
        <v>ECONÓMICAS FCE</v>
      </c>
      <c r="CJ49">
        <f ca="1">VLOOKUP(CI49,CE45:CG54,2,FALSE)</f>
        <v>0</v>
      </c>
      <c r="CK49">
        <f ca="1">VLOOKUP(CI49,CE45:CG54,3,FALSE)</f>
        <v>20</v>
      </c>
      <c r="CM49" t="str">
        <f ca="1">IF(AND(CJ49=CJ51,CK51&gt;CK49),CI51,CI49)</f>
        <v>ECONÓMICAS FCE</v>
      </c>
      <c r="CN49">
        <f ca="1">VLOOKUP(CM49,CI45:CK54,2,FALSE)</f>
        <v>0</v>
      </c>
      <c r="CO49">
        <f ca="1">VLOOKUP(CM49,CI45:CK54,3,FALSE)</f>
        <v>20</v>
      </c>
      <c r="CQ49" t="str">
        <f ca="1">CM49</f>
        <v>ECONÓMICAS FCE</v>
      </c>
      <c r="CR49">
        <f ca="1">VLOOKUP(CQ49,CM45:CO54,2,FALSE)</f>
        <v>0</v>
      </c>
      <c r="CS49">
        <f ca="1">VLOOKUP(CQ49,CM45:CO54,3,FALSE)</f>
        <v>20</v>
      </c>
    </row>
    <row r="50" spans="6:98" x14ac:dyDescent="0.2">
      <c r="F50" t="str">
        <f t="shared" ca="1" si="92"/>
        <v>ECONÓMICAS FCE</v>
      </c>
      <c r="J50">
        <f t="shared" ca="1" si="93"/>
        <v>0</v>
      </c>
      <c r="K50">
        <f t="shared" ca="1" si="83"/>
        <v>20</v>
      </c>
      <c r="L50">
        <f t="shared" ca="1" si="84"/>
        <v>0</v>
      </c>
      <c r="M50">
        <f t="shared" ca="1" si="85"/>
        <v>20</v>
      </c>
      <c r="O50" t="str">
        <f ca="1">F50</f>
        <v>ECONÓMICAS FCE</v>
      </c>
      <c r="P50">
        <f t="shared" ca="1" si="86"/>
        <v>0</v>
      </c>
      <c r="Q50">
        <f t="shared" ca="1" si="87"/>
        <v>20</v>
      </c>
      <c r="S50" t="str">
        <f ca="1">O50</f>
        <v>ECONÓMICAS FCE</v>
      </c>
      <c r="T50">
        <f t="shared" ca="1" si="88"/>
        <v>0</v>
      </c>
      <c r="U50">
        <f t="shared" ca="1" si="89"/>
        <v>20</v>
      </c>
      <c r="W50" t="str">
        <f ca="1">S50</f>
        <v>ECONÓMICAS FCE</v>
      </c>
      <c r="X50">
        <f t="shared" ca="1" si="90"/>
        <v>0</v>
      </c>
      <c r="Y50">
        <f t="shared" ca="1" si="91"/>
        <v>20</v>
      </c>
      <c r="AA50" t="str">
        <f ca="1">W50</f>
        <v>ECONÓMICAS FCE</v>
      </c>
      <c r="AB50">
        <f ca="1">VLOOKUP(AA50,W45:Y54,2,FALSE)</f>
        <v>0</v>
      </c>
      <c r="AC50">
        <f ca="1">VLOOKUP(AA50,W45:Y54,3,FALSE)</f>
        <v>20</v>
      </c>
      <c r="AE50" t="str">
        <f ca="1">IF(AND(AB45=AB50,AC50&gt;AC45),AA45,AA50)</f>
        <v>ECONÓMICAS FCE</v>
      </c>
      <c r="AF50">
        <f ca="1">VLOOKUP(AE50,AA45:AC54,2,FALSE)</f>
        <v>0</v>
      </c>
      <c r="AG50">
        <f ca="1">VLOOKUP(AE50,AA45:AC54,3,FALSE)</f>
        <v>20</v>
      </c>
      <c r="AI50" t="str">
        <f ca="1">AE50</f>
        <v>ECONÓMICAS FCE</v>
      </c>
      <c r="AJ50">
        <f ca="1">VLOOKUP(AI50,AE45:AG54,2,FALSE)</f>
        <v>0</v>
      </c>
      <c r="AK50">
        <f ca="1">VLOOKUP(AI50,AE45:AG54,3,FALSE)</f>
        <v>20</v>
      </c>
      <c r="AM50" t="str">
        <f ca="1">AI50</f>
        <v>ECONÓMICAS FCE</v>
      </c>
      <c r="AN50">
        <f ca="1">VLOOKUP(AM50,AI45:AK54,2,FALSE)</f>
        <v>0</v>
      </c>
      <c r="AO50">
        <f ca="1">VLOOKUP(AM50,AI45:AK54,3,FALSE)</f>
        <v>20</v>
      </c>
      <c r="AQ50" t="str">
        <f ca="1">AM50</f>
        <v>ECONÓMICAS FCE</v>
      </c>
      <c r="AR50">
        <f ca="1">VLOOKUP(AQ50,AM45:AO54,2,FALSE)</f>
        <v>0</v>
      </c>
      <c r="AS50">
        <f ca="1">VLOOKUP(AQ50,AM45:AO54,3,FALSE)</f>
        <v>20</v>
      </c>
      <c r="AU50" t="str">
        <f ca="1">AQ50</f>
        <v>ECONÓMICAS FCE</v>
      </c>
      <c r="AV50">
        <f ca="1">VLOOKUP(AU50,AQ45:AS54,2,FALSE)</f>
        <v>0</v>
      </c>
      <c r="AW50">
        <f ca="1">VLOOKUP(AU50,AQ45:AS54,3,FALSE)</f>
        <v>20</v>
      </c>
      <c r="AY50" t="str">
        <f ca="1">IF(AND(AV46=AV50,AW50&gt;AW46),AU46,AU50)</f>
        <v>ECONÓMICAS FCE</v>
      </c>
      <c r="AZ50">
        <f ca="1">VLOOKUP(AY50,AU45:AW54,2,FALSE)</f>
        <v>0</v>
      </c>
      <c r="BA50">
        <f ca="1">VLOOKUP(AY50,AU45:AW54,3,FALSE)</f>
        <v>20</v>
      </c>
      <c r="BC50" t="str">
        <f ca="1">AY50</f>
        <v>ECONÓMICAS FCE</v>
      </c>
      <c r="BD50">
        <f ca="1">VLOOKUP(BC50,AY45:BA54,2,FALSE)</f>
        <v>0</v>
      </c>
      <c r="BE50">
        <f ca="1">VLOOKUP(BC50,AY45:BA54,3,FALSE)</f>
        <v>20</v>
      </c>
      <c r="BG50" t="str">
        <f ca="1">BC50</f>
        <v>ECONÓMICAS FCE</v>
      </c>
      <c r="BH50">
        <f ca="1">VLOOKUP(BG50,BC45:BE54,2,FALSE)</f>
        <v>0</v>
      </c>
      <c r="BI50">
        <f ca="1">VLOOKUP(BG50,BC45:BE54,3,FALSE)</f>
        <v>20</v>
      </c>
      <c r="BK50" t="str">
        <f ca="1">BG50</f>
        <v>ECONÓMICAS FCE</v>
      </c>
      <c r="BL50">
        <f ca="1">VLOOKUP(BK50,BG45:BI54,2,FALSE)</f>
        <v>0</v>
      </c>
      <c r="BM50">
        <f ca="1">VLOOKUP(BK50,BG45:BI54,3,FALSE)</f>
        <v>20</v>
      </c>
      <c r="BO50" t="str">
        <f ca="1">IF(AND(BL47=BL50,BM50&gt;BM47),BK47,BK50)</f>
        <v>ECONÓMICAS FCE</v>
      </c>
      <c r="BP50">
        <f ca="1">VLOOKUP(BO50,BK45:BM54,2,FALSE)</f>
        <v>0</v>
      </c>
      <c r="BQ50">
        <f ca="1">VLOOKUP(BO50,BK45:BM54,3,FALSE)</f>
        <v>20</v>
      </c>
      <c r="BS50" t="str">
        <f ca="1">BO50</f>
        <v>ECONÓMICAS FCE</v>
      </c>
      <c r="BT50">
        <f ca="1">VLOOKUP(BS50,BO45:BQ54,2,FALSE)</f>
        <v>0</v>
      </c>
      <c r="BU50">
        <f ca="1">VLOOKUP(BS50,BO45:BQ54,3,FALSE)</f>
        <v>20</v>
      </c>
      <c r="BW50" t="str">
        <f ca="1">BS50</f>
        <v>ECONÓMICAS FCE</v>
      </c>
      <c r="BX50">
        <f ca="1">VLOOKUP(BW50,BS45:BU54,2,FALSE)</f>
        <v>0</v>
      </c>
      <c r="BY50">
        <f ca="1">VLOOKUP(BW50,BS45:BU54,3,FALSE)</f>
        <v>20</v>
      </c>
      <c r="CA50" t="str">
        <f ca="1">IF(AND(BX48=BX50,BY50&gt;BY48),BW48,BW50)</f>
        <v>ECONÓMICAS FCE</v>
      </c>
      <c r="CB50">
        <f ca="1">VLOOKUP(CA50,BW45:BY54,2,FALSE)</f>
        <v>0</v>
      </c>
      <c r="CC50">
        <f ca="1">VLOOKUP(CA50,BW45:BY54,3,FALSE)</f>
        <v>20</v>
      </c>
      <c r="CE50" t="str">
        <f ca="1">CA50</f>
        <v>ECONÓMICAS FCE</v>
      </c>
      <c r="CF50">
        <f ca="1">VLOOKUP(CE50,CA45:CC54,2,FALSE)</f>
        <v>0</v>
      </c>
      <c r="CG50">
        <f ca="1">VLOOKUP(CE50,CA45:CC54,3,FALSE)</f>
        <v>20</v>
      </c>
      <c r="CI50" t="str">
        <f ca="1">IF(AND(CF49=CF50,CG50&gt;CG49),CE49,CE50)</f>
        <v>CIENCIAS A</v>
      </c>
      <c r="CJ50">
        <f ca="1">VLOOKUP(CI50,CE45:CG54,2,FALSE)</f>
        <v>0</v>
      </c>
      <c r="CK50">
        <f ca="1">VLOOKUP(CI50,CE45:CG54,3,FALSE)</f>
        <v>-47</v>
      </c>
      <c r="CM50" t="str">
        <f ca="1">CI50</f>
        <v>CIENCIAS A</v>
      </c>
      <c r="CN50">
        <f ca="1">VLOOKUP(CM50,CI45:CK54,2,FALSE)</f>
        <v>0</v>
      </c>
      <c r="CO50">
        <f ca="1">VLOOKUP(CM50,CI45:CK54,3,FALSE)</f>
        <v>-47</v>
      </c>
      <c r="CQ50" t="str">
        <f ca="1">IF(AND(CN50=CN51,CO51&gt;CO50),CM51,CM50)</f>
        <v/>
      </c>
      <c r="CR50">
        <f ca="1">VLOOKUP(CQ50,CM45:CO54,2,FALSE)</f>
        <v>0</v>
      </c>
      <c r="CS50">
        <f ca="1">VLOOKUP(CQ50,CM45:CO54,3,FALSE)</f>
        <v>0</v>
      </c>
    </row>
    <row r="51" spans="6:98" x14ac:dyDescent="0.2">
      <c r="F51" t="str">
        <f t="shared" ca="1" si="92"/>
        <v/>
      </c>
      <c r="J51">
        <f t="shared" ca="1" si="93"/>
        <v>0</v>
      </c>
      <c r="K51">
        <f t="shared" ca="1" si="83"/>
        <v>0</v>
      </c>
      <c r="L51">
        <f t="shared" ca="1" si="84"/>
        <v>0</v>
      </c>
      <c r="M51">
        <f t="shared" ca="1" si="85"/>
        <v>0</v>
      </c>
      <c r="O51" t="str">
        <f ca="1">F51</f>
        <v/>
      </c>
      <c r="P51">
        <f t="shared" ca="1" si="86"/>
        <v>0</v>
      </c>
      <c r="Q51">
        <f t="shared" ca="1" si="87"/>
        <v>0</v>
      </c>
      <c r="S51" t="str">
        <f ca="1">O51</f>
        <v/>
      </c>
      <c r="T51">
        <f t="shared" ca="1" si="88"/>
        <v>0</v>
      </c>
      <c r="U51">
        <f t="shared" ca="1" si="89"/>
        <v>0</v>
      </c>
      <c r="W51" t="str">
        <f ca="1">S51</f>
        <v/>
      </c>
      <c r="X51">
        <f t="shared" ca="1" si="90"/>
        <v>0</v>
      </c>
      <c r="Y51">
        <f t="shared" ca="1" si="91"/>
        <v>0</v>
      </c>
      <c r="AA51" t="str">
        <f ca="1">W51</f>
        <v/>
      </c>
      <c r="AB51">
        <f ca="1">VLOOKUP(AA51,W45:Y54,2,FALSE)</f>
        <v>0</v>
      </c>
      <c r="AC51">
        <f ca="1">VLOOKUP(AA51,W45:Y54,3,FALSE)</f>
        <v>0</v>
      </c>
      <c r="AE51" t="str">
        <f ca="1">AA51</f>
        <v/>
      </c>
      <c r="AF51">
        <f ca="1">VLOOKUP(AE51,AA45:AC54,2,FALSE)</f>
        <v>0</v>
      </c>
      <c r="AG51">
        <f ca="1">VLOOKUP(AE51,AA45:AC54,3,FALSE)</f>
        <v>0</v>
      </c>
      <c r="AI51" t="str">
        <f ca="1">IF(AND(AF45=AF51,AG51&gt;AG45),AE45,AE51)</f>
        <v/>
      </c>
      <c r="AJ51">
        <f ca="1">VLOOKUP(AI51,AE45:AG54,2,FALSE)</f>
        <v>0</v>
      </c>
      <c r="AK51">
        <f ca="1">VLOOKUP(AI51,AE45:AG54,3,FALSE)</f>
        <v>0</v>
      </c>
      <c r="AM51" t="str">
        <f ca="1">AI51</f>
        <v/>
      </c>
      <c r="AN51">
        <f ca="1">VLOOKUP(AM51,AI45:AK54,2,FALSE)</f>
        <v>0</v>
      </c>
      <c r="AO51">
        <f ca="1">VLOOKUP(AM51,AI45:AK54,3,FALSE)</f>
        <v>0</v>
      </c>
      <c r="AQ51" t="str">
        <f ca="1">AM51</f>
        <v/>
      </c>
      <c r="AR51">
        <f ca="1">VLOOKUP(AQ51,AM45:AO54,2,FALSE)</f>
        <v>0</v>
      </c>
      <c r="AS51">
        <f ca="1">VLOOKUP(AQ51,AM45:AO54,3,FALSE)</f>
        <v>0</v>
      </c>
      <c r="AU51" t="str">
        <f ca="1">AQ51</f>
        <v/>
      </c>
      <c r="AV51">
        <f ca="1">VLOOKUP(AU51,AQ45:AS54,2,FALSE)</f>
        <v>0</v>
      </c>
      <c r="AW51">
        <f ca="1">VLOOKUP(AU51,AQ45:AS54,3,FALSE)</f>
        <v>0</v>
      </c>
      <c r="AY51" t="str">
        <f ca="1">AU51</f>
        <v/>
      </c>
      <c r="AZ51">
        <f ca="1">VLOOKUP(AY51,AU45:AW54,2,FALSE)</f>
        <v>0</v>
      </c>
      <c r="BA51">
        <f ca="1">VLOOKUP(AY51,AU45:AW54,3,FALSE)</f>
        <v>0</v>
      </c>
      <c r="BC51" t="str">
        <f ca="1">IF(AND(AZ46=AZ51,BA51&gt;BA46),AY46,AY51)</f>
        <v/>
      </c>
      <c r="BD51">
        <f ca="1">VLOOKUP(BC51,AY45:BA54,2,FALSE)</f>
        <v>0</v>
      </c>
      <c r="BE51">
        <f ca="1">VLOOKUP(BC51,AY45:BA54,3,FALSE)</f>
        <v>0</v>
      </c>
      <c r="BG51" t="str">
        <f ca="1">BC51</f>
        <v/>
      </c>
      <c r="BH51">
        <f ca="1">VLOOKUP(BG51,BC45:BE54,2,FALSE)</f>
        <v>0</v>
      </c>
      <c r="BI51">
        <f ca="1">VLOOKUP(BG51,BC45:BE54,3,FALSE)</f>
        <v>0</v>
      </c>
      <c r="BK51" t="str">
        <f ca="1">BG51</f>
        <v/>
      </c>
      <c r="BL51">
        <f ca="1">VLOOKUP(BK51,BG45:BI54,2,FALSE)</f>
        <v>0</v>
      </c>
      <c r="BM51">
        <f ca="1">VLOOKUP(BK51,BG45:BI54,3,FALSE)</f>
        <v>0</v>
      </c>
      <c r="BO51" t="str">
        <f ca="1">BK51</f>
        <v/>
      </c>
      <c r="BP51">
        <f ca="1">VLOOKUP(BO51,BK45:BM54,2,FALSE)</f>
        <v>0</v>
      </c>
      <c r="BQ51">
        <f ca="1">VLOOKUP(BO51,BK45:BM54,3,FALSE)</f>
        <v>0</v>
      </c>
      <c r="BS51" t="str">
        <f ca="1">IF(AND(BP47=BP51,BQ51&gt;BQ47),BO47,BO51)</f>
        <v/>
      </c>
      <c r="BT51">
        <f ca="1">VLOOKUP(BS51,BO45:BQ54,2,FALSE)</f>
        <v>0</v>
      </c>
      <c r="BU51">
        <f ca="1">VLOOKUP(BS51,BO45:BQ54,3,FALSE)</f>
        <v>0</v>
      </c>
      <c r="BW51" t="str">
        <f ca="1">BS51</f>
        <v/>
      </c>
      <c r="BX51">
        <f ca="1">VLOOKUP(BW51,BS45:BU54,2,FALSE)</f>
        <v>0</v>
      </c>
      <c r="BY51">
        <f ca="1">VLOOKUP(BW51,BS45:BU54,3,FALSE)</f>
        <v>0</v>
      </c>
      <c r="CA51" t="str">
        <f ca="1">BW51</f>
        <v/>
      </c>
      <c r="CB51">
        <f ca="1">VLOOKUP(CA51,BW45:BY54,2,FALSE)</f>
        <v>0</v>
      </c>
      <c r="CC51">
        <f ca="1">VLOOKUP(CA51,BW45:BY54,3,FALSE)</f>
        <v>0</v>
      </c>
      <c r="CE51" t="str">
        <f ca="1">IF(AND(CB48=CB51,CC51&gt;CC48),CA48,CA51)</f>
        <v/>
      </c>
      <c r="CF51">
        <f ca="1">VLOOKUP(CE51,CA45:CC54,2,FALSE)</f>
        <v>0</v>
      </c>
      <c r="CG51">
        <f ca="1">VLOOKUP(CE51,CA45:CC54,3,FALSE)</f>
        <v>0</v>
      </c>
      <c r="CI51" t="str">
        <f ca="1">CE51</f>
        <v/>
      </c>
      <c r="CJ51">
        <f ca="1">VLOOKUP(CI51,CE45:CG54,2,FALSE)</f>
        <v>0</v>
      </c>
      <c r="CK51">
        <f ca="1">VLOOKUP(CI51,CE45:CG54,3,FALSE)</f>
        <v>0</v>
      </c>
      <c r="CM51" t="str">
        <f ca="1">IF(AND(CJ49=CJ51,CK51&gt;CK49),CI49,CI51)</f>
        <v/>
      </c>
      <c r="CN51">
        <f ca="1">VLOOKUP(CM51,CI45:CK54,2,FALSE)</f>
        <v>0</v>
      </c>
      <c r="CO51">
        <f ca="1">VLOOKUP(CM51,CI45:CK54,3,FALSE)</f>
        <v>0</v>
      </c>
      <c r="CQ51" t="str">
        <f ca="1">IF(AND(CN50=CN51,CO51&gt;CO50),CM50,CM51)</f>
        <v>CIENCIAS A</v>
      </c>
      <c r="CR51">
        <f ca="1">VLOOKUP(CQ51,CM45:CO54,2,FALSE)</f>
        <v>0</v>
      </c>
      <c r="CS51">
        <f ca="1">VLOOKUP(CQ51,CM45:CO54,3,FALSE)</f>
        <v>-47</v>
      </c>
    </row>
    <row r="57" spans="6:98" x14ac:dyDescent="0.2">
      <c r="F57" t="str">
        <f ca="1">CQ45</f>
        <v>LOS JUECES</v>
      </c>
      <c r="J57">
        <f t="shared" ref="J57:J63" ca="1" si="94">VLOOKUP(F57,$F$33:$M$42,8,FALSE)</f>
        <v>12</v>
      </c>
      <c r="K57">
        <f t="shared" ref="K57:K63" ca="1" si="95">VLOOKUP(F57,$F$33:$M$42,6,FALSE)</f>
        <v>289</v>
      </c>
      <c r="L57">
        <f t="shared" ref="L57:L63" ca="1" si="96">VLOOKUP(F57,$F$33:$M$42,7,FALSE)</f>
        <v>208</v>
      </c>
      <c r="M57">
        <f t="shared" ref="M57:M63" ca="1" si="97">K57-L57</f>
        <v>81</v>
      </c>
      <c r="O57" t="str">
        <f ca="1">IF(AND(J57=J58,M57=M58,K58&gt;K57),F58,F57)</f>
        <v>LOS JUECES</v>
      </c>
      <c r="P57">
        <f t="shared" ref="P57:P63" ca="1" si="98">VLOOKUP(O57,$F$57:$M$66,5,FALSE)</f>
        <v>12</v>
      </c>
      <c r="Q57">
        <f t="shared" ref="Q57:Q63" ca="1" si="99">VLOOKUP(O57,$F$57:$M$66,8,FALSE)</f>
        <v>81</v>
      </c>
      <c r="R57">
        <f t="shared" ref="R57:R63" ca="1" si="100">VLOOKUP(O57,$F$57:$M$66,6,FALSE)</f>
        <v>289</v>
      </c>
      <c r="S57" t="str">
        <f ca="1">IF(AND(P57=P59,Q57=Q59,R59&gt;R57),O59,O57)</f>
        <v>LOS JUECES</v>
      </c>
      <c r="T57">
        <f t="shared" ref="T57:T63" ca="1" si="101">VLOOKUP(S57,$O$57:$R$66,2,FALSE)</f>
        <v>12</v>
      </c>
      <c r="U57">
        <f t="shared" ref="U57:U63" ca="1" si="102">VLOOKUP(S57,$O$57:$R$66,3,FALSE)</f>
        <v>81</v>
      </c>
      <c r="V57">
        <f t="shared" ref="V57:V63" ca="1" si="103">VLOOKUP(S57,$O$57:$R$66,4,FALSE)</f>
        <v>289</v>
      </c>
      <c r="W57" t="str">
        <f ca="1">IF(AND(T57=T60,U57=U60,V60&gt;V57),S60,S57)</f>
        <v>LOS JUECES</v>
      </c>
      <c r="X57">
        <f t="shared" ref="X57:X63" ca="1" si="104">VLOOKUP(W57,$S$57:$V$66,2,FALSE)</f>
        <v>12</v>
      </c>
      <c r="Y57">
        <f t="shared" ref="Y57:Y63" ca="1" si="105">VLOOKUP(W57,$S$57:$V$66,3,FALSE)</f>
        <v>81</v>
      </c>
      <c r="Z57">
        <f t="shared" ref="Z57:Z63" ca="1" si="106">VLOOKUP(W57,$S$57:$V$66,4,FALSE)</f>
        <v>289</v>
      </c>
      <c r="AA57" t="str">
        <f ca="1">IF(AND(X57=X61,Y57=Y61,Z61&gt;Z57),W61,W57)</f>
        <v>LOS JUECES</v>
      </c>
      <c r="AB57">
        <f ca="1">VLOOKUP(AA57,W57:Z66,2,FALSE)</f>
        <v>12</v>
      </c>
      <c r="AC57">
        <f ca="1">VLOOKUP(AA57,W57:Z66,3,FALSE)</f>
        <v>81</v>
      </c>
      <c r="AD57">
        <f ca="1">VLOOKUP(AA57,W57:Z66,4,FALSE)</f>
        <v>289</v>
      </c>
      <c r="AE57" t="str">
        <f ca="1">IF(AND(AB57=AB62,AC57=AC62,AD62&gt;AD57),AA62,AA57)</f>
        <v>LOS JUECES</v>
      </c>
      <c r="AF57">
        <f ca="1">VLOOKUP(AE57,AA57:AD66,2,FALSE)</f>
        <v>12</v>
      </c>
      <c r="AG57">
        <f ca="1">VLOOKUP(AE57,AA57:AD66,3,FALSE)</f>
        <v>81</v>
      </c>
      <c r="AH57">
        <f ca="1">VLOOKUP(AE57,AA57:AD66,4,FALSE)</f>
        <v>289</v>
      </c>
      <c r="AI57" t="str">
        <f ca="1">IF(AND(AF57=AF63,AG57=AG63,AH63&gt;AH57),AE63,AE57)</f>
        <v>LOS JUECES</v>
      </c>
      <c r="AJ57">
        <f ca="1">VLOOKUP(AI57,AE57:AH66,2,FALSE)</f>
        <v>12</v>
      </c>
      <c r="AK57">
        <f ca="1">VLOOKUP(AI57,AE57:AH66,3,FALSE)</f>
        <v>81</v>
      </c>
      <c r="AL57">
        <f ca="1">VLOOKUP(AI57,AE57:AH66,4,FALSE)</f>
        <v>289</v>
      </c>
      <c r="AM57" t="str">
        <f ca="1">AI57</f>
        <v>LOS JUECES</v>
      </c>
      <c r="AN57">
        <f ca="1">VLOOKUP(AM57,AI57:AL66,2,FALSE)</f>
        <v>12</v>
      </c>
      <c r="AO57">
        <f ca="1">VLOOKUP(AM57,AI57:AL66,3,FALSE)</f>
        <v>81</v>
      </c>
      <c r="AP57">
        <f ca="1">VLOOKUP(AM57,AI57:AL66,4,FALSE)</f>
        <v>289</v>
      </c>
      <c r="AQ57" t="str">
        <f ca="1">AM57</f>
        <v>LOS JUECES</v>
      </c>
      <c r="AR57">
        <f ca="1">VLOOKUP(AQ57,AM57:AP66,2,FALSE)</f>
        <v>12</v>
      </c>
      <c r="AS57">
        <f ca="1">VLOOKUP(AQ57,AM57:AP66,3,FALSE)</f>
        <v>81</v>
      </c>
      <c r="AT57">
        <f ca="1">VLOOKUP(AQ57,AM57:AP66,4,FALSE)</f>
        <v>289</v>
      </c>
      <c r="AU57" t="str">
        <f ca="1">AQ57</f>
        <v>LOS JUECES</v>
      </c>
      <c r="AV57">
        <f ca="1">VLOOKUP(AU57,AQ57:AT66,2,FALSE)</f>
        <v>12</v>
      </c>
      <c r="AW57">
        <f ca="1">VLOOKUP(AU57,AQ57:AT66,3,FALSE)</f>
        <v>81</v>
      </c>
      <c r="AX57">
        <f ca="1">VLOOKUP(AU57,AQ57:AT66,4,FALSE)</f>
        <v>289</v>
      </c>
      <c r="AY57" t="str">
        <f ca="1">AU57</f>
        <v>LOS JUECES</v>
      </c>
      <c r="AZ57">
        <f ca="1">VLOOKUP(AY57,AU57:AX66,2,FALSE)</f>
        <v>12</v>
      </c>
      <c r="BA57">
        <f ca="1">VLOOKUP(AY57,AU57:AX66,3,FALSE)</f>
        <v>81</v>
      </c>
      <c r="BB57">
        <f ca="1">VLOOKUP(AY57,AU57:AX66,4,FALSE)</f>
        <v>289</v>
      </c>
      <c r="BC57" t="str">
        <f ca="1">AY57</f>
        <v>LOS JUECES</v>
      </c>
      <c r="BD57">
        <f ca="1">VLOOKUP(BC57,AY57:BB66,2,FALSE)</f>
        <v>12</v>
      </c>
      <c r="BE57">
        <f ca="1">VLOOKUP(BC57,AY57:BB66,3,FALSE)</f>
        <v>81</v>
      </c>
      <c r="BF57">
        <f ca="1">VLOOKUP(BC57,AY57:BB66,4,FALSE)</f>
        <v>289</v>
      </c>
      <c r="BG57" t="str">
        <f ca="1">BC57</f>
        <v>LOS JUECES</v>
      </c>
      <c r="BH57">
        <f ca="1">VLOOKUP(BG57,BC57:BF66,2,FALSE)</f>
        <v>12</v>
      </c>
      <c r="BI57">
        <f ca="1">VLOOKUP(BG57,BC57:BF66,3,FALSE)</f>
        <v>81</v>
      </c>
      <c r="BJ57">
        <f ca="1">VLOOKUP(BG57,BC57:BF66,4,FALSE)</f>
        <v>289</v>
      </c>
      <c r="BK57" t="str">
        <f ca="1">BG57</f>
        <v>LOS JUECES</v>
      </c>
      <c r="BL57">
        <f ca="1">VLOOKUP(BK57,BG57:BJ66,2,FALSE)</f>
        <v>12</v>
      </c>
      <c r="BM57">
        <f ca="1">VLOOKUP(BK57,BG57:BJ66,3,FALSE)</f>
        <v>81</v>
      </c>
      <c r="BN57">
        <f ca="1">VLOOKUP(BK57,BG57:BJ66,4,FALSE)</f>
        <v>289</v>
      </c>
      <c r="BO57" t="str">
        <f ca="1">BK57</f>
        <v>LOS JUECES</v>
      </c>
      <c r="BP57">
        <f ca="1">VLOOKUP(BO57,BK57:BN66,2,FALSE)</f>
        <v>12</v>
      </c>
      <c r="BQ57">
        <f ca="1">VLOOKUP(BO57,BK57:BN66,3,FALSE)</f>
        <v>81</v>
      </c>
      <c r="BR57">
        <f ca="1">VLOOKUP(BO57,BK57:BN66,4,FALSE)</f>
        <v>289</v>
      </c>
      <c r="BS57" t="str">
        <f ca="1">BO57</f>
        <v>LOS JUECES</v>
      </c>
      <c r="BT57">
        <f ca="1">VLOOKUP(BS57,BO57:BR66,2,FALSE)</f>
        <v>12</v>
      </c>
      <c r="BU57">
        <f ca="1">VLOOKUP(BS57,BO57:BR66,3,FALSE)</f>
        <v>81</v>
      </c>
      <c r="BV57">
        <f ca="1">VLOOKUP(BS57,BO57:BR66,4,FALSE)</f>
        <v>289</v>
      </c>
      <c r="BW57" t="str">
        <f ca="1">BS57</f>
        <v>LOS JUECES</v>
      </c>
      <c r="BX57">
        <f ca="1">VLOOKUP(BW57,BS57:BV66,2,FALSE)</f>
        <v>12</v>
      </c>
      <c r="BY57">
        <f ca="1">VLOOKUP(BW57,BS57:BV66,3,FALSE)</f>
        <v>81</v>
      </c>
      <c r="BZ57">
        <f ca="1">VLOOKUP(BW57,BS57:BV66,4,FALSE)</f>
        <v>289</v>
      </c>
      <c r="CA57" t="str">
        <f ca="1">BW57</f>
        <v>LOS JUECES</v>
      </c>
      <c r="CB57">
        <f ca="1">VLOOKUP(CA57,BW57:BZ66,2,FALSE)</f>
        <v>12</v>
      </c>
      <c r="CC57">
        <f ca="1">VLOOKUP(CA57,BW57:BZ66,3,FALSE)</f>
        <v>81</v>
      </c>
      <c r="CD57">
        <f ca="1">VLOOKUP(CA57,BW57:BZ66,4,FALSE)</f>
        <v>289</v>
      </c>
      <c r="CE57" t="str">
        <f ca="1">CA57</f>
        <v>LOS JUECES</v>
      </c>
      <c r="CF57">
        <f ca="1">VLOOKUP(CE57,CA57:CD66,2,FALSE)</f>
        <v>12</v>
      </c>
      <c r="CG57">
        <f ca="1">VLOOKUP(CE57,CA57:CD66,3,FALSE)</f>
        <v>81</v>
      </c>
      <c r="CH57">
        <f ca="1">VLOOKUP(CE57,CA57:CD66,4,FALSE)</f>
        <v>289</v>
      </c>
      <c r="CI57" t="str">
        <f ca="1">CE57</f>
        <v>LOS JUECES</v>
      </c>
      <c r="CJ57">
        <f ca="1">VLOOKUP(CI57,CE57:CH66,2,FALSE)</f>
        <v>12</v>
      </c>
      <c r="CK57">
        <f ca="1">VLOOKUP(CI57,CE57:CH66,3,FALSE)</f>
        <v>81</v>
      </c>
      <c r="CL57">
        <f ca="1">VLOOKUP(CI57,CE57:CH66,4,FALSE)</f>
        <v>289</v>
      </c>
      <c r="CM57" t="str">
        <f ca="1">CI57</f>
        <v>LOS JUECES</v>
      </c>
      <c r="CN57">
        <f ca="1">VLOOKUP(CM57,CI57:CL66,2,FALSE)</f>
        <v>12</v>
      </c>
      <c r="CO57">
        <f ca="1">VLOOKUP(CM57,CI57:CL66,3,FALSE)</f>
        <v>81</v>
      </c>
      <c r="CP57">
        <f ca="1">VLOOKUP(CM57,CI57:CL66,4,FALSE)</f>
        <v>289</v>
      </c>
      <c r="CQ57" t="str">
        <f ca="1">CM57</f>
        <v>LOS JUECES</v>
      </c>
      <c r="CR57">
        <f ca="1">VLOOKUP(CQ57,CM57:CP66,2,FALSE)</f>
        <v>12</v>
      </c>
      <c r="CS57">
        <f ca="1">VLOOKUP(CQ57,CM57:CP66,3,FALSE)</f>
        <v>81</v>
      </c>
      <c r="CT57">
        <f ca="1">VLOOKUP(CQ57,CM57:CP66,4,FALSE)</f>
        <v>289</v>
      </c>
    </row>
    <row r="58" spans="6:98" x14ac:dyDescent="0.2">
      <c r="F58" t="str">
        <f t="shared" ref="F58:F63" ca="1" si="107">CQ46</f>
        <v>BASQUETEROS UN</v>
      </c>
      <c r="J58">
        <f t="shared" ca="1" si="94"/>
        <v>9</v>
      </c>
      <c r="K58">
        <f t="shared" ca="1" si="95"/>
        <v>161</v>
      </c>
      <c r="L58">
        <f t="shared" ca="1" si="96"/>
        <v>162</v>
      </c>
      <c r="M58">
        <f t="shared" ca="1" si="97"/>
        <v>-1</v>
      </c>
      <c r="O58" t="str">
        <f ca="1">IF(AND(J57=J58,M57=M58,K58&gt;K57),F57,F58)</f>
        <v>BASQUETEROS UN</v>
      </c>
      <c r="P58">
        <f t="shared" ca="1" si="98"/>
        <v>9</v>
      </c>
      <c r="Q58">
        <f t="shared" ca="1" si="99"/>
        <v>-1</v>
      </c>
      <c r="R58">
        <f t="shared" ca="1" si="100"/>
        <v>161</v>
      </c>
      <c r="S58" t="str">
        <f ca="1">O58</f>
        <v>BASQUETEROS UN</v>
      </c>
      <c r="T58">
        <f t="shared" ca="1" si="101"/>
        <v>9</v>
      </c>
      <c r="U58">
        <f t="shared" ca="1" si="102"/>
        <v>-1</v>
      </c>
      <c r="V58">
        <f t="shared" ca="1" si="103"/>
        <v>161</v>
      </c>
      <c r="W58" t="str">
        <f ca="1">S58</f>
        <v>BASQUETEROS UN</v>
      </c>
      <c r="X58">
        <f t="shared" ca="1" si="104"/>
        <v>9</v>
      </c>
      <c r="Y58">
        <f t="shared" ca="1" si="105"/>
        <v>-1</v>
      </c>
      <c r="Z58">
        <f t="shared" ca="1" si="106"/>
        <v>161</v>
      </c>
      <c r="AA58" t="str">
        <f ca="1">W58</f>
        <v>BASQUETEROS UN</v>
      </c>
      <c r="AB58">
        <f ca="1">VLOOKUP(AA58,W57:Z66,2,FALSE)</f>
        <v>9</v>
      </c>
      <c r="AC58">
        <f ca="1">VLOOKUP(AA58,W57:Z66,3,FALSE)</f>
        <v>-1</v>
      </c>
      <c r="AD58">
        <f ca="1">VLOOKUP(AA58,W57:Z66,4,FALSE)</f>
        <v>161</v>
      </c>
      <c r="AE58" t="str">
        <f ca="1">AA58</f>
        <v>BASQUETEROS UN</v>
      </c>
      <c r="AF58">
        <f ca="1">VLOOKUP(AE58,AA57:AD66,2,FALSE)</f>
        <v>9</v>
      </c>
      <c r="AG58">
        <f ca="1">VLOOKUP(AE58,AA57:AD66,3,FALSE)</f>
        <v>-1</v>
      </c>
      <c r="AH58">
        <f ca="1">VLOOKUP(AE58,AA57:AD66,4,FALSE)</f>
        <v>161</v>
      </c>
      <c r="AI58" t="str">
        <f ca="1">AE58</f>
        <v>BASQUETEROS UN</v>
      </c>
      <c r="AJ58">
        <f ca="1">VLOOKUP(AI58,AE57:AH66,2,FALSE)</f>
        <v>9</v>
      </c>
      <c r="AK58">
        <f ca="1">VLOOKUP(AI58,AE57:AH66,3,FALSE)</f>
        <v>-1</v>
      </c>
      <c r="AL58">
        <f ca="1">VLOOKUP(AI58,AE57:AH66,4,FALSE)</f>
        <v>161</v>
      </c>
      <c r="AM58" t="str">
        <f ca="1">IF(AND(AJ58=AJ59,AK58=AK59,AL59&gt;AL58),AI59,AI58)</f>
        <v>BASQUETEROS UN</v>
      </c>
      <c r="AN58">
        <f ca="1">VLOOKUP(AM58,AI57:AL66,2,FALSE)</f>
        <v>9</v>
      </c>
      <c r="AO58">
        <f ca="1">VLOOKUP(AM58,AI57:AL66,3,FALSE)</f>
        <v>-1</v>
      </c>
      <c r="AP58">
        <f ca="1">VLOOKUP(AM58,AI57:AL66,4,FALSE)</f>
        <v>161</v>
      </c>
      <c r="AQ58" t="str">
        <f ca="1">IF(AND(AN58=AN60,AO58=AO60,AP60&gt;AP58),AM60,AM58)</f>
        <v>BASQUETEROS UN</v>
      </c>
      <c r="AR58">
        <f ca="1">VLOOKUP(AQ58,AM57:AP66,2,FALSE)</f>
        <v>9</v>
      </c>
      <c r="AS58">
        <f ca="1">VLOOKUP(AQ58,AM57:AP66,3,FALSE)</f>
        <v>-1</v>
      </c>
      <c r="AT58">
        <f ca="1">VLOOKUP(AQ58,AM57:AP66,4,FALSE)</f>
        <v>161</v>
      </c>
      <c r="AU58" t="str">
        <f ca="1">IF(AND(AR58=AR61,AS58=AS61,AT61&gt;AT58),AQ61,AQ58)</f>
        <v>BASQUETEROS UN</v>
      </c>
      <c r="AV58">
        <f ca="1">VLOOKUP(AU58,AQ57:AT66,2,FALSE)</f>
        <v>9</v>
      </c>
      <c r="AW58">
        <f ca="1">VLOOKUP(AU58,AQ57:AT66,3,FALSE)</f>
        <v>-1</v>
      </c>
      <c r="AX58">
        <f ca="1">VLOOKUP(AU58,AQ57:AT66,4,FALSE)</f>
        <v>161</v>
      </c>
      <c r="AY58" t="str">
        <f ca="1">IF(AND(AV58=AV62,AW58=AW62,AX62&gt;AX58),AU62,AU58)</f>
        <v>BASQUETEROS UN</v>
      </c>
      <c r="AZ58">
        <f ca="1">VLOOKUP(AY58,AU57:AX66,2,FALSE)</f>
        <v>9</v>
      </c>
      <c r="BA58">
        <f ca="1">VLOOKUP(AY58,AU57:AX66,3,FALSE)</f>
        <v>-1</v>
      </c>
      <c r="BB58">
        <f ca="1">VLOOKUP(AY58,AU57:AX66,4,FALSE)</f>
        <v>161</v>
      </c>
      <c r="BC58" t="str">
        <f ca="1">IF(AND(AZ58=AZ63,BA58=BA63,BB63&gt;BB58),AY63,AY58)</f>
        <v>BASQUETEROS UN</v>
      </c>
      <c r="BD58">
        <f ca="1">VLOOKUP(BC58,AY57:BB66,2,FALSE)</f>
        <v>9</v>
      </c>
      <c r="BE58">
        <f ca="1">VLOOKUP(BC58,AY57:BB66,3,FALSE)</f>
        <v>-1</v>
      </c>
      <c r="BF58">
        <f ca="1">VLOOKUP(BC58,AY57:BB66,4,FALSE)</f>
        <v>161</v>
      </c>
      <c r="BG58" t="str">
        <f ca="1">BC58</f>
        <v>BASQUETEROS UN</v>
      </c>
      <c r="BH58">
        <f ca="1">VLOOKUP(BG58,BC57:BF66,2,FALSE)</f>
        <v>9</v>
      </c>
      <c r="BI58">
        <f ca="1">VLOOKUP(BG58,BC57:BF66,3,FALSE)</f>
        <v>-1</v>
      </c>
      <c r="BJ58">
        <f ca="1">VLOOKUP(BG58,BC57:BF66,4,FALSE)</f>
        <v>161</v>
      </c>
      <c r="BK58" t="str">
        <f ca="1">BG58</f>
        <v>BASQUETEROS UN</v>
      </c>
      <c r="BL58">
        <f ca="1">VLOOKUP(BK58,BG57:BJ66,2,FALSE)</f>
        <v>9</v>
      </c>
      <c r="BM58">
        <f ca="1">VLOOKUP(BK58,BG57:BJ66,3,FALSE)</f>
        <v>-1</v>
      </c>
      <c r="BN58">
        <f ca="1">VLOOKUP(BK58,BG57:BJ66,4,FALSE)</f>
        <v>161</v>
      </c>
      <c r="BO58" t="str">
        <f ca="1">BK58</f>
        <v>BASQUETEROS UN</v>
      </c>
      <c r="BP58">
        <f ca="1">VLOOKUP(BO58,BK57:BN66,2,FALSE)</f>
        <v>9</v>
      </c>
      <c r="BQ58">
        <f ca="1">VLOOKUP(BO58,BK57:BN66,3,FALSE)</f>
        <v>-1</v>
      </c>
      <c r="BR58">
        <f ca="1">VLOOKUP(BO58,BK57:BN66,4,FALSE)</f>
        <v>161</v>
      </c>
      <c r="BS58" t="str">
        <f ca="1">BO58</f>
        <v>BASQUETEROS UN</v>
      </c>
      <c r="BT58">
        <f ca="1">VLOOKUP(BS58,BO57:BR66,2,FALSE)</f>
        <v>9</v>
      </c>
      <c r="BU58">
        <f ca="1">VLOOKUP(BS58,BO57:BR66,3,FALSE)</f>
        <v>-1</v>
      </c>
      <c r="BV58">
        <f ca="1">VLOOKUP(BS58,BO57:BR66,4,FALSE)</f>
        <v>161</v>
      </c>
      <c r="BW58" t="str">
        <f ca="1">BS58</f>
        <v>BASQUETEROS UN</v>
      </c>
      <c r="BX58">
        <f ca="1">VLOOKUP(BW58,BS57:BV66,2,FALSE)</f>
        <v>9</v>
      </c>
      <c r="BY58">
        <f ca="1">VLOOKUP(BW58,BS57:BV66,3,FALSE)</f>
        <v>-1</v>
      </c>
      <c r="BZ58">
        <f ca="1">VLOOKUP(BW58,BS57:BV66,4,FALSE)</f>
        <v>161</v>
      </c>
      <c r="CA58" t="str">
        <f ca="1">BW58</f>
        <v>BASQUETEROS UN</v>
      </c>
      <c r="CB58">
        <f ca="1">VLOOKUP(CA58,BW57:BZ66,2,FALSE)</f>
        <v>9</v>
      </c>
      <c r="CC58">
        <f ca="1">VLOOKUP(CA58,BW57:BZ66,3,FALSE)</f>
        <v>-1</v>
      </c>
      <c r="CD58">
        <f ca="1">VLOOKUP(CA58,BW57:BZ66,4,FALSE)</f>
        <v>161</v>
      </c>
      <c r="CE58" t="str">
        <f ca="1">CA58</f>
        <v>BASQUETEROS UN</v>
      </c>
      <c r="CF58">
        <f ca="1">VLOOKUP(CE58,CA57:CD66,2,FALSE)</f>
        <v>9</v>
      </c>
      <c r="CG58">
        <f ca="1">VLOOKUP(CE58,CA57:CD66,3,FALSE)</f>
        <v>-1</v>
      </c>
      <c r="CH58">
        <f ca="1">VLOOKUP(CE58,CA57:CD66,4,FALSE)</f>
        <v>161</v>
      </c>
      <c r="CI58" t="str">
        <f ca="1">CE58</f>
        <v>BASQUETEROS UN</v>
      </c>
      <c r="CJ58">
        <f ca="1">VLOOKUP(CI58,CE57:CH66,2,FALSE)</f>
        <v>9</v>
      </c>
      <c r="CK58">
        <f ca="1">VLOOKUP(CI58,CE57:CH66,3,FALSE)</f>
        <v>-1</v>
      </c>
      <c r="CL58">
        <f ca="1">VLOOKUP(CI58,CE57:CH66,4,FALSE)</f>
        <v>161</v>
      </c>
      <c r="CM58" t="str">
        <f ca="1">CI58</f>
        <v>BASQUETEROS UN</v>
      </c>
      <c r="CN58">
        <f ca="1">VLOOKUP(CM58,CI57:CL66,2,FALSE)</f>
        <v>9</v>
      </c>
      <c r="CO58">
        <f ca="1">VLOOKUP(CM58,CI57:CL66,3,FALSE)</f>
        <v>-1</v>
      </c>
      <c r="CP58">
        <f ca="1">VLOOKUP(CM58,CI57:CL66,4,FALSE)</f>
        <v>161</v>
      </c>
      <c r="CQ58" t="str">
        <f ca="1">CM58</f>
        <v>BASQUETEROS UN</v>
      </c>
      <c r="CR58">
        <f ca="1">VLOOKUP(CQ58,CM57:CP66,2,FALSE)</f>
        <v>9</v>
      </c>
      <c r="CS58">
        <f ca="1">VLOOKUP(CQ58,CM57:CP66,3,FALSE)</f>
        <v>-1</v>
      </c>
      <c r="CT58">
        <f ca="1">VLOOKUP(CQ58,CM57:CP66,4,FALSE)</f>
        <v>161</v>
      </c>
    </row>
    <row r="59" spans="6:98" x14ac:dyDescent="0.2">
      <c r="F59" t="str">
        <f t="shared" ca="1" si="107"/>
        <v>CANELA PASIÓN</v>
      </c>
      <c r="J59">
        <f t="shared" ca="1" si="94"/>
        <v>3</v>
      </c>
      <c r="K59">
        <f t="shared" ca="1" si="95"/>
        <v>145</v>
      </c>
      <c r="L59">
        <f t="shared" ca="1" si="96"/>
        <v>173</v>
      </c>
      <c r="M59">
        <f t="shared" ca="1" si="97"/>
        <v>-28</v>
      </c>
      <c r="O59" t="str">
        <f ca="1">F59</f>
        <v>CANELA PASIÓN</v>
      </c>
      <c r="P59">
        <f t="shared" ca="1" si="98"/>
        <v>3</v>
      </c>
      <c r="Q59">
        <f t="shared" ca="1" si="99"/>
        <v>-28</v>
      </c>
      <c r="R59">
        <f t="shared" ca="1" si="100"/>
        <v>145</v>
      </c>
      <c r="S59" t="str">
        <f ca="1">IF(AND(P57=P59,Q57=Q59,R59&gt;R57),O57,O59)</f>
        <v>CANELA PASIÓN</v>
      </c>
      <c r="T59">
        <f t="shared" ca="1" si="101"/>
        <v>3</v>
      </c>
      <c r="U59">
        <f t="shared" ca="1" si="102"/>
        <v>-28</v>
      </c>
      <c r="V59">
        <f t="shared" ca="1" si="103"/>
        <v>145</v>
      </c>
      <c r="W59" t="str">
        <f ca="1">S59</f>
        <v>CANELA PASIÓN</v>
      </c>
      <c r="X59">
        <f t="shared" ca="1" si="104"/>
        <v>3</v>
      </c>
      <c r="Y59">
        <f t="shared" ca="1" si="105"/>
        <v>-28</v>
      </c>
      <c r="Z59">
        <f t="shared" ca="1" si="106"/>
        <v>145</v>
      </c>
      <c r="AA59" t="str">
        <f ca="1">W59</f>
        <v>CANELA PASIÓN</v>
      </c>
      <c r="AB59">
        <f ca="1">VLOOKUP(AA59,W57:Z66,2,FALSE)</f>
        <v>3</v>
      </c>
      <c r="AC59">
        <f ca="1">VLOOKUP(AA59,W57:Z66,3,FALSE)</f>
        <v>-28</v>
      </c>
      <c r="AD59">
        <f ca="1">VLOOKUP(AA59,W57:Z66,4,FALSE)</f>
        <v>145</v>
      </c>
      <c r="AE59" t="str">
        <f ca="1">AA59</f>
        <v>CANELA PASIÓN</v>
      </c>
      <c r="AF59">
        <f ca="1">VLOOKUP(AE59,AA57:AD66,2,FALSE)</f>
        <v>3</v>
      </c>
      <c r="AG59">
        <f ca="1">VLOOKUP(AE59,AA57:AD66,3,FALSE)</f>
        <v>-28</v>
      </c>
      <c r="AH59">
        <f ca="1">VLOOKUP(AE59,AA57:AD66,4,FALSE)</f>
        <v>145</v>
      </c>
      <c r="AI59" t="str">
        <f ca="1">AE59</f>
        <v>CANELA PASIÓN</v>
      </c>
      <c r="AJ59">
        <f ca="1">VLOOKUP(AI59,AE57:AH66,2,FALSE)</f>
        <v>3</v>
      </c>
      <c r="AK59">
        <f ca="1">VLOOKUP(AI59,AE57:AH66,3,FALSE)</f>
        <v>-28</v>
      </c>
      <c r="AL59">
        <f ca="1">VLOOKUP(AI59,AE57:AH66,4,FALSE)</f>
        <v>145</v>
      </c>
      <c r="AM59" t="str">
        <f ca="1">IF(AND(AJ58=AJ59,AK58=AK59,AL59&gt;AL58),AI58,AI59)</f>
        <v>CANELA PASIÓN</v>
      </c>
      <c r="AN59">
        <f ca="1">VLOOKUP(AM59,AI57:AL66,2,FALSE)</f>
        <v>3</v>
      </c>
      <c r="AO59">
        <f ca="1">VLOOKUP(AM59,AI57:AL66,3,FALSE)</f>
        <v>-28</v>
      </c>
      <c r="AP59">
        <f ca="1">VLOOKUP(AM59,AI57:AL66,4,FALSE)</f>
        <v>145</v>
      </c>
      <c r="AQ59" t="str">
        <f ca="1">AM59</f>
        <v>CANELA PASIÓN</v>
      </c>
      <c r="AR59">
        <f ca="1">VLOOKUP(AQ59,AM57:AP66,2,FALSE)</f>
        <v>3</v>
      </c>
      <c r="AS59">
        <f ca="1">VLOOKUP(AQ59,AM57:AP66,3,FALSE)</f>
        <v>-28</v>
      </c>
      <c r="AT59">
        <f ca="1">VLOOKUP(AQ59,AM57:AP66,4,FALSE)</f>
        <v>145</v>
      </c>
      <c r="AU59" t="str">
        <f ca="1">AQ59</f>
        <v>CANELA PASIÓN</v>
      </c>
      <c r="AV59">
        <f ca="1">VLOOKUP(AU59,AQ57:AT66,2,FALSE)</f>
        <v>3</v>
      </c>
      <c r="AW59">
        <f ca="1">VLOOKUP(AU59,AQ57:AT66,3,FALSE)</f>
        <v>-28</v>
      </c>
      <c r="AX59">
        <f ca="1">VLOOKUP(AU59,AQ57:AT66,4,FALSE)</f>
        <v>145</v>
      </c>
      <c r="AY59" t="str">
        <f ca="1">AU59</f>
        <v>CANELA PASIÓN</v>
      </c>
      <c r="AZ59">
        <f ca="1">VLOOKUP(AY59,AU57:AX66,2,FALSE)</f>
        <v>3</v>
      </c>
      <c r="BA59">
        <f ca="1">VLOOKUP(AY59,AU57:AX66,3,FALSE)</f>
        <v>-28</v>
      </c>
      <c r="BB59">
        <f ca="1">VLOOKUP(AY59,AU57:AX66,4,FALSE)</f>
        <v>145</v>
      </c>
      <c r="BC59" t="str">
        <f ca="1">AY59</f>
        <v>CANELA PASIÓN</v>
      </c>
      <c r="BD59">
        <f ca="1">VLOOKUP(BC59,AY57:BB66,2,FALSE)</f>
        <v>3</v>
      </c>
      <c r="BE59">
        <f ca="1">VLOOKUP(BC59,AY57:BB66,3,FALSE)</f>
        <v>-28</v>
      </c>
      <c r="BF59">
        <f ca="1">VLOOKUP(BC59,AY57:BB66,4,FALSE)</f>
        <v>145</v>
      </c>
      <c r="BG59" t="str">
        <f ca="1">IF(AND(BD59=BD60,BE59=BE60,BF60&gt;BF59),BC60,BC59)</f>
        <v>CANELA PASIÓN</v>
      </c>
      <c r="BH59">
        <f ca="1">VLOOKUP(BG59,BC57:BF66,2,FALSE)</f>
        <v>3</v>
      </c>
      <c r="BI59">
        <f ca="1">VLOOKUP(BG59,BC57:BF66,3,FALSE)</f>
        <v>-28</v>
      </c>
      <c r="BJ59">
        <f ca="1">VLOOKUP(BG59,BC57:BF66,4,FALSE)</f>
        <v>145</v>
      </c>
      <c r="BK59" t="str">
        <f ca="1">IF(AND(BH59=BH61,BI59=BI61,BJ61&gt;BJ59),BG61,BG59)</f>
        <v>CANELA PASIÓN</v>
      </c>
      <c r="BL59">
        <f ca="1">VLOOKUP(BK59,BG57:BJ66,2,FALSE)</f>
        <v>3</v>
      </c>
      <c r="BM59">
        <f ca="1">VLOOKUP(BK59,BG57:BJ66,3,FALSE)</f>
        <v>-28</v>
      </c>
      <c r="BN59">
        <f ca="1">VLOOKUP(BK59,BG57:BJ66,4,FALSE)</f>
        <v>145</v>
      </c>
      <c r="BO59" t="str">
        <f ca="1">IF(AND(BL59=BL62,BM59=BM62,BN62&gt;BN59),BK62,BK59)</f>
        <v>CANELA PASIÓN</v>
      </c>
      <c r="BP59">
        <f ca="1">VLOOKUP(BO59,BK57:BN66,2,FALSE)</f>
        <v>3</v>
      </c>
      <c r="BQ59">
        <f ca="1">VLOOKUP(BO59,BK57:BN66,3,FALSE)</f>
        <v>-28</v>
      </c>
      <c r="BR59">
        <f ca="1">VLOOKUP(BO59,BK57:BN66,4,FALSE)</f>
        <v>145</v>
      </c>
      <c r="BS59" t="str">
        <f ca="1">IF(AND(BP59=BP63,BQ59=BQ63,BR63&gt;BR59),BO63,BO59)</f>
        <v>CANELA PASIÓN</v>
      </c>
      <c r="BT59">
        <f ca="1">VLOOKUP(BS59,BO57:BR66,2,FALSE)</f>
        <v>3</v>
      </c>
      <c r="BU59">
        <f ca="1">VLOOKUP(BS59,BO57:BR66,3,FALSE)</f>
        <v>-28</v>
      </c>
      <c r="BV59">
        <f ca="1">VLOOKUP(BS59,BO57:BR66,4,FALSE)</f>
        <v>145</v>
      </c>
      <c r="BW59" t="str">
        <f ca="1">BS59</f>
        <v>CANELA PASIÓN</v>
      </c>
      <c r="BX59">
        <f ca="1">VLOOKUP(BW59,BS57:BV66,2,FALSE)</f>
        <v>3</v>
      </c>
      <c r="BY59">
        <f ca="1">VLOOKUP(BW59,BS57:BV66,3,FALSE)</f>
        <v>-28</v>
      </c>
      <c r="BZ59">
        <f ca="1">VLOOKUP(BW59,BS57:BV66,4,FALSE)</f>
        <v>145</v>
      </c>
      <c r="CA59" t="str">
        <f ca="1">BW59</f>
        <v>CANELA PASIÓN</v>
      </c>
      <c r="CB59">
        <f ca="1">VLOOKUP(CA59,BW57:BZ66,2,FALSE)</f>
        <v>3</v>
      </c>
      <c r="CC59">
        <f ca="1">VLOOKUP(CA59,BW57:BZ66,3,FALSE)</f>
        <v>-28</v>
      </c>
      <c r="CD59">
        <f ca="1">VLOOKUP(CA59,BW57:BZ66,4,FALSE)</f>
        <v>145</v>
      </c>
      <c r="CE59" t="str">
        <f ca="1">CA59</f>
        <v>CANELA PASIÓN</v>
      </c>
      <c r="CF59">
        <f ca="1">VLOOKUP(CE59,CA57:CD66,2,FALSE)</f>
        <v>3</v>
      </c>
      <c r="CG59">
        <f ca="1">VLOOKUP(CE59,CA57:CD66,3,FALSE)</f>
        <v>-28</v>
      </c>
      <c r="CH59">
        <f ca="1">VLOOKUP(CE59,CA57:CD66,4,FALSE)</f>
        <v>145</v>
      </c>
      <c r="CI59" t="str">
        <f ca="1">CE59</f>
        <v>CANELA PASIÓN</v>
      </c>
      <c r="CJ59">
        <f ca="1">VLOOKUP(CI59,CE57:CH66,2,FALSE)</f>
        <v>3</v>
      </c>
      <c r="CK59">
        <f ca="1">VLOOKUP(CI59,CE57:CH66,3,FALSE)</f>
        <v>-28</v>
      </c>
      <c r="CL59">
        <f ca="1">VLOOKUP(CI59,CE57:CH66,4,FALSE)</f>
        <v>145</v>
      </c>
      <c r="CM59" t="str">
        <f ca="1">CI59</f>
        <v>CANELA PASIÓN</v>
      </c>
      <c r="CN59">
        <f ca="1">VLOOKUP(CM59,CI57:CL66,2,FALSE)</f>
        <v>3</v>
      </c>
      <c r="CO59">
        <f ca="1">VLOOKUP(CM59,CI57:CL66,3,FALSE)</f>
        <v>-28</v>
      </c>
      <c r="CP59">
        <f ca="1">VLOOKUP(CM59,CI57:CL66,4,FALSE)</f>
        <v>145</v>
      </c>
      <c r="CQ59" t="str">
        <f ca="1">CM59</f>
        <v>CANELA PASIÓN</v>
      </c>
      <c r="CR59">
        <f ca="1">VLOOKUP(CQ59,CM57:CP66,2,FALSE)</f>
        <v>3</v>
      </c>
      <c r="CS59">
        <f ca="1">VLOOKUP(CQ59,CM57:CP66,3,FALSE)</f>
        <v>-28</v>
      </c>
      <c r="CT59">
        <f ca="1">VLOOKUP(CQ59,CM57:CP66,4,FALSE)</f>
        <v>145</v>
      </c>
    </row>
    <row r="60" spans="6:98" x14ac:dyDescent="0.2">
      <c r="F60" t="str">
        <f t="shared" ca="1" si="107"/>
        <v>BALLERS</v>
      </c>
      <c r="J60">
        <f t="shared" ca="1" si="94"/>
        <v>3</v>
      </c>
      <c r="K60">
        <f t="shared" ca="1" si="95"/>
        <v>20</v>
      </c>
      <c r="L60">
        <f t="shared" ca="1" si="96"/>
        <v>0</v>
      </c>
      <c r="M60">
        <f t="shared" ca="1" si="97"/>
        <v>20</v>
      </c>
      <c r="O60" t="str">
        <f ca="1">F60</f>
        <v>BALLERS</v>
      </c>
      <c r="P60">
        <f t="shared" ca="1" si="98"/>
        <v>3</v>
      </c>
      <c r="Q60">
        <f t="shared" ca="1" si="99"/>
        <v>20</v>
      </c>
      <c r="R60">
        <f t="shared" ca="1" si="100"/>
        <v>20</v>
      </c>
      <c r="S60" t="str">
        <f ca="1">O60</f>
        <v>BALLERS</v>
      </c>
      <c r="T60">
        <f t="shared" ca="1" si="101"/>
        <v>3</v>
      </c>
      <c r="U60">
        <f t="shared" ca="1" si="102"/>
        <v>20</v>
      </c>
      <c r="V60">
        <f t="shared" ca="1" si="103"/>
        <v>20</v>
      </c>
      <c r="W60" t="str">
        <f ca="1">IF(AND(T57=T60,U57=U60,V60&gt;V57),S57,S60)</f>
        <v>BALLERS</v>
      </c>
      <c r="X60">
        <f t="shared" ca="1" si="104"/>
        <v>3</v>
      </c>
      <c r="Y60">
        <f t="shared" ca="1" si="105"/>
        <v>20</v>
      </c>
      <c r="Z60">
        <f t="shared" ca="1" si="106"/>
        <v>20</v>
      </c>
      <c r="AA60" t="str">
        <f ca="1">W60</f>
        <v>BALLERS</v>
      </c>
      <c r="AB60">
        <f ca="1">VLOOKUP(AA60,W57:Z66,2,FALSE)</f>
        <v>3</v>
      </c>
      <c r="AC60">
        <f ca="1">VLOOKUP(AA60,W57:Z66,3,FALSE)</f>
        <v>20</v>
      </c>
      <c r="AD60">
        <f ca="1">VLOOKUP(AA60,W57:Z66,4,FALSE)</f>
        <v>20</v>
      </c>
      <c r="AE60" t="str">
        <f ca="1">AA60</f>
        <v>BALLERS</v>
      </c>
      <c r="AF60">
        <f ca="1">VLOOKUP(AE60,AA57:AD66,2,FALSE)</f>
        <v>3</v>
      </c>
      <c r="AG60">
        <f ca="1">VLOOKUP(AE60,AA57:AD66,3,FALSE)</f>
        <v>20</v>
      </c>
      <c r="AH60">
        <f ca="1">VLOOKUP(AE60,AA57:AD66,4,FALSE)</f>
        <v>20</v>
      </c>
      <c r="AI60" t="str">
        <f ca="1">AE60</f>
        <v>BALLERS</v>
      </c>
      <c r="AJ60">
        <f ca="1">VLOOKUP(AI60,AE57:AH66,2,FALSE)</f>
        <v>3</v>
      </c>
      <c r="AK60">
        <f ca="1">VLOOKUP(AI60,AE57:AH66,3,FALSE)</f>
        <v>20</v>
      </c>
      <c r="AL60">
        <f ca="1">VLOOKUP(AI60,AE57:AH66,4,FALSE)</f>
        <v>20</v>
      </c>
      <c r="AM60" t="str">
        <f ca="1">AI60</f>
        <v>BALLERS</v>
      </c>
      <c r="AN60">
        <f ca="1">VLOOKUP(AM60,AI57:AL66,2,FALSE)</f>
        <v>3</v>
      </c>
      <c r="AO60">
        <f ca="1">VLOOKUP(AM60,AI57:AL66,3,FALSE)</f>
        <v>20</v>
      </c>
      <c r="AP60">
        <f ca="1">VLOOKUP(AM60,AI57:AL66,4,FALSE)</f>
        <v>20</v>
      </c>
      <c r="AQ60" t="str">
        <f ca="1">IF(AND(AN58=AN60,AO58=AO60,AP60&gt;AP58),AM58,AM60)</f>
        <v>BALLERS</v>
      </c>
      <c r="AR60">
        <f ca="1">VLOOKUP(AQ60,AM57:AP66,2,FALSE)</f>
        <v>3</v>
      </c>
      <c r="AS60">
        <f ca="1">VLOOKUP(AQ60,AM57:AP66,3,FALSE)</f>
        <v>20</v>
      </c>
      <c r="AT60">
        <f ca="1">VLOOKUP(AQ60,AM57:AP66,4,FALSE)</f>
        <v>20</v>
      </c>
      <c r="AU60" t="str">
        <f ca="1">AQ60</f>
        <v>BALLERS</v>
      </c>
      <c r="AV60">
        <f ca="1">VLOOKUP(AU60,AQ57:AT66,2,FALSE)</f>
        <v>3</v>
      </c>
      <c r="AW60">
        <f ca="1">VLOOKUP(AU60,AQ57:AT66,3,FALSE)</f>
        <v>20</v>
      </c>
      <c r="AX60">
        <f ca="1">VLOOKUP(AU60,AQ57:AT66,4,FALSE)</f>
        <v>20</v>
      </c>
      <c r="AY60" t="str">
        <f ca="1">AU60</f>
        <v>BALLERS</v>
      </c>
      <c r="AZ60">
        <f ca="1">VLOOKUP(AY60,AU57:AX66,2,FALSE)</f>
        <v>3</v>
      </c>
      <c r="BA60">
        <f ca="1">VLOOKUP(AY60,AU57:AX66,3,FALSE)</f>
        <v>20</v>
      </c>
      <c r="BB60">
        <f ca="1">VLOOKUP(AY60,AU57:AX66,4,FALSE)</f>
        <v>20</v>
      </c>
      <c r="BC60" t="str">
        <f ca="1">AY60</f>
        <v>BALLERS</v>
      </c>
      <c r="BD60">
        <f ca="1">VLOOKUP(BC60,AY57:BB66,2,FALSE)</f>
        <v>3</v>
      </c>
      <c r="BE60">
        <f ca="1">VLOOKUP(BC60,AY57:BB66,3,FALSE)</f>
        <v>20</v>
      </c>
      <c r="BF60">
        <f ca="1">VLOOKUP(BC60,AY57:BB66,4,FALSE)</f>
        <v>20</v>
      </c>
      <c r="BG60" t="str">
        <f ca="1">IF(AND(BD59=BD60,BE59=BE60,BF60&gt;BF59),BC59,BC60)</f>
        <v>BALLERS</v>
      </c>
      <c r="BH60">
        <f ca="1">VLOOKUP(BG60,BC57:BF66,2,FALSE)</f>
        <v>3</v>
      </c>
      <c r="BI60">
        <f ca="1">VLOOKUP(BG60,BC57:BF66,3,FALSE)</f>
        <v>20</v>
      </c>
      <c r="BJ60">
        <f ca="1">VLOOKUP(BG60,BC57:BF66,4,FALSE)</f>
        <v>20</v>
      </c>
      <c r="BK60" t="str">
        <f ca="1">BG60</f>
        <v>BALLERS</v>
      </c>
      <c r="BL60">
        <f ca="1">VLOOKUP(BK60,BG57:BJ66,2,FALSE)</f>
        <v>3</v>
      </c>
      <c r="BM60">
        <f ca="1">VLOOKUP(BK60,BG57:BJ66,3,FALSE)</f>
        <v>20</v>
      </c>
      <c r="BN60">
        <f ca="1">VLOOKUP(BK60,BG57:BJ66,4,FALSE)</f>
        <v>20</v>
      </c>
      <c r="BO60" t="str">
        <f ca="1">BK60</f>
        <v>BALLERS</v>
      </c>
      <c r="BP60">
        <f ca="1">VLOOKUP(BO60,BK57:BN66,2,FALSE)</f>
        <v>3</v>
      </c>
      <c r="BQ60">
        <f ca="1">VLOOKUP(BO60,BK57:BN66,3,FALSE)</f>
        <v>20</v>
      </c>
      <c r="BR60">
        <f ca="1">VLOOKUP(BO60,BK57:BN66,4,FALSE)</f>
        <v>20</v>
      </c>
      <c r="BS60" t="str">
        <f ca="1">BO60</f>
        <v>BALLERS</v>
      </c>
      <c r="BT60">
        <f ca="1">VLOOKUP(BS60,BO57:BR66,2,FALSE)</f>
        <v>3</v>
      </c>
      <c r="BU60">
        <f ca="1">VLOOKUP(BS60,BO57:BR66,3,FALSE)</f>
        <v>20</v>
      </c>
      <c r="BV60">
        <f ca="1">VLOOKUP(BS60,BO57:BR66,4,FALSE)</f>
        <v>20</v>
      </c>
      <c r="BW60" t="str">
        <f ca="1">IF(AND(BT60=BT61,BU60=BU61,BV61&gt;BV60),BS61,BS60)</f>
        <v>BALLERS</v>
      </c>
      <c r="BX60">
        <f ca="1">VLOOKUP(BW60,BS57:BV66,2,FALSE)</f>
        <v>3</v>
      </c>
      <c r="BY60">
        <f ca="1">VLOOKUP(BW60,BS57:BV66,3,FALSE)</f>
        <v>20</v>
      </c>
      <c r="BZ60">
        <f ca="1">VLOOKUP(BW60,BS57:BV66,4,FALSE)</f>
        <v>20</v>
      </c>
      <c r="CA60" t="str">
        <f ca="1">IF(AND(BX60=BX62,BY60=BY62,BZ62&gt;BZ60),BW62,BW60)</f>
        <v>BALLERS</v>
      </c>
      <c r="CB60">
        <f ca="1">VLOOKUP(CA60,BW57:BZ66,2,FALSE)</f>
        <v>3</v>
      </c>
      <c r="CC60">
        <f ca="1">VLOOKUP(CA60,BW57:BZ66,3,FALSE)</f>
        <v>20</v>
      </c>
      <c r="CD60">
        <f ca="1">VLOOKUP(CA60,BW57:BZ66,4,FALSE)</f>
        <v>20</v>
      </c>
      <c r="CE60" t="str">
        <f ca="1">IF(AND(CB60=CB63,CC60=CC63,CD63&gt;CD60),CA63,CA60)</f>
        <v>BALLERS</v>
      </c>
      <c r="CF60">
        <f ca="1">VLOOKUP(CE60,CA57:CD66,2,FALSE)</f>
        <v>3</v>
      </c>
      <c r="CG60">
        <f ca="1">VLOOKUP(CE60,CA57:CD66,3,FALSE)</f>
        <v>20</v>
      </c>
      <c r="CH60">
        <f ca="1">VLOOKUP(CE60,CA57:CD66,4,FALSE)</f>
        <v>20</v>
      </c>
      <c r="CI60" t="str">
        <f ca="1">CE60</f>
        <v>BALLERS</v>
      </c>
      <c r="CJ60">
        <f ca="1">VLOOKUP(CI60,CE57:CH66,2,FALSE)</f>
        <v>3</v>
      </c>
      <c r="CK60">
        <f ca="1">VLOOKUP(CI60,CE57:CH66,3,FALSE)</f>
        <v>20</v>
      </c>
      <c r="CL60">
        <f ca="1">VLOOKUP(CI60,CE57:CH66,4,FALSE)</f>
        <v>20</v>
      </c>
      <c r="CM60" t="str">
        <f ca="1">CI60</f>
        <v>BALLERS</v>
      </c>
      <c r="CN60">
        <f ca="1">VLOOKUP(CM60,CI57:CL66,2,FALSE)</f>
        <v>3</v>
      </c>
      <c r="CO60">
        <f ca="1">VLOOKUP(CM60,CI57:CL66,3,FALSE)</f>
        <v>20</v>
      </c>
      <c r="CP60">
        <f ca="1">VLOOKUP(CM60,CI57:CL66,4,FALSE)</f>
        <v>20</v>
      </c>
      <c r="CQ60" t="str">
        <f ca="1">CM60</f>
        <v>BALLERS</v>
      </c>
      <c r="CR60">
        <f ca="1">VLOOKUP(CQ60,CM57:CP66,2,FALSE)</f>
        <v>3</v>
      </c>
      <c r="CS60">
        <f ca="1">VLOOKUP(CQ60,CM57:CP66,3,FALSE)</f>
        <v>20</v>
      </c>
      <c r="CT60">
        <f ca="1">VLOOKUP(CQ60,CM57:CP66,4,FALSE)</f>
        <v>20</v>
      </c>
    </row>
    <row r="61" spans="6:98" x14ac:dyDescent="0.2">
      <c r="F61" t="str">
        <f t="shared" ca="1" si="107"/>
        <v>ECONÓMICAS FCE</v>
      </c>
      <c r="J61">
        <f t="shared" ca="1" si="94"/>
        <v>0</v>
      </c>
      <c r="K61">
        <f t="shared" ca="1" si="95"/>
        <v>82</v>
      </c>
      <c r="L61">
        <f t="shared" ca="1" si="96"/>
        <v>107</v>
      </c>
      <c r="M61">
        <f t="shared" ca="1" si="97"/>
        <v>-25</v>
      </c>
      <c r="O61" t="str">
        <f ca="1">F61</f>
        <v>ECONÓMICAS FCE</v>
      </c>
      <c r="P61">
        <f t="shared" ca="1" si="98"/>
        <v>0</v>
      </c>
      <c r="Q61">
        <f t="shared" ca="1" si="99"/>
        <v>-25</v>
      </c>
      <c r="R61">
        <f t="shared" ca="1" si="100"/>
        <v>82</v>
      </c>
      <c r="S61" t="str">
        <f ca="1">O61</f>
        <v>ECONÓMICAS FCE</v>
      </c>
      <c r="T61">
        <f t="shared" ca="1" si="101"/>
        <v>0</v>
      </c>
      <c r="U61">
        <f t="shared" ca="1" si="102"/>
        <v>-25</v>
      </c>
      <c r="V61">
        <f t="shared" ca="1" si="103"/>
        <v>82</v>
      </c>
      <c r="W61" t="str">
        <f ca="1">S61</f>
        <v>ECONÓMICAS FCE</v>
      </c>
      <c r="X61">
        <f t="shared" ca="1" si="104"/>
        <v>0</v>
      </c>
      <c r="Y61">
        <f t="shared" ca="1" si="105"/>
        <v>-25</v>
      </c>
      <c r="Z61">
        <f t="shared" ca="1" si="106"/>
        <v>82</v>
      </c>
      <c r="AA61" t="str">
        <f ca="1">IF(AND(X57=X61,Y57=Y61,Z61&gt;Z57),W57,W61)</f>
        <v>ECONÓMICAS FCE</v>
      </c>
      <c r="AB61">
        <f ca="1">VLOOKUP(AA61,W57:Z66,2,FALSE)</f>
        <v>0</v>
      </c>
      <c r="AC61">
        <f ca="1">VLOOKUP(AA61,W57:Z66,3,FALSE)</f>
        <v>-25</v>
      </c>
      <c r="AD61">
        <f ca="1">VLOOKUP(AA61,W57:Z66,4,FALSE)</f>
        <v>82</v>
      </c>
      <c r="AE61" t="str">
        <f ca="1">AA61</f>
        <v>ECONÓMICAS FCE</v>
      </c>
      <c r="AF61">
        <f ca="1">VLOOKUP(AE61,AA57:AD66,2,FALSE)</f>
        <v>0</v>
      </c>
      <c r="AG61">
        <f ca="1">VLOOKUP(AE61,AA57:AD66,3,FALSE)</f>
        <v>-25</v>
      </c>
      <c r="AH61">
        <f ca="1">VLOOKUP(AE61,AA57:AD66,4,FALSE)</f>
        <v>82</v>
      </c>
      <c r="AI61" t="str">
        <f ca="1">AE61</f>
        <v>ECONÓMICAS FCE</v>
      </c>
      <c r="AJ61">
        <f ca="1">VLOOKUP(AI61,AE57:AH66,2,FALSE)</f>
        <v>0</v>
      </c>
      <c r="AK61">
        <f ca="1">VLOOKUP(AI61,AE57:AH66,3,FALSE)</f>
        <v>-25</v>
      </c>
      <c r="AL61">
        <f ca="1">VLOOKUP(AI61,AE57:AH66,4,FALSE)</f>
        <v>82</v>
      </c>
      <c r="AM61" t="str">
        <f ca="1">AI61</f>
        <v>ECONÓMICAS FCE</v>
      </c>
      <c r="AN61">
        <f ca="1">VLOOKUP(AM61,AI57:AL66,2,FALSE)</f>
        <v>0</v>
      </c>
      <c r="AO61">
        <f ca="1">VLOOKUP(AM61,AI57:AL66,3,FALSE)</f>
        <v>-25</v>
      </c>
      <c r="AP61">
        <f ca="1">VLOOKUP(AM61,AI57:AL66,4,FALSE)</f>
        <v>82</v>
      </c>
      <c r="AQ61" t="str">
        <f ca="1">AM61</f>
        <v>ECONÓMICAS FCE</v>
      </c>
      <c r="AR61">
        <f ca="1">VLOOKUP(AQ61,AM57:AP66,2,FALSE)</f>
        <v>0</v>
      </c>
      <c r="AS61">
        <f ca="1">VLOOKUP(AQ61,AM57:AP66,3,FALSE)</f>
        <v>-25</v>
      </c>
      <c r="AT61">
        <f ca="1">VLOOKUP(AQ61,AM57:AP66,4,FALSE)</f>
        <v>82</v>
      </c>
      <c r="AU61" t="str">
        <f ca="1">IF(AND(AR58=AR61,AS58=AS61,AT61&gt;AT58),AQ58,AQ61)</f>
        <v>ECONÓMICAS FCE</v>
      </c>
      <c r="AV61">
        <f ca="1">VLOOKUP(AU61,AQ57:AT66,2,FALSE)</f>
        <v>0</v>
      </c>
      <c r="AW61">
        <f ca="1">VLOOKUP(AU61,AQ57:AT66,3,FALSE)</f>
        <v>-25</v>
      </c>
      <c r="AX61">
        <f ca="1">VLOOKUP(AU61,AQ57:AT66,4,FALSE)</f>
        <v>82</v>
      </c>
      <c r="AY61" t="str">
        <f ca="1">AU61</f>
        <v>ECONÓMICAS FCE</v>
      </c>
      <c r="AZ61">
        <f ca="1">VLOOKUP(AY61,AU57:AX66,2,FALSE)</f>
        <v>0</v>
      </c>
      <c r="BA61">
        <f ca="1">VLOOKUP(AY61,AU57:AX66,3,FALSE)</f>
        <v>-25</v>
      </c>
      <c r="BB61">
        <f ca="1">VLOOKUP(AY61,AU57:AX66,4,FALSE)</f>
        <v>82</v>
      </c>
      <c r="BC61" t="str">
        <f ca="1">AY61</f>
        <v>ECONÓMICAS FCE</v>
      </c>
      <c r="BD61">
        <f ca="1">VLOOKUP(BC61,AY57:BB66,2,FALSE)</f>
        <v>0</v>
      </c>
      <c r="BE61">
        <f ca="1">VLOOKUP(BC61,AY57:BB66,3,FALSE)</f>
        <v>-25</v>
      </c>
      <c r="BF61">
        <f ca="1">VLOOKUP(BC61,AY57:BB66,4,FALSE)</f>
        <v>82</v>
      </c>
      <c r="BG61" t="str">
        <f ca="1">BC61</f>
        <v>ECONÓMICAS FCE</v>
      </c>
      <c r="BH61">
        <f ca="1">VLOOKUP(BG61,BC57:BF66,2,FALSE)</f>
        <v>0</v>
      </c>
      <c r="BI61">
        <f ca="1">VLOOKUP(BG61,BC57:BF66,3,FALSE)</f>
        <v>-25</v>
      </c>
      <c r="BJ61">
        <f ca="1">VLOOKUP(BG61,BC57:BF66,4,FALSE)</f>
        <v>82</v>
      </c>
      <c r="BK61" t="str">
        <f ca="1">IF(AND(BH59=BH61,BI59=BI61,BJ61&gt;BJ59),BG59,BG61)</f>
        <v>ECONÓMICAS FCE</v>
      </c>
      <c r="BL61">
        <f ca="1">VLOOKUP(BK61,BG57:BJ66,2,FALSE)</f>
        <v>0</v>
      </c>
      <c r="BM61">
        <f ca="1">VLOOKUP(BK61,BG57:BJ66,3,FALSE)</f>
        <v>-25</v>
      </c>
      <c r="BN61">
        <f ca="1">VLOOKUP(BK61,BG57:BJ66,4,FALSE)</f>
        <v>82</v>
      </c>
      <c r="BO61" t="str">
        <f ca="1">BK61</f>
        <v>ECONÓMICAS FCE</v>
      </c>
      <c r="BP61">
        <f ca="1">VLOOKUP(BO61,BK57:BN66,2,FALSE)</f>
        <v>0</v>
      </c>
      <c r="BQ61">
        <f ca="1">VLOOKUP(BO61,BK57:BN66,3,FALSE)</f>
        <v>-25</v>
      </c>
      <c r="BR61">
        <f ca="1">VLOOKUP(BO61,BK57:BN66,4,FALSE)</f>
        <v>82</v>
      </c>
      <c r="BS61" t="str">
        <f ca="1">BO61</f>
        <v>ECONÓMICAS FCE</v>
      </c>
      <c r="BT61">
        <f ca="1">VLOOKUP(BS61,BO57:BR66,2,FALSE)</f>
        <v>0</v>
      </c>
      <c r="BU61">
        <f ca="1">VLOOKUP(BS61,BO57:BR66,3,FALSE)</f>
        <v>-25</v>
      </c>
      <c r="BV61">
        <f ca="1">VLOOKUP(BS61,BO57:BR66,4,FALSE)</f>
        <v>82</v>
      </c>
      <c r="BW61" t="str">
        <f ca="1">IF(AND(BT60=BT61,BU60=BU61,BV61&gt;BV60),BS60,BS61)</f>
        <v>ECONÓMICAS FCE</v>
      </c>
      <c r="BX61">
        <f ca="1">VLOOKUP(BW61,BS57:BV66,2,FALSE)</f>
        <v>0</v>
      </c>
      <c r="BY61">
        <f ca="1">VLOOKUP(BW61,BS57:BV66,3,FALSE)</f>
        <v>-25</v>
      </c>
      <c r="BZ61">
        <f ca="1">VLOOKUP(BW61,BS57:BV66,4,FALSE)</f>
        <v>82</v>
      </c>
      <c r="CA61" t="str">
        <f ca="1">BW61</f>
        <v>ECONÓMICAS FCE</v>
      </c>
      <c r="CB61">
        <f ca="1">VLOOKUP(CA61,BW57:BZ66,2,FALSE)</f>
        <v>0</v>
      </c>
      <c r="CC61">
        <f ca="1">VLOOKUP(CA61,BW57:BZ66,3,FALSE)</f>
        <v>-25</v>
      </c>
      <c r="CD61">
        <f ca="1">VLOOKUP(CA61,BW57:BZ66,4,FALSE)</f>
        <v>82</v>
      </c>
      <c r="CE61" t="str">
        <f ca="1">CA61</f>
        <v>ECONÓMICAS FCE</v>
      </c>
      <c r="CF61">
        <f ca="1">VLOOKUP(CE61,CA57:CD66,2,FALSE)</f>
        <v>0</v>
      </c>
      <c r="CG61">
        <f ca="1">VLOOKUP(CE61,CA57:CD66,3,FALSE)</f>
        <v>-25</v>
      </c>
      <c r="CH61">
        <f ca="1">VLOOKUP(CE61,CA57:CD66,4,FALSE)</f>
        <v>82</v>
      </c>
      <c r="CI61" t="str">
        <f ca="1">IF(AND(CF61=CF62,CG61=CG62,CH62&gt;CH61),CE62,CE61)</f>
        <v>ECONÓMICAS FCE</v>
      </c>
      <c r="CJ61">
        <f ca="1">VLOOKUP(CI61,CE57:CH66,2,FALSE)</f>
        <v>0</v>
      </c>
      <c r="CK61">
        <f ca="1">VLOOKUP(CI61,CE57:CH66,3,FALSE)</f>
        <v>-25</v>
      </c>
      <c r="CL61">
        <f ca="1">VLOOKUP(CI61,CE57:CH66,4,FALSE)</f>
        <v>82</v>
      </c>
      <c r="CM61" t="str">
        <f ca="1">IF(AND(CJ61=CJ63,CK61=CK63,CL63&gt;CL61),CI63,CI61)</f>
        <v>ECONÓMICAS FCE</v>
      </c>
      <c r="CN61">
        <f ca="1">VLOOKUP(CM61,CI57:CL66,2,FALSE)</f>
        <v>0</v>
      </c>
      <c r="CO61">
        <f ca="1">VLOOKUP(CM61,CI57:CL66,3,FALSE)</f>
        <v>-25</v>
      </c>
      <c r="CP61">
        <f ca="1">VLOOKUP(CM61,CI57:CL66,4,FALSE)</f>
        <v>82</v>
      </c>
      <c r="CQ61" t="str">
        <f ca="1">CM61</f>
        <v>ECONÓMICAS FCE</v>
      </c>
      <c r="CR61">
        <f ca="1">VLOOKUP(CQ61,CM57:CP66,2,FALSE)</f>
        <v>0</v>
      </c>
      <c r="CS61">
        <f ca="1">VLOOKUP(CQ61,CM57:CP66,3,FALSE)</f>
        <v>-25</v>
      </c>
      <c r="CT61">
        <f ca="1">VLOOKUP(CQ61,CM57:CP66,4,FALSE)</f>
        <v>82</v>
      </c>
    </row>
    <row r="62" spans="6:98" x14ac:dyDescent="0.2">
      <c r="F62" t="str">
        <f t="shared" ca="1" si="107"/>
        <v/>
      </c>
      <c r="J62">
        <f t="shared" ca="1" si="94"/>
        <v>0</v>
      </c>
      <c r="K62">
        <f t="shared" ca="1" si="95"/>
        <v>0</v>
      </c>
      <c r="L62">
        <f t="shared" ca="1" si="96"/>
        <v>0</v>
      </c>
      <c r="M62">
        <f t="shared" ca="1" si="97"/>
        <v>0</v>
      </c>
      <c r="O62" t="str">
        <f ca="1">F62</f>
        <v/>
      </c>
      <c r="P62">
        <f t="shared" ca="1" si="98"/>
        <v>0</v>
      </c>
      <c r="Q62">
        <f t="shared" ca="1" si="99"/>
        <v>0</v>
      </c>
      <c r="R62">
        <f t="shared" ca="1" si="100"/>
        <v>0</v>
      </c>
      <c r="S62" t="str">
        <f ca="1">O62</f>
        <v/>
      </c>
      <c r="T62">
        <f t="shared" ca="1" si="101"/>
        <v>0</v>
      </c>
      <c r="U62">
        <f t="shared" ca="1" si="102"/>
        <v>0</v>
      </c>
      <c r="V62">
        <f t="shared" ca="1" si="103"/>
        <v>0</v>
      </c>
      <c r="W62" t="str">
        <f ca="1">S62</f>
        <v/>
      </c>
      <c r="X62">
        <f t="shared" ca="1" si="104"/>
        <v>0</v>
      </c>
      <c r="Y62">
        <f t="shared" ca="1" si="105"/>
        <v>0</v>
      </c>
      <c r="Z62">
        <f t="shared" ca="1" si="106"/>
        <v>0</v>
      </c>
      <c r="AA62" t="str">
        <f ca="1">W62</f>
        <v/>
      </c>
      <c r="AB62">
        <f ca="1">VLOOKUP(AA62,W57:Z66,2,FALSE)</f>
        <v>0</v>
      </c>
      <c r="AC62">
        <f ca="1">VLOOKUP(AA62,W57:Z66,3,FALSE)</f>
        <v>0</v>
      </c>
      <c r="AD62">
        <f ca="1">VLOOKUP(AA62,W57:Z66,4,FALSE)</f>
        <v>0</v>
      </c>
      <c r="AE62" t="str">
        <f ca="1">IF(AND(AB57=AB62,AC57=AC62,AD62&gt;AD57),AA57,AA62)</f>
        <v/>
      </c>
      <c r="AF62">
        <f ca="1">VLOOKUP(AE62,AA57:AD66,2,FALSE)</f>
        <v>0</v>
      </c>
      <c r="AG62">
        <f ca="1">VLOOKUP(AE62,AA57:AD66,3,FALSE)</f>
        <v>0</v>
      </c>
      <c r="AH62">
        <f ca="1">VLOOKUP(AE62,AA57:AD66,4,FALSE)</f>
        <v>0</v>
      </c>
      <c r="AI62" t="str">
        <f ca="1">AE62</f>
        <v/>
      </c>
      <c r="AJ62">
        <f ca="1">VLOOKUP(AI62,AE57:AH66,2,FALSE)</f>
        <v>0</v>
      </c>
      <c r="AK62">
        <f ca="1">VLOOKUP(AI62,AE57:AH66,3,FALSE)</f>
        <v>0</v>
      </c>
      <c r="AL62">
        <f ca="1">VLOOKUP(AI62,AE57:AH66,4,FALSE)</f>
        <v>0</v>
      </c>
      <c r="AM62" t="str">
        <f ca="1">AI62</f>
        <v/>
      </c>
      <c r="AN62">
        <f ca="1">VLOOKUP(AM62,AI57:AL66,2,FALSE)</f>
        <v>0</v>
      </c>
      <c r="AO62">
        <f ca="1">VLOOKUP(AM62,AI57:AL66,3,FALSE)</f>
        <v>0</v>
      </c>
      <c r="AP62">
        <f ca="1">VLOOKUP(AM62,AI57:AL66,4,FALSE)</f>
        <v>0</v>
      </c>
      <c r="AQ62" t="str">
        <f ca="1">AM62</f>
        <v/>
      </c>
      <c r="AR62">
        <f ca="1">VLOOKUP(AQ62,AM57:AP66,2,FALSE)</f>
        <v>0</v>
      </c>
      <c r="AS62">
        <f ca="1">VLOOKUP(AQ62,AM57:AP66,3,FALSE)</f>
        <v>0</v>
      </c>
      <c r="AT62">
        <f ca="1">VLOOKUP(AQ62,AM57:AP66,4,FALSE)</f>
        <v>0</v>
      </c>
      <c r="AU62" t="str">
        <f ca="1">AQ62</f>
        <v/>
      </c>
      <c r="AV62">
        <f ca="1">VLOOKUP(AU62,AQ57:AT66,2,FALSE)</f>
        <v>0</v>
      </c>
      <c r="AW62">
        <f ca="1">VLOOKUP(AU62,AQ57:AT66,3,FALSE)</f>
        <v>0</v>
      </c>
      <c r="AX62">
        <f ca="1">VLOOKUP(AU62,AQ57:AT66,4,FALSE)</f>
        <v>0</v>
      </c>
      <c r="AY62" t="str">
        <f ca="1">IF(AND(AV58=AV62,AW58=AW62,AX62&gt;AX58),AU58,AU62)</f>
        <v/>
      </c>
      <c r="AZ62">
        <f ca="1">VLOOKUP(AY62,AU57:AX66,2,FALSE)</f>
        <v>0</v>
      </c>
      <c r="BA62">
        <f ca="1">VLOOKUP(AY62,AU57:AX66,3,FALSE)</f>
        <v>0</v>
      </c>
      <c r="BB62">
        <f ca="1">VLOOKUP(AY62,AU57:AX66,4,FALSE)</f>
        <v>0</v>
      </c>
      <c r="BC62" t="str">
        <f ca="1">AY62</f>
        <v/>
      </c>
      <c r="BD62">
        <f ca="1">VLOOKUP(BC62,AY57:BB66,2,FALSE)</f>
        <v>0</v>
      </c>
      <c r="BE62">
        <f ca="1">VLOOKUP(BC62,AY57:BB66,3,FALSE)</f>
        <v>0</v>
      </c>
      <c r="BF62">
        <f ca="1">VLOOKUP(BC62,AY57:BB66,4,FALSE)</f>
        <v>0</v>
      </c>
      <c r="BG62" t="str">
        <f ca="1">BC62</f>
        <v/>
      </c>
      <c r="BH62">
        <f ca="1">VLOOKUP(BG62,BC57:BF66,2,FALSE)</f>
        <v>0</v>
      </c>
      <c r="BI62">
        <f ca="1">VLOOKUP(BG62,BC57:BF66,3,FALSE)</f>
        <v>0</v>
      </c>
      <c r="BJ62">
        <f ca="1">VLOOKUP(BG62,BC57:BF66,4,FALSE)</f>
        <v>0</v>
      </c>
      <c r="BK62" t="str">
        <f ca="1">BG62</f>
        <v/>
      </c>
      <c r="BL62">
        <f ca="1">VLOOKUP(BK62,BG57:BJ66,2,FALSE)</f>
        <v>0</v>
      </c>
      <c r="BM62">
        <f ca="1">VLOOKUP(BK62,BG57:BJ66,3,FALSE)</f>
        <v>0</v>
      </c>
      <c r="BN62">
        <f ca="1">VLOOKUP(BK62,BG57:BJ66,4,FALSE)</f>
        <v>0</v>
      </c>
      <c r="BO62" t="str">
        <f ca="1">IF(AND(BL59=BL62,BM59=BM62,BN62&gt;BN59),BK59,BK62)</f>
        <v/>
      </c>
      <c r="BP62">
        <f ca="1">VLOOKUP(BO62,BK57:BN66,2,FALSE)</f>
        <v>0</v>
      </c>
      <c r="BQ62">
        <f ca="1">VLOOKUP(BO62,BK57:BN66,3,FALSE)</f>
        <v>0</v>
      </c>
      <c r="BR62">
        <f ca="1">VLOOKUP(BO62,BK57:BN66,4,FALSE)</f>
        <v>0</v>
      </c>
      <c r="BS62" t="str">
        <f ca="1">BO62</f>
        <v/>
      </c>
      <c r="BT62">
        <f ca="1">VLOOKUP(BS62,BO57:BR66,2,FALSE)</f>
        <v>0</v>
      </c>
      <c r="BU62">
        <f ca="1">VLOOKUP(BS62,BO57:BR66,3,FALSE)</f>
        <v>0</v>
      </c>
      <c r="BV62">
        <f ca="1">VLOOKUP(BS62,BO57:BR66,4,FALSE)</f>
        <v>0</v>
      </c>
      <c r="BW62" t="str">
        <f ca="1">BS62</f>
        <v/>
      </c>
      <c r="BX62">
        <f ca="1">VLOOKUP(BW62,BS57:BV66,2,FALSE)</f>
        <v>0</v>
      </c>
      <c r="BY62">
        <f ca="1">VLOOKUP(BW62,BS57:BV66,3,FALSE)</f>
        <v>0</v>
      </c>
      <c r="BZ62">
        <f ca="1">VLOOKUP(BW62,BS57:BV66,4,FALSE)</f>
        <v>0</v>
      </c>
      <c r="CA62" t="str">
        <f ca="1">IF(AND(BX60=BX62,BY60=BY62,BZ62&gt;BZ60),BW60,BW62)</f>
        <v/>
      </c>
      <c r="CB62">
        <f ca="1">VLOOKUP(CA62,BW57:BZ66,2,FALSE)</f>
        <v>0</v>
      </c>
      <c r="CC62">
        <f ca="1">VLOOKUP(CA62,BW57:BZ66,3,FALSE)</f>
        <v>0</v>
      </c>
      <c r="CD62">
        <f ca="1">VLOOKUP(CA62,BW57:BZ66,4,FALSE)</f>
        <v>0</v>
      </c>
      <c r="CE62" t="str">
        <f ca="1">CA62</f>
        <v/>
      </c>
      <c r="CF62">
        <f ca="1">VLOOKUP(CE62,CA57:CD66,2,FALSE)</f>
        <v>0</v>
      </c>
      <c r="CG62">
        <f ca="1">VLOOKUP(CE62,CA57:CD66,3,FALSE)</f>
        <v>0</v>
      </c>
      <c r="CH62">
        <f ca="1">VLOOKUP(CE62,CA57:CD66,4,FALSE)</f>
        <v>0</v>
      </c>
      <c r="CI62" t="str">
        <f ca="1">IF(AND(CF61=CF62,CG61=CG62,CH62&gt;CH61),CE61,CE62)</f>
        <v/>
      </c>
      <c r="CJ62">
        <f ca="1">VLOOKUP(CI62,CE57:CH66,2,FALSE)</f>
        <v>0</v>
      </c>
      <c r="CK62">
        <f ca="1">VLOOKUP(CI62,CE57:CH66,3,FALSE)</f>
        <v>0</v>
      </c>
      <c r="CL62">
        <f ca="1">VLOOKUP(CI62,CE57:CH66,4,FALSE)</f>
        <v>0</v>
      </c>
      <c r="CM62" t="str">
        <f ca="1">CI62</f>
        <v/>
      </c>
      <c r="CN62">
        <f ca="1">VLOOKUP(CM62,CI57:CL66,2,FALSE)</f>
        <v>0</v>
      </c>
      <c r="CO62">
        <f ca="1">VLOOKUP(CM62,CI57:CL66,3,FALSE)</f>
        <v>0</v>
      </c>
      <c r="CP62">
        <f ca="1">VLOOKUP(CM62,CI57:CL66,4,FALSE)</f>
        <v>0</v>
      </c>
      <c r="CQ62" t="str">
        <f ca="1">IF(AND(CN62=CN63,CO62=CO63,CP63&gt;CP62),CM63,CM62)</f>
        <v/>
      </c>
      <c r="CR62">
        <f ca="1">VLOOKUP(CQ62,CM57:CP66,2,FALSE)</f>
        <v>0</v>
      </c>
      <c r="CS62">
        <f ca="1">VLOOKUP(CQ62,CM57:CP66,3,FALSE)</f>
        <v>0</v>
      </c>
      <c r="CT62">
        <f ca="1">VLOOKUP(CQ62,CM57:CP66,4,FALSE)</f>
        <v>0</v>
      </c>
    </row>
    <row r="63" spans="6:98" x14ac:dyDescent="0.2">
      <c r="F63" t="str">
        <f t="shared" ca="1" si="107"/>
        <v>CIENCIAS A</v>
      </c>
      <c r="J63">
        <f t="shared" ca="1" si="94"/>
        <v>0</v>
      </c>
      <c r="K63">
        <f t="shared" ca="1" si="95"/>
        <v>102</v>
      </c>
      <c r="L63">
        <f t="shared" ca="1" si="96"/>
        <v>149</v>
      </c>
      <c r="M63">
        <f t="shared" ca="1" si="97"/>
        <v>-47</v>
      </c>
      <c r="O63" t="str">
        <f ca="1">F63</f>
        <v>CIENCIAS A</v>
      </c>
      <c r="P63">
        <f t="shared" ca="1" si="98"/>
        <v>0</v>
      </c>
      <c r="Q63">
        <f t="shared" ca="1" si="99"/>
        <v>-47</v>
      </c>
      <c r="R63">
        <f t="shared" ca="1" si="100"/>
        <v>102</v>
      </c>
      <c r="S63" t="str">
        <f ca="1">O63</f>
        <v>CIENCIAS A</v>
      </c>
      <c r="T63">
        <f t="shared" ca="1" si="101"/>
        <v>0</v>
      </c>
      <c r="U63">
        <f t="shared" ca="1" si="102"/>
        <v>-47</v>
      </c>
      <c r="V63">
        <f t="shared" ca="1" si="103"/>
        <v>102</v>
      </c>
      <c r="W63" t="str">
        <f ca="1">S63</f>
        <v>CIENCIAS A</v>
      </c>
      <c r="X63">
        <f t="shared" ca="1" si="104"/>
        <v>0</v>
      </c>
      <c r="Y63">
        <f t="shared" ca="1" si="105"/>
        <v>-47</v>
      </c>
      <c r="Z63">
        <f t="shared" ca="1" si="106"/>
        <v>102</v>
      </c>
      <c r="AA63" t="str">
        <f ca="1">W63</f>
        <v>CIENCIAS A</v>
      </c>
      <c r="AB63">
        <f ca="1">VLOOKUP(AA63,W57:Z66,2,FALSE)</f>
        <v>0</v>
      </c>
      <c r="AC63">
        <f ca="1">VLOOKUP(AA63,W57:Z66,3,FALSE)</f>
        <v>-47</v>
      </c>
      <c r="AD63">
        <f ca="1">VLOOKUP(AA63,W57:Z66,4,FALSE)</f>
        <v>102</v>
      </c>
      <c r="AE63" t="str">
        <f ca="1">AA63</f>
        <v>CIENCIAS A</v>
      </c>
      <c r="AF63">
        <f ca="1">VLOOKUP(AE63,AA57:AD66,2,FALSE)</f>
        <v>0</v>
      </c>
      <c r="AG63">
        <f ca="1">VLOOKUP(AE63,AA57:AD66,3,FALSE)</f>
        <v>-47</v>
      </c>
      <c r="AH63">
        <f ca="1">VLOOKUP(AE63,AA57:AD66,4,FALSE)</f>
        <v>102</v>
      </c>
      <c r="AI63" t="str">
        <f ca="1">IF(AND(AF57=AF63,AG57=AG63,AH63&gt;AH57),AE57,AE63)</f>
        <v>CIENCIAS A</v>
      </c>
      <c r="AJ63">
        <f ca="1">VLOOKUP(AI63,AE57:AH66,2,FALSE)</f>
        <v>0</v>
      </c>
      <c r="AK63">
        <f ca="1">VLOOKUP(AI63,AE57:AH66,3,FALSE)</f>
        <v>-47</v>
      </c>
      <c r="AL63">
        <f ca="1">VLOOKUP(AI63,AE57:AH66,4,FALSE)</f>
        <v>102</v>
      </c>
      <c r="AM63" t="str">
        <f ca="1">AI63</f>
        <v>CIENCIAS A</v>
      </c>
      <c r="AN63">
        <f ca="1">VLOOKUP(AM63,AI57:AL66,2,FALSE)</f>
        <v>0</v>
      </c>
      <c r="AO63">
        <f ca="1">VLOOKUP(AM63,AI57:AL66,3,FALSE)</f>
        <v>-47</v>
      </c>
      <c r="AP63">
        <f ca="1">VLOOKUP(AM63,AI57:AL66,4,FALSE)</f>
        <v>102</v>
      </c>
      <c r="AQ63" t="str">
        <f ca="1">AM63</f>
        <v>CIENCIAS A</v>
      </c>
      <c r="AR63">
        <f ca="1">VLOOKUP(AQ63,AM57:AP66,2,FALSE)</f>
        <v>0</v>
      </c>
      <c r="AS63">
        <f ca="1">VLOOKUP(AQ63,AM57:AP66,3,FALSE)</f>
        <v>-47</v>
      </c>
      <c r="AT63">
        <f ca="1">VLOOKUP(AQ63,AM57:AP66,4,FALSE)</f>
        <v>102</v>
      </c>
      <c r="AU63" t="str">
        <f ca="1">AQ63</f>
        <v>CIENCIAS A</v>
      </c>
      <c r="AV63">
        <f ca="1">VLOOKUP(AU63,AQ57:AT66,2,FALSE)</f>
        <v>0</v>
      </c>
      <c r="AW63">
        <f ca="1">VLOOKUP(AU63,AQ57:AT66,3,FALSE)</f>
        <v>-47</v>
      </c>
      <c r="AX63">
        <f ca="1">VLOOKUP(AU63,AQ57:AT66,4,FALSE)</f>
        <v>102</v>
      </c>
      <c r="AY63" t="str">
        <f ca="1">AU63</f>
        <v>CIENCIAS A</v>
      </c>
      <c r="AZ63">
        <f ca="1">VLOOKUP(AY63,AU57:AX66,2,FALSE)</f>
        <v>0</v>
      </c>
      <c r="BA63">
        <f ca="1">VLOOKUP(AY63,AU57:AX66,3,FALSE)</f>
        <v>-47</v>
      </c>
      <c r="BB63">
        <f ca="1">VLOOKUP(AY63,AU57:AX66,4,FALSE)</f>
        <v>102</v>
      </c>
      <c r="BC63" t="str">
        <f ca="1">IF(AND(AZ58=AZ63,BA58=BA63,BB63&gt;BB58),AY58,AY63)</f>
        <v>CIENCIAS A</v>
      </c>
      <c r="BD63">
        <f ca="1">VLOOKUP(BC63,AY57:BB66,2,FALSE)</f>
        <v>0</v>
      </c>
      <c r="BE63">
        <f ca="1">VLOOKUP(BC63,AY57:BB66,3,FALSE)</f>
        <v>-47</v>
      </c>
      <c r="BF63">
        <f ca="1">VLOOKUP(BC63,AY57:BB66,4,FALSE)</f>
        <v>102</v>
      </c>
      <c r="BG63" t="str">
        <f ca="1">BC63</f>
        <v>CIENCIAS A</v>
      </c>
      <c r="BH63">
        <f ca="1">VLOOKUP(BG63,BC57:BF66,2,FALSE)</f>
        <v>0</v>
      </c>
      <c r="BI63">
        <f ca="1">VLOOKUP(BG63,BC57:BF66,3,FALSE)</f>
        <v>-47</v>
      </c>
      <c r="BJ63">
        <f ca="1">VLOOKUP(BG63,BC57:BF66,4,FALSE)</f>
        <v>102</v>
      </c>
      <c r="BK63" t="str">
        <f ca="1">BG63</f>
        <v>CIENCIAS A</v>
      </c>
      <c r="BL63">
        <f ca="1">VLOOKUP(BK63,BG57:BJ66,2,FALSE)</f>
        <v>0</v>
      </c>
      <c r="BM63">
        <f ca="1">VLOOKUP(BK63,BG57:BJ66,3,FALSE)</f>
        <v>-47</v>
      </c>
      <c r="BN63">
        <f ca="1">VLOOKUP(BK63,BG57:BJ66,4,FALSE)</f>
        <v>102</v>
      </c>
      <c r="BO63" t="str">
        <f ca="1">BK63</f>
        <v>CIENCIAS A</v>
      </c>
      <c r="BP63">
        <f ca="1">VLOOKUP(BO63,BK57:BN66,2,FALSE)</f>
        <v>0</v>
      </c>
      <c r="BQ63">
        <f ca="1">VLOOKUP(BO63,BK57:BN66,3,FALSE)</f>
        <v>-47</v>
      </c>
      <c r="BR63">
        <f ca="1">VLOOKUP(BO63,BK57:BN66,4,FALSE)</f>
        <v>102</v>
      </c>
      <c r="BS63" t="str">
        <f ca="1">IF(AND(BP59=BP63,BQ59=BQ63,BR63&gt;BR59),BO59,BO63)</f>
        <v>CIENCIAS A</v>
      </c>
      <c r="BT63">
        <f ca="1">VLOOKUP(BS63,BO57:BR66,2,FALSE)</f>
        <v>0</v>
      </c>
      <c r="BU63">
        <f ca="1">VLOOKUP(BS63,BO57:BR66,3,FALSE)</f>
        <v>-47</v>
      </c>
      <c r="BV63">
        <f ca="1">VLOOKUP(BS63,BO57:BR66,4,FALSE)</f>
        <v>102</v>
      </c>
      <c r="BW63" t="str">
        <f ca="1">BS63</f>
        <v>CIENCIAS A</v>
      </c>
      <c r="BX63">
        <f ca="1">VLOOKUP(BW63,BS57:BV66,2,FALSE)</f>
        <v>0</v>
      </c>
      <c r="BY63">
        <f ca="1">VLOOKUP(BW63,BS57:BV66,3,FALSE)</f>
        <v>-47</v>
      </c>
      <c r="BZ63">
        <f ca="1">VLOOKUP(BW63,BS57:BV66,4,FALSE)</f>
        <v>102</v>
      </c>
      <c r="CA63" t="str">
        <f ca="1">BW63</f>
        <v>CIENCIAS A</v>
      </c>
      <c r="CB63">
        <f ca="1">VLOOKUP(CA63,BW57:BZ66,2,FALSE)</f>
        <v>0</v>
      </c>
      <c r="CC63">
        <f ca="1">VLOOKUP(CA63,BW57:BZ66,3,FALSE)</f>
        <v>-47</v>
      </c>
      <c r="CD63">
        <f ca="1">VLOOKUP(CA63,BW57:BZ66,4,FALSE)</f>
        <v>102</v>
      </c>
      <c r="CE63" t="str">
        <f ca="1">IF(AND(CB60=CB63,CC60=CC63,CD63&gt;CD60),CA60,CA63)</f>
        <v>CIENCIAS A</v>
      </c>
      <c r="CF63">
        <f ca="1">VLOOKUP(CE63,CA57:CD66,2,FALSE)</f>
        <v>0</v>
      </c>
      <c r="CG63">
        <f ca="1">VLOOKUP(CE63,CA57:CD66,3,FALSE)</f>
        <v>-47</v>
      </c>
      <c r="CH63">
        <f ca="1">VLOOKUP(CE63,CA57:CD66,4,FALSE)</f>
        <v>102</v>
      </c>
      <c r="CI63" t="str">
        <f ca="1">CE63</f>
        <v>CIENCIAS A</v>
      </c>
      <c r="CJ63">
        <f ca="1">VLOOKUP(CI63,CE57:CH66,2,FALSE)</f>
        <v>0</v>
      </c>
      <c r="CK63">
        <f ca="1">VLOOKUP(CI63,CE57:CH66,3,FALSE)</f>
        <v>-47</v>
      </c>
      <c r="CL63">
        <f ca="1">VLOOKUP(CI63,CE57:CH66,4,FALSE)</f>
        <v>102</v>
      </c>
      <c r="CM63" t="str">
        <f ca="1">IF(AND(CJ61=CJ63,CK61=CK63,CL63&gt;CL61),CI61,CI63)</f>
        <v>CIENCIAS A</v>
      </c>
      <c r="CN63">
        <f ca="1">VLOOKUP(CM63,CI57:CL66,2,FALSE)</f>
        <v>0</v>
      </c>
      <c r="CO63">
        <f ca="1">VLOOKUP(CM63,CI57:CL66,3,FALSE)</f>
        <v>-47</v>
      </c>
      <c r="CP63">
        <f ca="1">VLOOKUP(CM63,CI57:CL66,4,FALSE)</f>
        <v>102</v>
      </c>
      <c r="CQ63" t="str">
        <f ca="1">IF(AND(CN62=CN63,CO62=CO63,CP63&gt;CP62),CM62,CM63)</f>
        <v>CIENCIAS A</v>
      </c>
      <c r="CR63">
        <f ca="1">VLOOKUP(CQ63,CM57:CP66,2,FALSE)</f>
        <v>0</v>
      </c>
      <c r="CS63">
        <f ca="1">VLOOKUP(CQ63,CM57:CP66,3,FALSE)</f>
        <v>-47</v>
      </c>
      <c r="CT63">
        <f ca="1">VLOOKUP(CQ63,CM57:CP66,4,FALSE)</f>
        <v>102</v>
      </c>
    </row>
    <row r="68" spans="6:13" x14ac:dyDescent="0.2">
      <c r="F68" t="s">
        <v>36</v>
      </c>
    </row>
    <row r="69" spans="6:13" x14ac:dyDescent="0.2">
      <c r="F69" t="str">
        <f ca="1">CQ57</f>
        <v>LOS JUECES</v>
      </c>
      <c r="G69">
        <f t="shared" ref="G69:G75" ca="1" si="108">VLOOKUP(F69,$F$33:$M$42,2,FALSE)</f>
        <v>4</v>
      </c>
      <c r="H69">
        <f t="shared" ref="H69:H75" ca="1" si="109">VLOOKUP(F69,$F$33:$M$42,3,FALSE)</f>
        <v>4</v>
      </c>
      <c r="I69">
        <f t="shared" ref="I69:I75" ca="1" si="110">VLOOKUP(F69,$F$33:$M$42,4,FALSE)</f>
        <v>0</v>
      </c>
      <c r="J69">
        <f t="shared" ref="J69:J75" ca="1" si="111">VLOOKUP(F69,$F$33:$M$42,5,FALSE)</f>
        <v>0</v>
      </c>
      <c r="K69">
        <f t="shared" ref="K69:K75" ca="1" si="112">VLOOKUP(F69,$F$33:$M$42,6,FALSE)</f>
        <v>289</v>
      </c>
      <c r="L69">
        <f t="shared" ref="L69:L75" ca="1" si="113">VLOOKUP(F69,$F$33:$M$42,7,FALSE)</f>
        <v>208</v>
      </c>
      <c r="M69">
        <f t="shared" ref="M69:M75" ca="1" si="114">VLOOKUP(F69,$F$33:$M$42,8,FALSE)</f>
        <v>12</v>
      </c>
    </row>
    <row r="70" spans="6:13" x14ac:dyDescent="0.2">
      <c r="F70" t="str">
        <f t="shared" ref="F70:F75" ca="1" si="115">CQ58</f>
        <v>BASQUETEROS UN</v>
      </c>
      <c r="G70">
        <f t="shared" ca="1" si="108"/>
        <v>4</v>
      </c>
      <c r="H70">
        <f t="shared" ca="1" si="109"/>
        <v>3</v>
      </c>
      <c r="I70">
        <f t="shared" ca="1" si="110"/>
        <v>0</v>
      </c>
      <c r="J70">
        <f t="shared" ca="1" si="111"/>
        <v>1</v>
      </c>
      <c r="K70">
        <f t="shared" ca="1" si="112"/>
        <v>161</v>
      </c>
      <c r="L70">
        <f t="shared" ca="1" si="113"/>
        <v>162</v>
      </c>
      <c r="M70">
        <f t="shared" ca="1" si="114"/>
        <v>9</v>
      </c>
    </row>
    <row r="71" spans="6:13" x14ac:dyDescent="0.2">
      <c r="F71" t="str">
        <f t="shared" ca="1" si="115"/>
        <v>CANELA PASIÓN</v>
      </c>
      <c r="G71">
        <f t="shared" ca="1" si="108"/>
        <v>4</v>
      </c>
      <c r="H71">
        <f t="shared" ca="1" si="109"/>
        <v>1</v>
      </c>
      <c r="I71">
        <f t="shared" ca="1" si="110"/>
        <v>0</v>
      </c>
      <c r="J71">
        <f t="shared" ca="1" si="111"/>
        <v>3</v>
      </c>
      <c r="K71">
        <f t="shared" ca="1" si="112"/>
        <v>145</v>
      </c>
      <c r="L71">
        <f t="shared" ca="1" si="113"/>
        <v>173</v>
      </c>
      <c r="M71">
        <f t="shared" ca="1" si="114"/>
        <v>3</v>
      </c>
    </row>
    <row r="72" spans="6:13" x14ac:dyDescent="0.2">
      <c r="F72" t="str">
        <f t="shared" ca="1" si="115"/>
        <v>BALLERS</v>
      </c>
      <c r="G72">
        <f t="shared" ca="1" si="108"/>
        <v>1</v>
      </c>
      <c r="H72">
        <f t="shared" ca="1" si="109"/>
        <v>1</v>
      </c>
      <c r="I72">
        <f t="shared" ca="1" si="110"/>
        <v>0</v>
      </c>
      <c r="J72">
        <f t="shared" ca="1" si="111"/>
        <v>0</v>
      </c>
      <c r="K72">
        <f t="shared" ca="1" si="112"/>
        <v>20</v>
      </c>
      <c r="L72">
        <f t="shared" ca="1" si="113"/>
        <v>0</v>
      </c>
      <c r="M72">
        <f t="shared" ca="1" si="114"/>
        <v>3</v>
      </c>
    </row>
    <row r="73" spans="6:13" x14ac:dyDescent="0.2">
      <c r="F73" t="str">
        <f t="shared" ca="1" si="115"/>
        <v>ECONÓMICAS FCE</v>
      </c>
      <c r="G73">
        <f t="shared" ca="1" si="108"/>
        <v>2</v>
      </c>
      <c r="H73">
        <f t="shared" ca="1" si="109"/>
        <v>0</v>
      </c>
      <c r="I73">
        <f t="shared" ca="1" si="110"/>
        <v>0</v>
      </c>
      <c r="J73">
        <f t="shared" ca="1" si="111"/>
        <v>2</v>
      </c>
      <c r="K73">
        <f t="shared" ca="1" si="112"/>
        <v>82</v>
      </c>
      <c r="L73">
        <f t="shared" ca="1" si="113"/>
        <v>107</v>
      </c>
      <c r="M73">
        <f t="shared" ca="1" si="114"/>
        <v>0</v>
      </c>
    </row>
    <row r="74" spans="6:13" x14ac:dyDescent="0.2">
      <c r="F74" t="str">
        <f t="shared" ca="1" si="115"/>
        <v/>
      </c>
      <c r="G74">
        <f t="shared" ca="1" si="108"/>
        <v>0</v>
      </c>
      <c r="H74">
        <f t="shared" ca="1" si="109"/>
        <v>0</v>
      </c>
      <c r="I74">
        <f t="shared" ca="1" si="110"/>
        <v>0</v>
      </c>
      <c r="J74">
        <f t="shared" ca="1" si="111"/>
        <v>0</v>
      </c>
      <c r="K74">
        <f t="shared" ca="1" si="112"/>
        <v>0</v>
      </c>
      <c r="L74">
        <f t="shared" ca="1" si="113"/>
        <v>0</v>
      </c>
      <c r="M74">
        <f t="shared" ca="1" si="114"/>
        <v>0</v>
      </c>
    </row>
    <row r="75" spans="6:13" x14ac:dyDescent="0.2">
      <c r="F75" t="str">
        <f t="shared" ca="1" si="115"/>
        <v>CIENCIAS A</v>
      </c>
      <c r="G75">
        <f t="shared" ca="1" si="108"/>
        <v>3</v>
      </c>
      <c r="H75">
        <f t="shared" ca="1" si="109"/>
        <v>0</v>
      </c>
      <c r="I75">
        <f t="shared" ca="1" si="110"/>
        <v>0</v>
      </c>
      <c r="J75">
        <f t="shared" ca="1" si="111"/>
        <v>3</v>
      </c>
      <c r="K75">
        <f t="shared" ca="1" si="112"/>
        <v>102</v>
      </c>
      <c r="L75">
        <f t="shared" ca="1" si="113"/>
        <v>149</v>
      </c>
      <c r="M75">
        <f t="shared" ca="1" si="114"/>
        <v>0</v>
      </c>
    </row>
  </sheetData>
  <mergeCells count="1">
    <mergeCell ref="A2:E2"/>
  </mergeCells>
  <phoneticPr fontId="17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2:CT75"/>
  <sheetViews>
    <sheetView topLeftCell="A50" workbookViewId="0">
      <pane xSplit="5" topLeftCell="F1" activePane="topRight" state="frozen"/>
      <selection activeCell="O28" sqref="O28"/>
      <selection pane="topRight" activeCell="AU10" sqref="AU10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54" x14ac:dyDescent="0.2">
      <c r="A2" s="586" t="s">
        <v>37</v>
      </c>
      <c r="B2" s="586"/>
      <c r="C2" s="586"/>
      <c r="D2" s="586"/>
      <c r="E2" s="586"/>
      <c r="G2" t="e">
        <f>IF(#REF!&lt;&gt;"",#REF!,"")</f>
        <v>#REF!</v>
      </c>
      <c r="N2" t="e">
        <f>IF(#REF!&lt;&gt;"",#REF!,"")</f>
        <v>#REF!</v>
      </c>
      <c r="U2" t="e">
        <f>IF(#REF!&lt;&gt;"",#REF!,"")</f>
        <v>#REF!</v>
      </c>
      <c r="AB2" t="e">
        <f>IF(#REF!&lt;&gt;"",#REF!,"")</f>
        <v>#REF!</v>
      </c>
      <c r="AI2" t="e">
        <f>IF(#REF!&lt;&gt;"",#REF!,"")</f>
        <v>#REF!</v>
      </c>
      <c r="AP2" t="e">
        <f>IF(#REF!&lt;&gt;"",#REF!,"")</f>
        <v>#REF!</v>
      </c>
      <c r="AW2" t="e">
        <f>IF(#REF!&lt;&gt;"",#REF!,"")</f>
        <v>#REF!</v>
      </c>
    </row>
    <row r="3" spans="1:54" x14ac:dyDescent="0.2">
      <c r="F3" t="s">
        <v>56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  <c r="AI3" t="s">
        <v>14</v>
      </c>
      <c r="AJ3" t="s">
        <v>16</v>
      </c>
      <c r="AK3" t="s">
        <v>17</v>
      </c>
      <c r="AL3" t="s">
        <v>18</v>
      </c>
      <c r="AM3" t="s">
        <v>19</v>
      </c>
      <c r="AN3" t="s">
        <v>20</v>
      </c>
      <c r="AP3" t="s">
        <v>14</v>
      </c>
      <c r="AQ3" t="s">
        <v>16</v>
      </c>
      <c r="AR3" t="s">
        <v>17</v>
      </c>
      <c r="AS3" t="s">
        <v>18</v>
      </c>
      <c r="AT3" t="s">
        <v>19</v>
      </c>
      <c r="AU3" t="s">
        <v>20</v>
      </c>
      <c r="AW3" t="s">
        <v>14</v>
      </c>
      <c r="AX3" t="s">
        <v>16</v>
      </c>
      <c r="AY3" t="s">
        <v>17</v>
      </c>
      <c r="AZ3" t="s">
        <v>18</v>
      </c>
      <c r="BA3" t="s">
        <v>19</v>
      </c>
      <c r="BB3" t="s">
        <v>20</v>
      </c>
    </row>
    <row r="4" spans="1:54" x14ac:dyDescent="0.2">
      <c r="A4" s="2" t="e">
        <f>#REF!</f>
        <v>#REF!</v>
      </c>
      <c r="B4" s="1" t="e">
        <f>IF(#REF!&lt;&gt;"",#REF!,"")</f>
        <v>#REF!</v>
      </c>
      <c r="C4" s="1" t="str">
        <f>'- C -'!D6</f>
        <v>-</v>
      </c>
      <c r="D4" s="1" t="e">
        <f>IF(#REF!&lt;&gt;"",#REF!,"")</f>
        <v>#REF!</v>
      </c>
      <c r="E4" s="3" t="e">
        <f>#REF!</f>
        <v>#REF!</v>
      </c>
      <c r="F4" s="1" t="e">
        <f>COUNTBLANK(#REF!:#REF!)</f>
        <v>#REF!</v>
      </c>
      <c r="G4" t="e">
        <f t="shared" ref="G4:G9" si="0">IF(AND(F4=0,OR($A4=$G$2,$E4=$G$2)),1,0)</f>
        <v>#REF!</v>
      </c>
      <c r="H4" t="e">
        <f t="shared" ref="H4:H9" si="1">IF(AND(F4=0,OR(AND($A4=$G$2,$B4&gt;$D4),AND($E4=$G$2,$D4&gt;$B4))),1,0)</f>
        <v>#REF!</v>
      </c>
      <c r="I4" t="e">
        <f t="shared" ref="I4:I9" si="2">IF(AND(F4=0,G4=1,$B4=$D4),1,0)</f>
        <v>#REF!</v>
      </c>
      <c r="J4" t="e">
        <f t="shared" ref="J4:J9" si="3">IF(AND(F4=0,OR(AND($A4=$G$2,$B4&lt;$D4),AND($E4=$G$2,$D4&lt;$B4))),1,0)</f>
        <v>#REF!</v>
      </c>
      <c r="K4" t="e">
        <f t="shared" ref="K4:K9" si="4">IF(F4&gt;0,0,IF($A4=$G$2,$B4,IF($E4=$G$2,$D4,0)))</f>
        <v>#REF!</v>
      </c>
      <c r="L4" t="e">
        <f t="shared" ref="L4:L9" si="5">IF(F4&gt;0,0,IF($A4=$G$2,$D4,IF($E4=$G$2,$B4,0)))</f>
        <v>#REF!</v>
      </c>
      <c r="N4" t="e">
        <f t="shared" ref="N4:N9" si="6">IF(AND(F4=0,OR($A4=$N$2,$E4=$N$2)),1,0)</f>
        <v>#REF!</v>
      </c>
      <c r="O4" t="e">
        <f t="shared" ref="O4:O9" si="7">IF(AND(F4=0,OR(AND($A4=$N$2,$B4&gt;$D4),AND($E4=$N$2,$D4&gt;$B4))),1,0)</f>
        <v>#REF!</v>
      </c>
      <c r="P4" t="e">
        <f t="shared" ref="P4:P9" si="8">IF(AND(F4=0,N4=1,$B4=$D4),1,0)</f>
        <v>#REF!</v>
      </c>
      <c r="Q4" t="e">
        <f t="shared" ref="Q4:Q9" si="9">IF(AND(F4=0,OR(AND($A4=$N$2,$B4&lt;$D4),AND($E4=$N$2,$D4&lt;$B4))),1,0)</f>
        <v>#REF!</v>
      </c>
      <c r="R4" t="e">
        <f t="shared" ref="R4:R9" si="10">IF(F4&gt;0,0,IF($A4=$N$2,$B4,IF($E4=$N$2,$D4,0)))</f>
        <v>#REF!</v>
      </c>
      <c r="S4" t="e">
        <f t="shared" ref="S4:S9" si="11">IF(F4&gt;0,0,IF($A4=$N$2,$D4,IF($E4=$N$2,$B4,0)))</f>
        <v>#REF!</v>
      </c>
      <c r="U4" t="e">
        <f t="shared" ref="U4:U9" si="12">IF(AND(F4=0,OR($A4=$U$2,$E4=$U$2)),1,0)</f>
        <v>#REF!</v>
      </c>
      <c r="V4" t="e">
        <f t="shared" ref="V4:V9" si="13">IF(AND(F4=0,OR(AND($A4=$U$2,$B4&gt;$D4),AND($E4=$U$2,$D4&gt;$B4))),1,0)</f>
        <v>#REF!</v>
      </c>
      <c r="W4" t="e">
        <f t="shared" ref="W4:W9" si="14">IF(AND(F4=0,U4=1,$B4=$D4),1,0)</f>
        <v>#REF!</v>
      </c>
      <c r="X4" t="e">
        <f t="shared" ref="X4:X9" si="15">IF(AND(F4=0,OR(AND($A4=$U$2,$B4&lt;$D4),AND($E4=$U$2,$D4&lt;$B4))),1,0)</f>
        <v>#REF!</v>
      </c>
      <c r="Y4" t="e">
        <f t="shared" ref="Y4:Y9" si="16">IF(F4&gt;0,0,IF($A4=$U$2,$B4,IF($E4=$U$2,$D4,0)))</f>
        <v>#REF!</v>
      </c>
      <c r="Z4" t="e">
        <f t="shared" ref="Z4:Z9" si="17">IF(F4&gt;0,0,IF($A4=$U$2,$D4,IF($E4=$U$2,$B4,0)))</f>
        <v>#REF!</v>
      </c>
      <c r="AB4" t="e">
        <f t="shared" ref="AB4:AB9" si="18">IF(AND(F4=0,OR($A4=$AB$2,$E4=$AB$2)),1,0)</f>
        <v>#REF!</v>
      </c>
      <c r="AC4" t="e">
        <f t="shared" ref="AC4:AC9" si="19">IF(AND(F4=0,OR(AND($A4=$AB$2,$B4&gt;$D4),AND($E4=$AB$2,$D4&gt;$B4))),1,0)</f>
        <v>#REF!</v>
      </c>
      <c r="AD4" t="e">
        <f t="shared" ref="AD4:AD9" si="20">IF(AND(F4=0,AB4=1,$B4=$D4),1,0)</f>
        <v>#REF!</v>
      </c>
      <c r="AE4" t="e">
        <f t="shared" ref="AE4:AE9" si="21">IF(AND(F4=0,OR(AND($A4=$AB$2,$B4&lt;$D4),AND($E4=$AB$2,$D4&lt;$B4))),1,0)</f>
        <v>#REF!</v>
      </c>
      <c r="AF4" t="e">
        <f t="shared" ref="AF4:AF9" si="22">IF(F4&gt;0,0,IF($A4=$AB$2,$B4,IF($E4=$AB$2,$D4,0)))</f>
        <v>#REF!</v>
      </c>
      <c r="AG4" t="e">
        <f t="shared" ref="AG4:AG9" si="23">IF(F4&gt;0,0,IF($A4=$AB$2,$D4,IF($E4=$AB$2,$B4,0)))</f>
        <v>#REF!</v>
      </c>
      <c r="AI4" t="e">
        <f>IF(AND(F4=0,OR($A4=$AI$2,$E4=$AI$2)),1,0)</f>
        <v>#REF!</v>
      </c>
      <c r="AJ4" t="e">
        <f>IF(AND(F4=0,OR(AND($A4=$AI$2,$B4&gt;$D4),AND($E4=$AI$2,$D4&gt;$B4))),1,0)</f>
        <v>#REF!</v>
      </c>
      <c r="AK4" t="e">
        <f>IF(AND(F4=0,AI4=1,$B4=$D4),1,0)</f>
        <v>#REF!</v>
      </c>
      <c r="AL4" t="e">
        <f>IF(AND(F4=0,OR(AND($A4=$AI$2,$B4&lt;$D4),AND($E4=$AI$2,$D4&lt;$B4))),1,0)</f>
        <v>#REF!</v>
      </c>
      <c r="AM4" t="e">
        <f>IF(F4&gt;0,0,IF($A4=$AI$2,$B4,IF($E4=$AI$2,$D4,0)))</f>
        <v>#REF!</v>
      </c>
      <c r="AN4" t="e">
        <f>IF(F4&gt;0,0,IF($A4=$AI$2,$D4,IF($E4=$AI$2,$B4,0)))</f>
        <v>#REF!</v>
      </c>
      <c r="AP4" t="e">
        <f>IF(AND(F4=0,OR($A4=$AP$2,$E4=$AP$2)),1,0)</f>
        <v>#REF!</v>
      </c>
      <c r="AQ4" t="e">
        <f>IF(AND(F4=0,OR(AND($A4=$AP$2,$B4&gt;$D4),AND($E4=$AP$2,$D4&gt;$B4))),1,0)</f>
        <v>#REF!</v>
      </c>
      <c r="AR4" t="e">
        <f>IF(AND(F4=0,AP4=1,$B4=$D4),1,0)</f>
        <v>#REF!</v>
      </c>
      <c r="AS4" t="e">
        <f>IF(AND(F4=0,OR(AND($A4=$AP$2,$B4&lt;$D4),AND($E4=$AP$2,$D4&lt;$B4))),1,0)</f>
        <v>#REF!</v>
      </c>
      <c r="AT4" t="e">
        <f>IF(F4&gt;0,0,IF($A4=$AP$2,$B4,IF($E4=$AP$2,$D4,0)))</f>
        <v>#REF!</v>
      </c>
      <c r="AU4" t="e">
        <f>IF(F4&gt;0,0,IF($A4=$AP$2,$D4,IF($E4=$AP$2,$B4,0)))</f>
        <v>#REF!</v>
      </c>
      <c r="AW4" t="e">
        <f>IF(AND(F4=0,OR($A4=$AW$2,$E4=$AW$2)),1,0)</f>
        <v>#REF!</v>
      </c>
      <c r="AX4" t="e">
        <f>IF(AND(F4=0,OR(AND($A4=$AW$2,$B4&gt;$D4),AND($E4=$AW$2,$D4&gt;$B4))),1,0)</f>
        <v>#REF!</v>
      </c>
      <c r="AY4" t="e">
        <f>IF(AND(F4=0,AW4=1,$B4=$D4),1,0)</f>
        <v>#REF!</v>
      </c>
      <c r="AZ4" t="e">
        <f>IF(AND(F4=0,OR(AND($A4=$AW$2,$B4&lt;$D4),AND($E4=$AW$2,$D4&lt;$B4))),1,0)</f>
        <v>#REF!</v>
      </c>
      <c r="BA4" t="e">
        <f>IF(F4&gt;0,0,IF($A4=$AW$2,$B4,IF($E4=$AW$2,$D4,0)))</f>
        <v>#REF!</v>
      </c>
      <c r="BB4" t="e">
        <f>IF(F4&gt;0,0,IF($A4=$AW$2,$D4,IF($E4=$AW$2,$B4,0)))</f>
        <v>#REF!</v>
      </c>
    </row>
    <row r="5" spans="1:54" x14ac:dyDescent="0.2">
      <c r="A5" s="2" t="e">
        <f>#REF!</f>
        <v>#REF!</v>
      </c>
      <c r="B5" s="228" t="e">
        <f>IF(#REF!&lt;&gt;"",#REF!,"")</f>
        <v>#REF!</v>
      </c>
      <c r="C5" s="179" t="str">
        <f>'- C -'!D7</f>
        <v>-</v>
      </c>
      <c r="D5" s="228" t="e">
        <f>IF(#REF!&lt;&gt;"",#REF!,"")</f>
        <v>#REF!</v>
      </c>
      <c r="E5" s="3" t="e">
        <f>#REF!</f>
        <v>#REF!</v>
      </c>
      <c r="F5" s="228" t="e">
        <f>COUNTBLANK(#REF!:#REF!)</f>
        <v>#REF!</v>
      </c>
      <c r="G5" t="e">
        <f t="shared" si="0"/>
        <v>#REF!</v>
      </c>
      <c r="H5" t="e">
        <f t="shared" si="1"/>
        <v>#REF!</v>
      </c>
      <c r="I5" t="e">
        <f t="shared" si="2"/>
        <v>#REF!</v>
      </c>
      <c r="J5" t="e">
        <f t="shared" si="3"/>
        <v>#REF!</v>
      </c>
      <c r="K5" t="e">
        <f t="shared" si="4"/>
        <v>#REF!</v>
      </c>
      <c r="L5" t="e">
        <f t="shared" si="5"/>
        <v>#REF!</v>
      </c>
      <c r="N5" t="e">
        <f t="shared" si="6"/>
        <v>#REF!</v>
      </c>
      <c r="O5" t="e">
        <f t="shared" si="7"/>
        <v>#REF!</v>
      </c>
      <c r="P5" t="e">
        <f t="shared" si="8"/>
        <v>#REF!</v>
      </c>
      <c r="Q5" t="e">
        <f t="shared" si="9"/>
        <v>#REF!</v>
      </c>
      <c r="R5" t="e">
        <f t="shared" si="10"/>
        <v>#REF!</v>
      </c>
      <c r="S5" t="e">
        <f t="shared" si="11"/>
        <v>#REF!</v>
      </c>
      <c r="U5" t="e">
        <f t="shared" si="12"/>
        <v>#REF!</v>
      </c>
      <c r="V5" t="e">
        <f t="shared" si="13"/>
        <v>#REF!</v>
      </c>
      <c r="W5" t="e">
        <f t="shared" si="14"/>
        <v>#REF!</v>
      </c>
      <c r="X5" t="e">
        <f t="shared" si="15"/>
        <v>#REF!</v>
      </c>
      <c r="Y5" t="e">
        <f t="shared" si="16"/>
        <v>#REF!</v>
      </c>
      <c r="Z5" t="e">
        <f t="shared" si="17"/>
        <v>#REF!</v>
      </c>
      <c r="AB5" t="e">
        <f t="shared" si="18"/>
        <v>#REF!</v>
      </c>
      <c r="AC5" t="e">
        <f t="shared" si="19"/>
        <v>#REF!</v>
      </c>
      <c r="AD5" t="e">
        <f t="shared" si="20"/>
        <v>#REF!</v>
      </c>
      <c r="AE5" t="e">
        <f t="shared" si="21"/>
        <v>#REF!</v>
      </c>
      <c r="AF5" t="e">
        <f t="shared" si="22"/>
        <v>#REF!</v>
      </c>
      <c r="AG5" t="e">
        <f t="shared" si="23"/>
        <v>#REF!</v>
      </c>
      <c r="AI5" t="e">
        <f t="shared" ref="AI5:AI24" si="24">IF(AND(F5=0,OR($A5=$AI$2,$E5=$AI$2)),1,0)</f>
        <v>#REF!</v>
      </c>
      <c r="AJ5" t="e">
        <f t="shared" ref="AJ5:AJ24" si="25">IF(AND(F5=0,OR(AND($A5=$AI$2,$B5&gt;$D5),AND($E5=$AI$2,$D5&gt;$B5))),1,0)</f>
        <v>#REF!</v>
      </c>
      <c r="AK5" t="e">
        <f t="shared" ref="AK5:AK24" si="26">IF(AND(F5=0,AI5=1,$B5=$D5),1,0)</f>
        <v>#REF!</v>
      </c>
      <c r="AL5" t="e">
        <f t="shared" ref="AL5:AL24" si="27">IF(AND(F5=0,OR(AND($A5=$AI$2,$B5&lt;$D5),AND($E5=$AI$2,$D5&lt;$B5))),1,0)</f>
        <v>#REF!</v>
      </c>
      <c r="AM5" t="e">
        <f t="shared" ref="AM5:AM24" si="28">IF(F5&gt;0,0,IF($A5=$AI$2,$B5,IF($E5=$AI$2,$D5,0)))</f>
        <v>#REF!</v>
      </c>
      <c r="AN5" t="e">
        <f t="shared" ref="AN5:AN24" si="29">IF(F5&gt;0,0,IF($A5=$AI$2,$D5,IF($E5=$AI$2,$B5,0)))</f>
        <v>#REF!</v>
      </c>
      <c r="AP5" t="e">
        <f t="shared" ref="AP5:AP24" si="30">IF(AND(F5=0,OR($A5=$AP$2,$E5=$AP$2)),1,0)</f>
        <v>#REF!</v>
      </c>
      <c r="AQ5" t="e">
        <f t="shared" ref="AQ5:AQ24" si="31">IF(AND(F5=0,OR(AND($A5=$AP$2,$B5&gt;$D5),AND($E5=$AP$2,$D5&gt;$B5))),1,0)</f>
        <v>#REF!</v>
      </c>
      <c r="AR5" t="e">
        <f t="shared" ref="AR5:AR24" si="32">IF(AND(F5=0,AP5=1,$B5=$D5),1,0)</f>
        <v>#REF!</v>
      </c>
      <c r="AS5" t="e">
        <f t="shared" ref="AS5:AS24" si="33">IF(AND(F5=0,OR(AND($A5=$AP$2,$B5&lt;$D5),AND($E5=$AP$2,$D5&lt;$B5))),1,0)</f>
        <v>#REF!</v>
      </c>
      <c r="AT5" t="e">
        <f t="shared" ref="AT5:AT24" si="34">IF(F5&gt;0,0,IF($A5=$AP$2,$B5,IF($E5=$AP$2,$D5,0)))</f>
        <v>#REF!</v>
      </c>
      <c r="AU5" t="e">
        <f t="shared" ref="AU5:AU24" si="35">IF(F5&gt;0,0,IF($A5=$AP$2,$D5,IF($E5=$AP$2,$B5,0)))</f>
        <v>#REF!</v>
      </c>
      <c r="AW5" t="e">
        <f t="shared" ref="AW5:AW24" si="36">IF(AND(F5=0,OR($A5=$AW$2,$E5=$AW$2)),1,0)</f>
        <v>#REF!</v>
      </c>
      <c r="AX5" t="e">
        <f t="shared" ref="AX5:AX24" si="37">IF(AND(F5=0,OR(AND($A5=$AW$2,$B5&gt;$D5),AND($E5=$AW$2,$D5&gt;$B5))),1,0)</f>
        <v>#REF!</v>
      </c>
      <c r="AY5" t="e">
        <f t="shared" ref="AY5:AY24" si="38">IF(AND(F5=0,AW5=1,$B5=$D5),1,0)</f>
        <v>#REF!</v>
      </c>
      <c r="AZ5" t="e">
        <f t="shared" ref="AZ5:AZ24" si="39">IF(AND(F5=0,OR(AND($A5=$AW$2,$B5&lt;$D5),AND($E5=$AW$2,$D5&lt;$B5))),1,0)</f>
        <v>#REF!</v>
      </c>
      <c r="BA5" t="e">
        <f t="shared" ref="BA5:BA24" si="40">IF(F5&gt;0,0,IF($A5=$AW$2,$B5,IF($E5=$AW$2,$D5,0)))</f>
        <v>#REF!</v>
      </c>
      <c r="BB5" t="e">
        <f t="shared" ref="BB5:BB24" si="41">IF(F5&gt;0,0,IF($A5=$AW$2,$D5,IF($E5=$AW$2,$B5,0)))</f>
        <v>#REF!</v>
      </c>
    </row>
    <row r="6" spans="1:54" x14ac:dyDescent="0.2">
      <c r="A6" s="2" t="e">
        <f>#REF!</f>
        <v>#REF!</v>
      </c>
      <c r="B6" s="228" t="e">
        <f>IF(#REF!&lt;&gt;"",#REF!,"")</f>
        <v>#REF!</v>
      </c>
      <c r="C6" s="179" t="str">
        <f>'- C -'!D8</f>
        <v>-</v>
      </c>
      <c r="D6" s="228" t="e">
        <f>IF(#REF!&lt;&gt;"",#REF!,"")</f>
        <v>#REF!</v>
      </c>
      <c r="E6" s="3" t="e">
        <f>#REF!</f>
        <v>#REF!</v>
      </c>
      <c r="F6" s="228" t="e">
        <f>COUNTBLANK(#REF!:#REF!)</f>
        <v>#REF!</v>
      </c>
      <c r="G6" t="e">
        <f t="shared" si="0"/>
        <v>#REF!</v>
      </c>
      <c r="H6" t="e">
        <f t="shared" si="1"/>
        <v>#REF!</v>
      </c>
      <c r="I6" t="e">
        <f t="shared" si="2"/>
        <v>#REF!</v>
      </c>
      <c r="J6" t="e">
        <f t="shared" si="3"/>
        <v>#REF!</v>
      </c>
      <c r="K6" t="e">
        <f t="shared" si="4"/>
        <v>#REF!</v>
      </c>
      <c r="L6" t="e">
        <f t="shared" si="5"/>
        <v>#REF!</v>
      </c>
      <c r="N6" t="e">
        <f t="shared" si="6"/>
        <v>#REF!</v>
      </c>
      <c r="O6" t="e">
        <f t="shared" si="7"/>
        <v>#REF!</v>
      </c>
      <c r="P6" t="e">
        <f t="shared" si="8"/>
        <v>#REF!</v>
      </c>
      <c r="Q6" t="e">
        <f t="shared" si="9"/>
        <v>#REF!</v>
      </c>
      <c r="R6" t="e">
        <f t="shared" si="10"/>
        <v>#REF!</v>
      </c>
      <c r="S6" t="e">
        <f t="shared" si="11"/>
        <v>#REF!</v>
      </c>
      <c r="U6" t="e">
        <f t="shared" si="12"/>
        <v>#REF!</v>
      </c>
      <c r="V6" t="e">
        <f t="shared" si="13"/>
        <v>#REF!</v>
      </c>
      <c r="W6" t="e">
        <f t="shared" si="14"/>
        <v>#REF!</v>
      </c>
      <c r="X6" t="e">
        <f t="shared" si="15"/>
        <v>#REF!</v>
      </c>
      <c r="Y6" t="e">
        <f t="shared" si="16"/>
        <v>#REF!</v>
      </c>
      <c r="Z6" t="e">
        <f t="shared" si="17"/>
        <v>#REF!</v>
      </c>
      <c r="AB6" t="e">
        <f t="shared" si="18"/>
        <v>#REF!</v>
      </c>
      <c r="AC6" t="e">
        <f t="shared" si="19"/>
        <v>#REF!</v>
      </c>
      <c r="AD6" t="e">
        <f t="shared" si="20"/>
        <v>#REF!</v>
      </c>
      <c r="AE6" t="e">
        <f t="shared" si="21"/>
        <v>#REF!</v>
      </c>
      <c r="AF6" t="e">
        <f t="shared" si="22"/>
        <v>#REF!</v>
      </c>
      <c r="AG6" t="e">
        <f t="shared" si="23"/>
        <v>#REF!</v>
      </c>
      <c r="AI6" t="e">
        <f t="shared" si="24"/>
        <v>#REF!</v>
      </c>
      <c r="AJ6" t="e">
        <f t="shared" si="25"/>
        <v>#REF!</v>
      </c>
      <c r="AK6" t="e">
        <f t="shared" si="26"/>
        <v>#REF!</v>
      </c>
      <c r="AL6" t="e">
        <f t="shared" si="27"/>
        <v>#REF!</v>
      </c>
      <c r="AM6" t="e">
        <f t="shared" si="28"/>
        <v>#REF!</v>
      </c>
      <c r="AN6" t="e">
        <f t="shared" si="29"/>
        <v>#REF!</v>
      </c>
      <c r="AP6" t="e">
        <f t="shared" si="30"/>
        <v>#REF!</v>
      </c>
      <c r="AQ6" t="e">
        <f t="shared" si="31"/>
        <v>#REF!</v>
      </c>
      <c r="AR6" t="e">
        <f t="shared" si="32"/>
        <v>#REF!</v>
      </c>
      <c r="AS6" t="e">
        <f t="shared" si="33"/>
        <v>#REF!</v>
      </c>
      <c r="AT6" t="e">
        <f t="shared" si="34"/>
        <v>#REF!</v>
      </c>
      <c r="AU6" t="e">
        <f t="shared" si="35"/>
        <v>#REF!</v>
      </c>
      <c r="AW6" t="e">
        <f t="shared" si="36"/>
        <v>#REF!</v>
      </c>
      <c r="AX6" t="e">
        <f t="shared" si="37"/>
        <v>#REF!</v>
      </c>
      <c r="AY6" t="e">
        <f t="shared" si="38"/>
        <v>#REF!</v>
      </c>
      <c r="AZ6" t="e">
        <f t="shared" si="39"/>
        <v>#REF!</v>
      </c>
      <c r="BA6" t="e">
        <f t="shared" si="40"/>
        <v>#REF!</v>
      </c>
      <c r="BB6" t="e">
        <f t="shared" si="41"/>
        <v>#REF!</v>
      </c>
    </row>
    <row r="7" spans="1:54" x14ac:dyDescent="0.2">
      <c r="A7" s="2" t="e">
        <f>#REF!</f>
        <v>#REF!</v>
      </c>
      <c r="B7" s="228" t="e">
        <f>IF(#REF!&lt;&gt;"",#REF!,"")</f>
        <v>#REF!</v>
      </c>
      <c r="C7" s="179" t="str">
        <f>'- C -'!D9</f>
        <v>-</v>
      </c>
      <c r="D7" s="228" t="e">
        <f>IF(#REF!&lt;&gt;"",#REF!,"")</f>
        <v>#REF!</v>
      </c>
      <c r="E7" s="3" t="e">
        <f>#REF!</f>
        <v>#REF!</v>
      </c>
      <c r="F7" s="228" t="e">
        <f>COUNTBLANK(#REF!:#REF!)</f>
        <v>#REF!</v>
      </c>
      <c r="G7" t="e">
        <f t="shared" si="0"/>
        <v>#REF!</v>
      </c>
      <c r="H7" t="e">
        <f t="shared" si="1"/>
        <v>#REF!</v>
      </c>
      <c r="I7" t="e">
        <f t="shared" si="2"/>
        <v>#REF!</v>
      </c>
      <c r="J7" t="e">
        <f t="shared" si="3"/>
        <v>#REF!</v>
      </c>
      <c r="K7" t="e">
        <f t="shared" si="4"/>
        <v>#REF!</v>
      </c>
      <c r="L7" t="e">
        <f t="shared" si="5"/>
        <v>#REF!</v>
      </c>
      <c r="N7" t="e">
        <f t="shared" si="6"/>
        <v>#REF!</v>
      </c>
      <c r="O7" t="e">
        <f t="shared" si="7"/>
        <v>#REF!</v>
      </c>
      <c r="P7" t="e">
        <f t="shared" si="8"/>
        <v>#REF!</v>
      </c>
      <c r="Q7" t="e">
        <f t="shared" si="9"/>
        <v>#REF!</v>
      </c>
      <c r="R7" t="e">
        <f t="shared" si="10"/>
        <v>#REF!</v>
      </c>
      <c r="S7" t="e">
        <f t="shared" si="11"/>
        <v>#REF!</v>
      </c>
      <c r="U7" t="e">
        <f t="shared" si="12"/>
        <v>#REF!</v>
      </c>
      <c r="V7" t="e">
        <f t="shared" si="13"/>
        <v>#REF!</v>
      </c>
      <c r="W7" t="e">
        <f t="shared" si="14"/>
        <v>#REF!</v>
      </c>
      <c r="X7" t="e">
        <f t="shared" si="15"/>
        <v>#REF!</v>
      </c>
      <c r="Y7" t="e">
        <f t="shared" si="16"/>
        <v>#REF!</v>
      </c>
      <c r="Z7" t="e">
        <f t="shared" si="17"/>
        <v>#REF!</v>
      </c>
      <c r="AB7" t="e">
        <f t="shared" si="18"/>
        <v>#REF!</v>
      </c>
      <c r="AC7" t="e">
        <f t="shared" si="19"/>
        <v>#REF!</v>
      </c>
      <c r="AD7" t="e">
        <f t="shared" si="20"/>
        <v>#REF!</v>
      </c>
      <c r="AE7" t="e">
        <f t="shared" si="21"/>
        <v>#REF!</v>
      </c>
      <c r="AF7" t="e">
        <f t="shared" si="22"/>
        <v>#REF!</v>
      </c>
      <c r="AG7" t="e">
        <f t="shared" si="23"/>
        <v>#REF!</v>
      </c>
      <c r="AI7" t="e">
        <f t="shared" si="24"/>
        <v>#REF!</v>
      </c>
      <c r="AJ7" t="e">
        <f t="shared" si="25"/>
        <v>#REF!</v>
      </c>
      <c r="AK7" t="e">
        <f t="shared" si="26"/>
        <v>#REF!</v>
      </c>
      <c r="AL7" t="e">
        <f t="shared" si="27"/>
        <v>#REF!</v>
      </c>
      <c r="AM7" t="e">
        <f t="shared" si="28"/>
        <v>#REF!</v>
      </c>
      <c r="AN7" t="e">
        <f t="shared" si="29"/>
        <v>#REF!</v>
      </c>
      <c r="AP7" t="e">
        <f t="shared" si="30"/>
        <v>#REF!</v>
      </c>
      <c r="AQ7" t="e">
        <f t="shared" si="31"/>
        <v>#REF!</v>
      </c>
      <c r="AR7" t="e">
        <f t="shared" si="32"/>
        <v>#REF!</v>
      </c>
      <c r="AS7" t="e">
        <f t="shared" si="33"/>
        <v>#REF!</v>
      </c>
      <c r="AT7" t="e">
        <f t="shared" si="34"/>
        <v>#REF!</v>
      </c>
      <c r="AU7" t="e">
        <f t="shared" si="35"/>
        <v>#REF!</v>
      </c>
      <c r="AW7" t="e">
        <f t="shared" si="36"/>
        <v>#REF!</v>
      </c>
      <c r="AX7" t="e">
        <f t="shared" si="37"/>
        <v>#REF!</v>
      </c>
      <c r="AY7" t="e">
        <f t="shared" si="38"/>
        <v>#REF!</v>
      </c>
      <c r="AZ7" t="e">
        <f t="shared" si="39"/>
        <v>#REF!</v>
      </c>
      <c r="BA7" t="e">
        <f t="shared" si="40"/>
        <v>#REF!</v>
      </c>
      <c r="BB7" t="e">
        <f t="shared" si="41"/>
        <v>#REF!</v>
      </c>
    </row>
    <row r="8" spans="1:54" x14ac:dyDescent="0.2">
      <c r="A8" s="2" t="e">
        <f>#REF!</f>
        <v>#REF!</v>
      </c>
      <c r="B8" s="228" t="e">
        <f>IF(#REF!&lt;&gt;"",#REF!,"")</f>
        <v>#REF!</v>
      </c>
      <c r="C8" s="179" t="str">
        <f>'- C -'!D10</f>
        <v>-</v>
      </c>
      <c r="D8" s="228" t="e">
        <f>IF(#REF!&lt;&gt;"",#REF!,"")</f>
        <v>#REF!</v>
      </c>
      <c r="E8" s="3" t="e">
        <f>#REF!</f>
        <v>#REF!</v>
      </c>
      <c r="F8" s="228" t="e">
        <f>COUNTBLANK(#REF!:#REF!)</f>
        <v>#REF!</v>
      </c>
      <c r="G8" t="e">
        <f t="shared" si="0"/>
        <v>#REF!</v>
      </c>
      <c r="H8" t="e">
        <f t="shared" si="1"/>
        <v>#REF!</v>
      </c>
      <c r="I8" t="e">
        <f t="shared" si="2"/>
        <v>#REF!</v>
      </c>
      <c r="J8" t="e">
        <f t="shared" si="3"/>
        <v>#REF!</v>
      </c>
      <c r="K8" t="e">
        <f t="shared" si="4"/>
        <v>#REF!</v>
      </c>
      <c r="L8" t="e">
        <f t="shared" si="5"/>
        <v>#REF!</v>
      </c>
      <c r="N8" t="e">
        <f t="shared" si="6"/>
        <v>#REF!</v>
      </c>
      <c r="O8" t="e">
        <f t="shared" si="7"/>
        <v>#REF!</v>
      </c>
      <c r="P8" t="e">
        <f t="shared" si="8"/>
        <v>#REF!</v>
      </c>
      <c r="Q8" t="e">
        <f t="shared" si="9"/>
        <v>#REF!</v>
      </c>
      <c r="R8" t="e">
        <f t="shared" si="10"/>
        <v>#REF!</v>
      </c>
      <c r="S8" t="e">
        <f t="shared" si="11"/>
        <v>#REF!</v>
      </c>
      <c r="U8" t="e">
        <f t="shared" si="12"/>
        <v>#REF!</v>
      </c>
      <c r="V8" t="e">
        <f t="shared" si="13"/>
        <v>#REF!</v>
      </c>
      <c r="W8" t="e">
        <f t="shared" si="14"/>
        <v>#REF!</v>
      </c>
      <c r="X8" t="e">
        <f t="shared" si="15"/>
        <v>#REF!</v>
      </c>
      <c r="Y8" t="e">
        <f t="shared" si="16"/>
        <v>#REF!</v>
      </c>
      <c r="Z8" t="e">
        <f t="shared" si="17"/>
        <v>#REF!</v>
      </c>
      <c r="AB8" t="e">
        <f t="shared" si="18"/>
        <v>#REF!</v>
      </c>
      <c r="AC8" t="e">
        <f t="shared" si="19"/>
        <v>#REF!</v>
      </c>
      <c r="AD8" t="e">
        <f t="shared" si="20"/>
        <v>#REF!</v>
      </c>
      <c r="AE8" t="e">
        <f t="shared" si="21"/>
        <v>#REF!</v>
      </c>
      <c r="AF8" t="e">
        <f t="shared" si="22"/>
        <v>#REF!</v>
      </c>
      <c r="AG8" t="e">
        <f t="shared" si="23"/>
        <v>#REF!</v>
      </c>
      <c r="AI8" t="e">
        <f t="shared" si="24"/>
        <v>#REF!</v>
      </c>
      <c r="AJ8" t="e">
        <f t="shared" si="25"/>
        <v>#REF!</v>
      </c>
      <c r="AK8" t="e">
        <f t="shared" si="26"/>
        <v>#REF!</v>
      </c>
      <c r="AL8" t="e">
        <f t="shared" si="27"/>
        <v>#REF!</v>
      </c>
      <c r="AM8" t="e">
        <f t="shared" si="28"/>
        <v>#REF!</v>
      </c>
      <c r="AN8" t="e">
        <f t="shared" si="29"/>
        <v>#REF!</v>
      </c>
      <c r="AP8" t="e">
        <f t="shared" si="30"/>
        <v>#REF!</v>
      </c>
      <c r="AQ8" t="e">
        <f t="shared" si="31"/>
        <v>#REF!</v>
      </c>
      <c r="AR8" t="e">
        <f t="shared" si="32"/>
        <v>#REF!</v>
      </c>
      <c r="AS8" t="e">
        <f t="shared" si="33"/>
        <v>#REF!</v>
      </c>
      <c r="AT8" t="e">
        <f t="shared" si="34"/>
        <v>#REF!</v>
      </c>
      <c r="AU8" t="e">
        <f t="shared" si="35"/>
        <v>#REF!</v>
      </c>
      <c r="AW8" t="e">
        <f t="shared" si="36"/>
        <v>#REF!</v>
      </c>
      <c r="AX8" t="e">
        <f t="shared" si="37"/>
        <v>#REF!</v>
      </c>
      <c r="AY8" t="e">
        <f t="shared" si="38"/>
        <v>#REF!</v>
      </c>
      <c r="AZ8" t="e">
        <f t="shared" si="39"/>
        <v>#REF!</v>
      </c>
      <c r="BA8" t="e">
        <f t="shared" si="40"/>
        <v>#REF!</v>
      </c>
      <c r="BB8" t="e">
        <f t="shared" si="41"/>
        <v>#REF!</v>
      </c>
    </row>
    <row r="9" spans="1:54" x14ac:dyDescent="0.2">
      <c r="A9" s="2" t="e">
        <f>#REF!</f>
        <v>#REF!</v>
      </c>
      <c r="B9" s="228" t="e">
        <f>IF(#REF!&lt;&gt;"",#REF!,"")</f>
        <v>#REF!</v>
      </c>
      <c r="C9" s="179" t="str">
        <f>'- C -'!D11</f>
        <v>-</v>
      </c>
      <c r="D9" s="228" t="e">
        <f>IF(#REF!&lt;&gt;"",#REF!,"")</f>
        <v>#REF!</v>
      </c>
      <c r="E9" s="3" t="e">
        <f>#REF!</f>
        <v>#REF!</v>
      </c>
      <c r="F9" s="228" t="e">
        <f>COUNTBLANK(#REF!:#REF!)</f>
        <v>#REF!</v>
      </c>
      <c r="G9" t="e">
        <f t="shared" si="0"/>
        <v>#REF!</v>
      </c>
      <c r="H9" t="e">
        <f t="shared" si="1"/>
        <v>#REF!</v>
      </c>
      <c r="I9" t="e">
        <f t="shared" si="2"/>
        <v>#REF!</v>
      </c>
      <c r="J9" t="e">
        <f t="shared" si="3"/>
        <v>#REF!</v>
      </c>
      <c r="K9" t="e">
        <f t="shared" si="4"/>
        <v>#REF!</v>
      </c>
      <c r="L9" t="e">
        <f t="shared" si="5"/>
        <v>#REF!</v>
      </c>
      <c r="N9" t="e">
        <f t="shared" si="6"/>
        <v>#REF!</v>
      </c>
      <c r="O9" t="e">
        <f t="shared" si="7"/>
        <v>#REF!</v>
      </c>
      <c r="P9" t="e">
        <f t="shared" si="8"/>
        <v>#REF!</v>
      </c>
      <c r="Q9" t="e">
        <f t="shared" si="9"/>
        <v>#REF!</v>
      </c>
      <c r="R9" t="e">
        <f t="shared" si="10"/>
        <v>#REF!</v>
      </c>
      <c r="S9" t="e">
        <f t="shared" si="11"/>
        <v>#REF!</v>
      </c>
      <c r="U9" t="e">
        <f t="shared" si="12"/>
        <v>#REF!</v>
      </c>
      <c r="V9" t="e">
        <f t="shared" si="13"/>
        <v>#REF!</v>
      </c>
      <c r="W9" t="e">
        <f t="shared" si="14"/>
        <v>#REF!</v>
      </c>
      <c r="X9" t="e">
        <f t="shared" si="15"/>
        <v>#REF!</v>
      </c>
      <c r="Y9" t="e">
        <f t="shared" si="16"/>
        <v>#REF!</v>
      </c>
      <c r="Z9" t="e">
        <f t="shared" si="17"/>
        <v>#REF!</v>
      </c>
      <c r="AB9" t="e">
        <f t="shared" si="18"/>
        <v>#REF!</v>
      </c>
      <c r="AC9" t="e">
        <f t="shared" si="19"/>
        <v>#REF!</v>
      </c>
      <c r="AD9" t="e">
        <f t="shared" si="20"/>
        <v>#REF!</v>
      </c>
      <c r="AE9" t="e">
        <f t="shared" si="21"/>
        <v>#REF!</v>
      </c>
      <c r="AF9" t="e">
        <f t="shared" si="22"/>
        <v>#REF!</v>
      </c>
      <c r="AG9" t="e">
        <f t="shared" si="23"/>
        <v>#REF!</v>
      </c>
      <c r="AI9" t="e">
        <f t="shared" si="24"/>
        <v>#REF!</v>
      </c>
      <c r="AJ9" t="e">
        <f t="shared" si="25"/>
        <v>#REF!</v>
      </c>
      <c r="AK9" t="e">
        <f t="shared" si="26"/>
        <v>#REF!</v>
      </c>
      <c r="AL9" t="e">
        <f t="shared" si="27"/>
        <v>#REF!</v>
      </c>
      <c r="AM9" t="e">
        <f t="shared" si="28"/>
        <v>#REF!</v>
      </c>
      <c r="AN9" t="e">
        <f t="shared" si="29"/>
        <v>#REF!</v>
      </c>
      <c r="AP9" t="e">
        <f t="shared" si="30"/>
        <v>#REF!</v>
      </c>
      <c r="AQ9" t="e">
        <f t="shared" si="31"/>
        <v>#REF!</v>
      </c>
      <c r="AR9" t="e">
        <f t="shared" si="32"/>
        <v>#REF!</v>
      </c>
      <c r="AS9" t="e">
        <f t="shared" si="33"/>
        <v>#REF!</v>
      </c>
      <c r="AT9" t="e">
        <f t="shared" si="34"/>
        <v>#REF!</v>
      </c>
      <c r="AU9" t="e">
        <f t="shared" si="35"/>
        <v>#REF!</v>
      </c>
      <c r="AW9" t="e">
        <f t="shared" si="36"/>
        <v>#REF!</v>
      </c>
      <c r="AX9" t="e">
        <f t="shared" si="37"/>
        <v>#REF!</v>
      </c>
      <c r="AY9" t="e">
        <f t="shared" si="38"/>
        <v>#REF!</v>
      </c>
      <c r="AZ9" t="e">
        <f t="shared" si="39"/>
        <v>#REF!</v>
      </c>
      <c r="BA9" t="e">
        <f t="shared" si="40"/>
        <v>#REF!</v>
      </c>
      <c r="BB9" t="e">
        <f t="shared" si="41"/>
        <v>#REF!</v>
      </c>
    </row>
    <row r="10" spans="1:54" x14ac:dyDescent="0.2">
      <c r="A10" s="2" t="e">
        <f>#REF!</f>
        <v>#REF!</v>
      </c>
      <c r="B10" s="228" t="e">
        <f>IF(#REF!&lt;&gt;"",#REF!,"")</f>
        <v>#REF!</v>
      </c>
      <c r="C10" s="179" t="str">
        <f>'- C -'!D12</f>
        <v>-</v>
      </c>
      <c r="D10" s="228" t="e">
        <f>IF(#REF!&lt;&gt;"",#REF!,"")</f>
        <v>#REF!</v>
      </c>
      <c r="E10" s="3" t="e">
        <f>#REF!</f>
        <v>#REF!</v>
      </c>
      <c r="F10" s="228" t="e">
        <f>COUNTBLANK(#REF!:#REF!)</f>
        <v>#REF!</v>
      </c>
      <c r="G10" t="e">
        <f>IF(AND(F10=0,OR($A10=$G$2,$E10=$G$2)),1,0)</f>
        <v>#REF!</v>
      </c>
      <c r="H10" t="e">
        <f>IF(AND(F10=0,OR(AND($A10=$G$2,$B10&gt;$D10),AND($E10=$G$2,$D10&gt;$B10))),1,0)</f>
        <v>#REF!</v>
      </c>
      <c r="I10" t="e">
        <f>IF(AND(F10=0,G10=1,$B10=$D10),1,0)</f>
        <v>#REF!</v>
      </c>
      <c r="J10" t="e">
        <f>IF(AND(F10=0,OR(AND($A10=$G$2,$B10&lt;$D10),AND($E10=$G$2,$D10&lt;$B10))),1,0)</f>
        <v>#REF!</v>
      </c>
      <c r="K10" t="e">
        <f>IF(F10&gt;0,0,IF($A10=$G$2,$B10,IF($E10=$G$2,$D10,0)))</f>
        <v>#REF!</v>
      </c>
      <c r="L10" t="e">
        <f>IF(F10&gt;0,0,IF($A10=$G$2,$D10,IF($E10=$G$2,$B10,0)))</f>
        <v>#REF!</v>
      </c>
      <c r="N10" t="e">
        <f>IF(AND(F10=0,OR($A10=$N$2,$E10=$N$2)),1,0)</f>
        <v>#REF!</v>
      </c>
      <c r="O10" t="e">
        <f>IF(AND(F10=0,OR(AND($A10=$N$2,$B10&gt;$D10),AND($E10=$N$2,$D10&gt;$B10))),1,0)</f>
        <v>#REF!</v>
      </c>
      <c r="P10" t="e">
        <f>IF(AND(F10=0,N10=1,$B10=$D10),1,0)</f>
        <v>#REF!</v>
      </c>
      <c r="Q10" t="e">
        <f>IF(AND(F10=0,OR(AND($A10=$N$2,$B10&lt;$D10),AND($E10=$N$2,$D10&lt;$B10))),1,0)</f>
        <v>#REF!</v>
      </c>
      <c r="R10" t="e">
        <f>IF(F10&gt;0,0,IF($A10=$N$2,$B10,IF($E10=$N$2,$D10,0)))</f>
        <v>#REF!</v>
      </c>
      <c r="S10" t="e">
        <f>IF(F10&gt;0,0,IF($A10=$N$2,$D10,IF($E10=$N$2,$B10,0)))</f>
        <v>#REF!</v>
      </c>
      <c r="U10" t="e">
        <f>IF(AND(F10=0,OR($A10=$U$2,$E10=$U$2)),1,0)</f>
        <v>#REF!</v>
      </c>
      <c r="V10" t="e">
        <f>IF(AND(F10=0,OR(AND($A10=$U$2,$B10&gt;$D10),AND($E10=$U$2,$D10&gt;$B10))),1,0)</f>
        <v>#REF!</v>
      </c>
      <c r="W10" t="e">
        <f>IF(AND(F10=0,U10=1,$B10=$D10),1,0)</f>
        <v>#REF!</v>
      </c>
      <c r="X10" t="e">
        <f>IF(AND(F10=0,OR(AND($A10=$U$2,$B10&lt;$D10),AND($E10=$U$2,$D10&lt;$B10))),1,0)</f>
        <v>#REF!</v>
      </c>
      <c r="Y10" t="e">
        <f>IF(F10&gt;0,0,IF($A10=$U$2,$B10,IF($E10=$U$2,$D10,0)))</f>
        <v>#REF!</v>
      </c>
      <c r="Z10" t="e">
        <f>IF(F10&gt;0,0,IF($A10=$U$2,$D10,IF($E10=$U$2,$B10,0)))</f>
        <v>#REF!</v>
      </c>
      <c r="AB10" t="e">
        <f>IF(AND(F10=0,OR($A10=$AB$2,$E10=$AB$2)),1,0)</f>
        <v>#REF!</v>
      </c>
      <c r="AC10" t="e">
        <f>IF(AND(F10=0,OR(AND($A10=$AB$2,$B10&gt;$D10),AND($E10=$AB$2,$D10&gt;$B10))),1,0)</f>
        <v>#REF!</v>
      </c>
      <c r="AD10" t="e">
        <f>IF(AND(F10=0,AB10=1,$B10=$D10),1,0)</f>
        <v>#REF!</v>
      </c>
      <c r="AE10" t="e">
        <f>IF(AND(F10=0,OR(AND($A10=$AB$2,$B10&lt;$D10),AND($E10=$AB$2,$D10&lt;$B10))),1,0)</f>
        <v>#REF!</v>
      </c>
      <c r="AF10" t="e">
        <f>IF(F10&gt;0,0,IF($A10=$AB$2,$B10,IF($E10=$AB$2,$D10,0)))</f>
        <v>#REF!</v>
      </c>
      <c r="AG10" t="e">
        <f>IF(F10&gt;0,0,IF($A10=$AB$2,$D10,IF($E10=$AB$2,$B10,0)))</f>
        <v>#REF!</v>
      </c>
      <c r="AI10" t="e">
        <f t="shared" si="24"/>
        <v>#REF!</v>
      </c>
      <c r="AJ10" t="e">
        <f t="shared" si="25"/>
        <v>#REF!</v>
      </c>
      <c r="AK10" t="e">
        <f t="shared" si="26"/>
        <v>#REF!</v>
      </c>
      <c r="AL10" t="e">
        <f t="shared" si="27"/>
        <v>#REF!</v>
      </c>
      <c r="AM10" t="e">
        <f t="shared" si="28"/>
        <v>#REF!</v>
      </c>
      <c r="AN10" t="e">
        <f t="shared" si="29"/>
        <v>#REF!</v>
      </c>
      <c r="AP10" t="e">
        <f t="shared" si="30"/>
        <v>#REF!</v>
      </c>
      <c r="AQ10" t="e">
        <f t="shared" si="31"/>
        <v>#REF!</v>
      </c>
      <c r="AR10" t="e">
        <f t="shared" si="32"/>
        <v>#REF!</v>
      </c>
      <c r="AS10" t="e">
        <f t="shared" si="33"/>
        <v>#REF!</v>
      </c>
      <c r="AT10" t="e">
        <f t="shared" si="34"/>
        <v>#REF!</v>
      </c>
      <c r="AU10" t="e">
        <f t="shared" si="35"/>
        <v>#REF!</v>
      </c>
      <c r="AW10" t="e">
        <f t="shared" si="36"/>
        <v>#REF!</v>
      </c>
      <c r="AX10" t="e">
        <f t="shared" si="37"/>
        <v>#REF!</v>
      </c>
      <c r="AY10" t="e">
        <f t="shared" si="38"/>
        <v>#REF!</v>
      </c>
      <c r="AZ10" t="e">
        <f t="shared" si="39"/>
        <v>#REF!</v>
      </c>
      <c r="BA10" t="e">
        <f t="shared" si="40"/>
        <v>#REF!</v>
      </c>
      <c r="BB10" t="e">
        <f t="shared" si="41"/>
        <v>#REF!</v>
      </c>
    </row>
    <row r="11" spans="1:54" x14ac:dyDescent="0.2">
      <c r="A11" s="2" t="e">
        <f>#REF!</f>
        <v>#REF!</v>
      </c>
      <c r="B11" s="228" t="e">
        <f>IF(#REF!&lt;&gt;"",#REF!,"")</f>
        <v>#REF!</v>
      </c>
      <c r="C11" s="179" t="str">
        <f>'- C -'!D13</f>
        <v>-</v>
      </c>
      <c r="D11" s="228" t="e">
        <f>IF(#REF!&lt;&gt;"",#REF!,"")</f>
        <v>#REF!</v>
      </c>
      <c r="E11" s="3" t="e">
        <f>#REF!</f>
        <v>#REF!</v>
      </c>
      <c r="F11" s="228" t="e">
        <f>COUNTBLANK(#REF!:#REF!)</f>
        <v>#REF!</v>
      </c>
      <c r="G11" t="e">
        <f>IF(AND(F11=0,OR($A11=$G$2,$E11=$G$2)),1,0)</f>
        <v>#REF!</v>
      </c>
      <c r="H11" t="e">
        <f>IF(AND(F11=0,OR(AND($A11=$G$2,$B11&gt;$D11),AND($E11=$G$2,$D11&gt;$B11))),1,0)</f>
        <v>#REF!</v>
      </c>
      <c r="I11" t="e">
        <f>IF(AND(F11=0,G11=1,$B11=$D11),1,0)</f>
        <v>#REF!</v>
      </c>
      <c r="J11" t="e">
        <f>IF(AND(F11=0,OR(AND($A11=$G$2,$B11&lt;$D11),AND($E11=$G$2,$D11&lt;$B11))),1,0)</f>
        <v>#REF!</v>
      </c>
      <c r="K11" t="e">
        <f>IF(F11&gt;0,0,IF($A11=$G$2,$B11,IF($E11=$G$2,$D11,0)))</f>
        <v>#REF!</v>
      </c>
      <c r="L11" t="e">
        <f>IF(F11&gt;0,0,IF($A11=$G$2,$D11,IF($E11=$G$2,$B11,0)))</f>
        <v>#REF!</v>
      </c>
      <c r="N11" t="e">
        <f>IF(AND(F11=0,OR($A11=$N$2,$E11=$N$2)),1,0)</f>
        <v>#REF!</v>
      </c>
      <c r="O11" t="e">
        <f>IF(AND(F11=0,OR(AND($A11=$N$2,$B11&gt;$D11),AND($E11=$N$2,$D11&gt;$B11))),1,0)</f>
        <v>#REF!</v>
      </c>
      <c r="P11" t="e">
        <f>IF(AND(F11=0,N11=1,$B11=$D11),1,0)</f>
        <v>#REF!</v>
      </c>
      <c r="Q11" t="e">
        <f>IF(AND(F11=0,OR(AND($A11=$N$2,$B11&lt;$D11),AND($E11=$N$2,$D11&lt;$B11))),1,0)</f>
        <v>#REF!</v>
      </c>
      <c r="R11" t="e">
        <f>IF(F11&gt;0,0,IF($A11=$N$2,$B11,IF($E11=$N$2,$D11,0)))</f>
        <v>#REF!</v>
      </c>
      <c r="S11" t="e">
        <f>IF(F11&gt;0,0,IF($A11=$N$2,$D11,IF($E11=$N$2,$B11,0)))</f>
        <v>#REF!</v>
      </c>
      <c r="U11" t="e">
        <f>IF(AND(F11=0,OR($A11=$U$2,$E11=$U$2)),1,0)</f>
        <v>#REF!</v>
      </c>
      <c r="V11" t="e">
        <f>IF(AND(F11=0,OR(AND($A11=$U$2,$B11&gt;$D11),AND($E11=$U$2,$D11&gt;$B11))),1,0)</f>
        <v>#REF!</v>
      </c>
      <c r="W11" t="e">
        <f>IF(AND(F11=0,U11=1,$B11=$D11),1,0)</f>
        <v>#REF!</v>
      </c>
      <c r="X11" t="e">
        <f>IF(AND(F11=0,OR(AND($A11=$U$2,$B11&lt;$D11),AND($E11=$U$2,$D11&lt;$B11))),1,0)</f>
        <v>#REF!</v>
      </c>
      <c r="Y11" t="e">
        <f>IF(F11&gt;0,0,IF($A11=$U$2,$B11,IF($E11=$U$2,$D11,0)))</f>
        <v>#REF!</v>
      </c>
      <c r="Z11" t="e">
        <f>IF(F11&gt;0,0,IF($A11=$U$2,$D11,IF($E11=$U$2,$B11,0)))</f>
        <v>#REF!</v>
      </c>
      <c r="AB11" t="e">
        <f>IF(AND(F11=0,OR($A11=$AB$2,$E11=$AB$2)),1,0)</f>
        <v>#REF!</v>
      </c>
      <c r="AC11" t="e">
        <f>IF(AND(F11=0,OR(AND($A11=$AB$2,$B11&gt;$D11),AND($E11=$AB$2,$D11&gt;$B11))),1,0)</f>
        <v>#REF!</v>
      </c>
      <c r="AD11" t="e">
        <f>IF(AND(F11=0,AB11=1,$B11=$D11),1,0)</f>
        <v>#REF!</v>
      </c>
      <c r="AE11" t="e">
        <f>IF(AND(F11=0,OR(AND($A11=$AB$2,$B11&lt;$D11),AND($E11=$AB$2,$D11&lt;$B11))),1,0)</f>
        <v>#REF!</v>
      </c>
      <c r="AF11" t="e">
        <f>IF(F11&gt;0,0,IF($A11=$AB$2,$B11,IF($E11=$AB$2,$D11,0)))</f>
        <v>#REF!</v>
      </c>
      <c r="AG11" t="e">
        <f>IF(F11&gt;0,0,IF($A11=$AB$2,$D11,IF($E11=$AB$2,$B11,0)))</f>
        <v>#REF!</v>
      </c>
      <c r="AI11" t="e">
        <f t="shared" si="24"/>
        <v>#REF!</v>
      </c>
      <c r="AJ11" t="e">
        <f t="shared" si="25"/>
        <v>#REF!</v>
      </c>
      <c r="AK11" t="e">
        <f t="shared" si="26"/>
        <v>#REF!</v>
      </c>
      <c r="AL11" t="e">
        <f t="shared" si="27"/>
        <v>#REF!</v>
      </c>
      <c r="AM11" t="e">
        <f t="shared" si="28"/>
        <v>#REF!</v>
      </c>
      <c r="AN11" t="e">
        <f t="shared" si="29"/>
        <v>#REF!</v>
      </c>
      <c r="AP11" t="e">
        <f t="shared" si="30"/>
        <v>#REF!</v>
      </c>
      <c r="AQ11" t="e">
        <f t="shared" si="31"/>
        <v>#REF!</v>
      </c>
      <c r="AR11" t="e">
        <f t="shared" si="32"/>
        <v>#REF!</v>
      </c>
      <c r="AS11" t="e">
        <f t="shared" si="33"/>
        <v>#REF!</v>
      </c>
      <c r="AT11" t="e">
        <f t="shared" si="34"/>
        <v>#REF!</v>
      </c>
      <c r="AU11" t="e">
        <f t="shared" si="35"/>
        <v>#REF!</v>
      </c>
      <c r="AW11" t="e">
        <f t="shared" si="36"/>
        <v>#REF!</v>
      </c>
      <c r="AX11" t="e">
        <f t="shared" si="37"/>
        <v>#REF!</v>
      </c>
      <c r="AY11" t="e">
        <f t="shared" si="38"/>
        <v>#REF!</v>
      </c>
      <c r="AZ11" t="e">
        <f t="shared" si="39"/>
        <v>#REF!</v>
      </c>
      <c r="BA11" t="e">
        <f t="shared" si="40"/>
        <v>#REF!</v>
      </c>
      <c r="BB11" t="e">
        <f t="shared" si="41"/>
        <v>#REF!</v>
      </c>
    </row>
    <row r="12" spans="1:54" x14ac:dyDescent="0.2">
      <c r="A12" s="2" t="e">
        <f>#REF!</f>
        <v>#REF!</v>
      </c>
      <c r="B12" s="228" t="e">
        <f>IF(#REF!&lt;&gt;"",#REF!,"")</f>
        <v>#REF!</v>
      </c>
      <c r="C12" s="179" t="str">
        <f>'- C -'!D14</f>
        <v>-</v>
      </c>
      <c r="D12" s="228" t="e">
        <f>IF(#REF!&lt;&gt;"",#REF!,"")</f>
        <v>#REF!</v>
      </c>
      <c r="E12" s="3" t="e">
        <f>#REF!</f>
        <v>#REF!</v>
      </c>
      <c r="F12" s="228" t="e">
        <f>COUNTBLANK(#REF!:#REF!)</f>
        <v>#REF!</v>
      </c>
      <c r="G12" t="e">
        <f>IF(AND(F12=0,OR($A12=$G$2,$E12=$G$2)),1,0)</f>
        <v>#REF!</v>
      </c>
      <c r="H12" t="e">
        <f>IF(AND(F12=0,OR(AND($A12=$G$2,$B12&gt;$D12),AND($E12=$G$2,$D12&gt;$B12))),1,0)</f>
        <v>#REF!</v>
      </c>
      <c r="I12" t="e">
        <f>IF(AND(F12=0,G12=1,$B12=$D12),1,0)</f>
        <v>#REF!</v>
      </c>
      <c r="J12" t="e">
        <f>IF(AND(F12=0,OR(AND($A12=$G$2,$B12&lt;$D12),AND($E12=$G$2,$D12&lt;$B12))),1,0)</f>
        <v>#REF!</v>
      </c>
      <c r="K12" t="e">
        <f>IF(F12&gt;0,0,IF($A12=$G$2,$B12,IF($E12=$G$2,$D12,0)))</f>
        <v>#REF!</v>
      </c>
      <c r="L12" t="e">
        <f>IF(F12&gt;0,0,IF($A12=$G$2,$D12,IF($E12=$G$2,$B12,0)))</f>
        <v>#REF!</v>
      </c>
      <c r="N12" t="e">
        <f>IF(AND(F12=0,OR($A12=$N$2,$E12=$N$2)),1,0)</f>
        <v>#REF!</v>
      </c>
      <c r="O12" t="e">
        <f>IF(AND(F12=0,OR(AND($A12=$N$2,$B12&gt;$D12),AND($E12=$N$2,$D12&gt;$B12))),1,0)</f>
        <v>#REF!</v>
      </c>
      <c r="P12" t="e">
        <f>IF(AND(F12=0,N12=1,$B12=$D12),1,0)</f>
        <v>#REF!</v>
      </c>
      <c r="Q12" t="e">
        <f>IF(AND(F12=0,OR(AND($A12=$N$2,$B12&lt;$D12),AND($E12=$N$2,$D12&lt;$B12))),1,0)</f>
        <v>#REF!</v>
      </c>
      <c r="R12" t="e">
        <f>IF(F12&gt;0,0,IF($A12=$N$2,$B12,IF($E12=$N$2,$D12,0)))</f>
        <v>#REF!</v>
      </c>
      <c r="S12" t="e">
        <f>IF(F12&gt;0,0,IF($A12=$N$2,$D12,IF($E12=$N$2,$B12,0)))</f>
        <v>#REF!</v>
      </c>
      <c r="U12" t="e">
        <f>IF(AND(F12=0,OR($A12=$U$2,$E12=$U$2)),1,0)</f>
        <v>#REF!</v>
      </c>
      <c r="V12" t="e">
        <f>IF(AND(F12=0,OR(AND($A12=$U$2,$B12&gt;$D12),AND($E12=$U$2,$D12&gt;$B12))),1,0)</f>
        <v>#REF!</v>
      </c>
      <c r="W12" t="e">
        <f>IF(AND(F12=0,U12=1,$B12=$D12),1,0)</f>
        <v>#REF!</v>
      </c>
      <c r="X12" t="e">
        <f>IF(AND(F12=0,OR(AND($A12=$U$2,$B12&lt;$D12),AND($E12=$U$2,$D12&lt;$B12))),1,0)</f>
        <v>#REF!</v>
      </c>
      <c r="Y12" t="e">
        <f>IF(F12&gt;0,0,IF($A12=$U$2,$B12,IF($E12=$U$2,$D12,0)))</f>
        <v>#REF!</v>
      </c>
      <c r="Z12" t="e">
        <f>IF(F12&gt;0,0,IF($A12=$U$2,$D12,IF($E12=$U$2,$B12,0)))</f>
        <v>#REF!</v>
      </c>
      <c r="AB12" t="e">
        <f>IF(AND(F12=0,OR($A12=$AB$2,$E12=$AB$2)),1,0)</f>
        <v>#REF!</v>
      </c>
      <c r="AC12" t="e">
        <f>IF(AND(F12=0,OR(AND($A12=$AB$2,$B12&gt;$D12),AND($E12=$AB$2,$D12&gt;$B12))),1,0)</f>
        <v>#REF!</v>
      </c>
      <c r="AD12" t="e">
        <f>IF(AND(F12=0,AB12=1,$B12=$D12),1,0)</f>
        <v>#REF!</v>
      </c>
      <c r="AE12" t="e">
        <f>IF(AND(F12=0,OR(AND($A12=$AB$2,$B12&lt;$D12),AND($E12=$AB$2,$D12&lt;$B12))),1,0)</f>
        <v>#REF!</v>
      </c>
      <c r="AF12" t="e">
        <f>IF(F12&gt;0,0,IF($A12=$AB$2,$B12,IF($E12=$AB$2,$D12,0)))</f>
        <v>#REF!</v>
      </c>
      <c r="AG12" t="e">
        <f>IF(F12&gt;0,0,IF($A12=$AB$2,$D12,IF($E12=$AB$2,$B12,0)))</f>
        <v>#REF!</v>
      </c>
      <c r="AI12" t="e">
        <f t="shared" si="24"/>
        <v>#REF!</v>
      </c>
      <c r="AJ12" t="e">
        <f t="shared" si="25"/>
        <v>#REF!</v>
      </c>
      <c r="AK12" t="e">
        <f t="shared" si="26"/>
        <v>#REF!</v>
      </c>
      <c r="AL12" t="e">
        <f t="shared" si="27"/>
        <v>#REF!</v>
      </c>
      <c r="AM12" t="e">
        <f t="shared" si="28"/>
        <v>#REF!</v>
      </c>
      <c r="AN12" t="e">
        <f t="shared" si="29"/>
        <v>#REF!</v>
      </c>
      <c r="AP12" t="e">
        <f t="shared" si="30"/>
        <v>#REF!</v>
      </c>
      <c r="AQ12" t="e">
        <f t="shared" si="31"/>
        <v>#REF!</v>
      </c>
      <c r="AR12" t="e">
        <f t="shared" si="32"/>
        <v>#REF!</v>
      </c>
      <c r="AS12" t="e">
        <f t="shared" si="33"/>
        <v>#REF!</v>
      </c>
      <c r="AT12" t="e">
        <f t="shared" si="34"/>
        <v>#REF!</v>
      </c>
      <c r="AU12" t="e">
        <f t="shared" si="35"/>
        <v>#REF!</v>
      </c>
      <c r="AW12" t="e">
        <f t="shared" si="36"/>
        <v>#REF!</v>
      </c>
      <c r="AX12" t="e">
        <f t="shared" si="37"/>
        <v>#REF!</v>
      </c>
      <c r="AY12" t="e">
        <f t="shared" si="38"/>
        <v>#REF!</v>
      </c>
      <c r="AZ12" t="e">
        <f t="shared" si="39"/>
        <v>#REF!</v>
      </c>
      <c r="BA12" t="e">
        <f t="shared" si="40"/>
        <v>#REF!</v>
      </c>
      <c r="BB12" t="e">
        <f t="shared" si="41"/>
        <v>#REF!</v>
      </c>
    </row>
    <row r="13" spans="1:54" x14ac:dyDescent="0.2">
      <c r="A13" s="2" t="e">
        <f>#REF!</f>
        <v>#REF!</v>
      </c>
      <c r="B13" s="228" t="e">
        <f>IF(#REF!&lt;&gt;"",#REF!,"")</f>
        <v>#REF!</v>
      </c>
      <c r="C13" s="179" t="str">
        <f>'- C -'!D15</f>
        <v>-</v>
      </c>
      <c r="D13" s="228" t="e">
        <f>IF(#REF!&lt;&gt;"",#REF!,"")</f>
        <v>#REF!</v>
      </c>
      <c r="E13" s="3" t="e">
        <f>#REF!</f>
        <v>#REF!</v>
      </c>
      <c r="F13" s="228" t="e">
        <f>COUNTBLANK(#REF!:#REF!)</f>
        <v>#REF!</v>
      </c>
      <c r="G13" t="e">
        <f>IF(AND(F13=0,OR($A13=$G$2,$E13=$G$2)),1,0)</f>
        <v>#REF!</v>
      </c>
      <c r="H13" t="e">
        <f>IF(AND(F13=0,OR(AND($A13=$G$2,$B13&gt;$D13),AND($E13=$G$2,$D13&gt;$B13))),1,0)</f>
        <v>#REF!</v>
      </c>
      <c r="I13" t="e">
        <f>IF(AND(F13=0,G13=1,$B13=$D13),1,0)</f>
        <v>#REF!</v>
      </c>
      <c r="J13" t="e">
        <f>IF(AND(F13=0,OR(AND($A13=$G$2,$B13&lt;$D13),AND($E13=$G$2,$D13&lt;$B13))),1,0)</f>
        <v>#REF!</v>
      </c>
      <c r="K13" t="e">
        <f>IF(F13&gt;0,0,IF($A13=$G$2,$B13,IF($E13=$G$2,$D13,0)))</f>
        <v>#REF!</v>
      </c>
      <c r="L13" t="e">
        <f>IF(F13&gt;0,0,IF($A13=$G$2,$D13,IF($E13=$G$2,$B13,0)))</f>
        <v>#REF!</v>
      </c>
      <c r="N13" t="e">
        <f>IF(AND(F13=0,OR($A13=$N$2,$E13=$N$2)),1,0)</f>
        <v>#REF!</v>
      </c>
      <c r="O13" t="e">
        <f>IF(AND(F13=0,OR(AND($A13=$N$2,$B13&gt;$D13),AND($E13=$N$2,$D13&gt;$B13))),1,0)</f>
        <v>#REF!</v>
      </c>
      <c r="P13" t="e">
        <f>IF(AND(F13=0,N13=1,$B13=$D13),1,0)</f>
        <v>#REF!</v>
      </c>
      <c r="Q13" t="e">
        <f>IF(AND(F13=0,OR(AND($A13=$N$2,$B13&lt;$D13),AND($E13=$N$2,$D13&lt;$B13))),1,0)</f>
        <v>#REF!</v>
      </c>
      <c r="R13" t="e">
        <f>IF(F13&gt;0,0,IF($A13=$N$2,$B13,IF($E13=$N$2,$D13,0)))</f>
        <v>#REF!</v>
      </c>
      <c r="S13" t="e">
        <f>IF(F13&gt;0,0,IF($A13=$N$2,$D13,IF($E13=$N$2,$B13,0)))</f>
        <v>#REF!</v>
      </c>
      <c r="U13" t="e">
        <f>IF(AND(F13=0,OR($A13=$U$2,$E13=$U$2)),1,0)</f>
        <v>#REF!</v>
      </c>
      <c r="V13" t="e">
        <f>IF(AND(F13=0,OR(AND($A13=$U$2,$B13&gt;$D13),AND($E13=$U$2,$D13&gt;$B13))),1,0)</f>
        <v>#REF!</v>
      </c>
      <c r="W13" t="e">
        <f>IF(AND(F13=0,U13=1,$B13=$D13),1,0)</f>
        <v>#REF!</v>
      </c>
      <c r="X13" t="e">
        <f>IF(AND(F13=0,OR(AND($A13=$U$2,$B13&lt;$D13),AND($E13=$U$2,$D13&lt;$B13))),1,0)</f>
        <v>#REF!</v>
      </c>
      <c r="Y13" t="e">
        <f>IF(F13&gt;0,0,IF($A13=$U$2,$B13,IF($E13=$U$2,$D13,0)))</f>
        <v>#REF!</v>
      </c>
      <c r="Z13" t="e">
        <f>IF(F13&gt;0,0,IF($A13=$U$2,$D13,IF($E13=$U$2,$B13,0)))</f>
        <v>#REF!</v>
      </c>
      <c r="AB13" t="e">
        <f>IF(AND(F13=0,OR($A13=$AB$2,$E13=$AB$2)),1,0)</f>
        <v>#REF!</v>
      </c>
      <c r="AC13" t="e">
        <f>IF(AND(F13=0,OR(AND($A13=$AB$2,$B13&gt;$D13),AND($E13=$AB$2,$D13&gt;$B13))),1,0)</f>
        <v>#REF!</v>
      </c>
      <c r="AD13" t="e">
        <f>IF(AND(F13=0,AB13=1,$B13=$D13),1,0)</f>
        <v>#REF!</v>
      </c>
      <c r="AE13" t="e">
        <f>IF(AND(F13=0,OR(AND($A13=$AB$2,$B13&lt;$D13),AND($E13=$AB$2,$D13&lt;$B13))),1,0)</f>
        <v>#REF!</v>
      </c>
      <c r="AF13" t="e">
        <f>IF(F13&gt;0,0,IF($A13=$AB$2,$B13,IF($E13=$AB$2,$D13,0)))</f>
        <v>#REF!</v>
      </c>
      <c r="AG13" t="e">
        <f>IF(F13&gt;0,0,IF($A13=$AB$2,$D13,IF($E13=$AB$2,$B13,0)))</f>
        <v>#REF!</v>
      </c>
      <c r="AI13" t="e">
        <f t="shared" si="24"/>
        <v>#REF!</v>
      </c>
      <c r="AJ13" t="e">
        <f t="shared" si="25"/>
        <v>#REF!</v>
      </c>
      <c r="AK13" t="e">
        <f t="shared" si="26"/>
        <v>#REF!</v>
      </c>
      <c r="AL13" t="e">
        <f t="shared" si="27"/>
        <v>#REF!</v>
      </c>
      <c r="AM13" t="e">
        <f t="shared" si="28"/>
        <v>#REF!</v>
      </c>
      <c r="AN13" t="e">
        <f t="shared" si="29"/>
        <v>#REF!</v>
      </c>
      <c r="AP13" t="e">
        <f t="shared" si="30"/>
        <v>#REF!</v>
      </c>
      <c r="AQ13" t="e">
        <f t="shared" si="31"/>
        <v>#REF!</v>
      </c>
      <c r="AR13" t="e">
        <f t="shared" si="32"/>
        <v>#REF!</v>
      </c>
      <c r="AS13" t="e">
        <f t="shared" si="33"/>
        <v>#REF!</v>
      </c>
      <c r="AT13" t="e">
        <f t="shared" si="34"/>
        <v>#REF!</v>
      </c>
      <c r="AU13" t="e">
        <f t="shared" si="35"/>
        <v>#REF!</v>
      </c>
      <c r="AW13" t="e">
        <f t="shared" si="36"/>
        <v>#REF!</v>
      </c>
      <c r="AX13" t="e">
        <f t="shared" si="37"/>
        <v>#REF!</v>
      </c>
      <c r="AY13" t="e">
        <f t="shared" si="38"/>
        <v>#REF!</v>
      </c>
      <c r="AZ13" t="e">
        <f t="shared" si="39"/>
        <v>#REF!</v>
      </c>
      <c r="BA13" t="e">
        <f t="shared" si="40"/>
        <v>#REF!</v>
      </c>
      <c r="BB13" t="e">
        <f t="shared" si="41"/>
        <v>#REF!</v>
      </c>
    </row>
    <row r="14" spans="1:54" x14ac:dyDescent="0.2">
      <c r="A14" s="2" t="e">
        <f>#REF!</f>
        <v>#REF!</v>
      </c>
      <c r="B14" s="228" t="e">
        <f>IF(#REF!&lt;&gt;"",#REF!,"")</f>
        <v>#REF!</v>
      </c>
      <c r="C14" s="179" t="str">
        <f>'- C -'!D16</f>
        <v>-</v>
      </c>
      <c r="D14" s="228" t="e">
        <f>IF(#REF!&lt;&gt;"",#REF!,"")</f>
        <v>#REF!</v>
      </c>
      <c r="E14" s="3" t="e">
        <f>#REF!</f>
        <v>#REF!</v>
      </c>
      <c r="F14" s="228" t="e">
        <f>COUNTBLANK(#REF!:#REF!)</f>
        <v>#REF!</v>
      </c>
      <c r="G14" t="e">
        <f t="shared" ref="G14:G24" si="42">IF(AND(F14=0,OR($A14=$G$2,$E14=$G$2)),1,0)</f>
        <v>#REF!</v>
      </c>
      <c r="H14" t="e">
        <f t="shared" ref="H14:H24" si="43">IF(AND(F14=0,OR(AND($A14=$G$2,$B14&gt;$D14),AND($E14=$G$2,$D14&gt;$B14))),1,0)</f>
        <v>#REF!</v>
      </c>
      <c r="I14" t="e">
        <f t="shared" ref="I14:I24" si="44">IF(AND(F14=0,G14=1,$B14=$D14),1,0)</f>
        <v>#REF!</v>
      </c>
      <c r="J14" t="e">
        <f t="shared" ref="J14:J24" si="45">IF(AND(F14=0,OR(AND($A14=$G$2,$B14&lt;$D14),AND($E14=$G$2,$D14&lt;$B14))),1,0)</f>
        <v>#REF!</v>
      </c>
      <c r="K14" t="e">
        <f t="shared" ref="K14:K24" si="46">IF(F14&gt;0,0,IF($A14=$G$2,$B14,IF($E14=$G$2,$D14,0)))</f>
        <v>#REF!</v>
      </c>
      <c r="L14" t="e">
        <f t="shared" ref="L14:L24" si="47">IF(F14&gt;0,0,IF($A14=$G$2,$D14,IF($E14=$G$2,$B14,0)))</f>
        <v>#REF!</v>
      </c>
      <c r="N14" t="e">
        <f t="shared" ref="N14:N24" si="48">IF(AND(F14=0,OR($A14=$N$2,$E14=$N$2)),1,0)</f>
        <v>#REF!</v>
      </c>
      <c r="O14" t="e">
        <f t="shared" ref="O14:O24" si="49">IF(AND(F14=0,OR(AND($A14=$N$2,$B14&gt;$D14),AND($E14=$N$2,$D14&gt;$B14))),1,0)</f>
        <v>#REF!</v>
      </c>
      <c r="P14" t="e">
        <f t="shared" ref="P14:P24" si="50">IF(AND(F14=0,N14=1,$B14=$D14),1,0)</f>
        <v>#REF!</v>
      </c>
      <c r="Q14" t="e">
        <f t="shared" ref="Q14:Q24" si="51">IF(AND(F14=0,OR(AND($A14=$N$2,$B14&lt;$D14),AND($E14=$N$2,$D14&lt;$B14))),1,0)</f>
        <v>#REF!</v>
      </c>
      <c r="R14" t="e">
        <f t="shared" ref="R14:R24" si="52">IF(F14&gt;0,0,IF($A14=$N$2,$B14,IF($E14=$N$2,$D14,0)))</f>
        <v>#REF!</v>
      </c>
      <c r="S14" t="e">
        <f t="shared" ref="S14:S24" si="53">IF(F14&gt;0,0,IF($A14=$N$2,$D14,IF($E14=$N$2,$B14,0)))</f>
        <v>#REF!</v>
      </c>
      <c r="U14" t="e">
        <f t="shared" ref="U14:U24" si="54">IF(AND(F14=0,OR($A14=$U$2,$E14=$U$2)),1,0)</f>
        <v>#REF!</v>
      </c>
      <c r="V14" t="e">
        <f t="shared" ref="V14:V24" si="55">IF(AND(F14=0,OR(AND($A14=$U$2,$B14&gt;$D14),AND($E14=$U$2,$D14&gt;$B14))),1,0)</f>
        <v>#REF!</v>
      </c>
      <c r="W14" t="e">
        <f t="shared" ref="W14:W24" si="56">IF(AND(F14=0,U14=1,$B14=$D14),1,0)</f>
        <v>#REF!</v>
      </c>
      <c r="X14" t="e">
        <f t="shared" ref="X14:X24" si="57">IF(AND(F14=0,OR(AND($A14=$U$2,$B14&lt;$D14),AND($E14=$U$2,$D14&lt;$B14))),1,0)</f>
        <v>#REF!</v>
      </c>
      <c r="Y14" t="e">
        <f t="shared" ref="Y14:Y24" si="58">IF(F14&gt;0,0,IF($A14=$U$2,$B14,IF($E14=$U$2,$D14,0)))</f>
        <v>#REF!</v>
      </c>
      <c r="Z14" t="e">
        <f t="shared" ref="Z14:Z24" si="59">IF(F14&gt;0,0,IF($A14=$U$2,$D14,IF($E14=$U$2,$B14,0)))</f>
        <v>#REF!</v>
      </c>
      <c r="AB14" t="e">
        <f t="shared" ref="AB14:AB24" si="60">IF(AND(F14=0,OR($A14=$AB$2,$E14=$AB$2)),1,0)</f>
        <v>#REF!</v>
      </c>
      <c r="AC14" t="e">
        <f t="shared" ref="AC14:AC24" si="61">IF(AND(F14=0,OR(AND($A14=$AB$2,$B14&gt;$D14),AND($E14=$AB$2,$D14&gt;$B14))),1,0)</f>
        <v>#REF!</v>
      </c>
      <c r="AD14" t="e">
        <f t="shared" ref="AD14:AD24" si="62">IF(AND(F14=0,AB14=1,$B14=$D14),1,0)</f>
        <v>#REF!</v>
      </c>
      <c r="AE14" t="e">
        <f t="shared" ref="AE14:AE24" si="63">IF(AND(F14=0,OR(AND($A14=$AB$2,$B14&lt;$D14),AND($E14=$AB$2,$D14&lt;$B14))),1,0)</f>
        <v>#REF!</v>
      </c>
      <c r="AF14" t="e">
        <f t="shared" ref="AF14:AF24" si="64">IF(F14&gt;0,0,IF($A14=$AB$2,$B14,IF($E14=$AB$2,$D14,0)))</f>
        <v>#REF!</v>
      </c>
      <c r="AG14" t="e">
        <f t="shared" ref="AG14:AG24" si="65">IF(F14&gt;0,0,IF($A14=$AB$2,$D14,IF($E14=$AB$2,$B14,0)))</f>
        <v>#REF!</v>
      </c>
      <c r="AI14" t="e">
        <f t="shared" si="24"/>
        <v>#REF!</v>
      </c>
      <c r="AJ14" t="e">
        <f t="shared" si="25"/>
        <v>#REF!</v>
      </c>
      <c r="AK14" t="e">
        <f t="shared" si="26"/>
        <v>#REF!</v>
      </c>
      <c r="AL14" t="e">
        <f t="shared" si="27"/>
        <v>#REF!</v>
      </c>
      <c r="AM14" t="e">
        <f t="shared" si="28"/>
        <v>#REF!</v>
      </c>
      <c r="AN14" t="e">
        <f t="shared" si="29"/>
        <v>#REF!</v>
      </c>
      <c r="AP14" t="e">
        <f t="shared" si="30"/>
        <v>#REF!</v>
      </c>
      <c r="AQ14" t="e">
        <f t="shared" si="31"/>
        <v>#REF!</v>
      </c>
      <c r="AR14" t="e">
        <f t="shared" si="32"/>
        <v>#REF!</v>
      </c>
      <c r="AS14" t="e">
        <f t="shared" si="33"/>
        <v>#REF!</v>
      </c>
      <c r="AT14" t="e">
        <f t="shared" si="34"/>
        <v>#REF!</v>
      </c>
      <c r="AU14" t="e">
        <f t="shared" si="35"/>
        <v>#REF!</v>
      </c>
      <c r="AW14" t="e">
        <f t="shared" si="36"/>
        <v>#REF!</v>
      </c>
      <c r="AX14" t="e">
        <f t="shared" si="37"/>
        <v>#REF!</v>
      </c>
      <c r="AY14" t="e">
        <f t="shared" si="38"/>
        <v>#REF!</v>
      </c>
      <c r="AZ14" t="e">
        <f t="shared" si="39"/>
        <v>#REF!</v>
      </c>
      <c r="BA14" t="e">
        <f t="shared" si="40"/>
        <v>#REF!</v>
      </c>
      <c r="BB14" t="e">
        <f t="shared" si="41"/>
        <v>#REF!</v>
      </c>
    </row>
    <row r="15" spans="1:54" x14ac:dyDescent="0.2">
      <c r="A15" s="2" t="e">
        <f>#REF!</f>
        <v>#REF!</v>
      </c>
      <c r="B15" s="228" t="e">
        <f>IF(#REF!&lt;&gt;"",#REF!,"")</f>
        <v>#REF!</v>
      </c>
      <c r="C15" s="179" t="str">
        <f>'- C -'!D17</f>
        <v>-</v>
      </c>
      <c r="D15" s="228" t="e">
        <f>IF(#REF!&lt;&gt;"",#REF!,"")</f>
        <v>#REF!</v>
      </c>
      <c r="E15" s="3" t="e">
        <f>#REF!</f>
        <v>#REF!</v>
      </c>
      <c r="F15" s="228" t="e">
        <f>COUNTBLANK(#REF!:#REF!)</f>
        <v>#REF!</v>
      </c>
      <c r="G15" t="e">
        <f t="shared" si="42"/>
        <v>#REF!</v>
      </c>
      <c r="H15" t="e">
        <f t="shared" si="43"/>
        <v>#REF!</v>
      </c>
      <c r="I15" t="e">
        <f t="shared" si="44"/>
        <v>#REF!</v>
      </c>
      <c r="J15" t="e">
        <f t="shared" si="45"/>
        <v>#REF!</v>
      </c>
      <c r="K15" t="e">
        <f t="shared" si="46"/>
        <v>#REF!</v>
      </c>
      <c r="L15" t="e">
        <f t="shared" si="47"/>
        <v>#REF!</v>
      </c>
      <c r="N15" t="e">
        <f t="shared" si="48"/>
        <v>#REF!</v>
      </c>
      <c r="O15" t="e">
        <f t="shared" si="49"/>
        <v>#REF!</v>
      </c>
      <c r="P15" t="e">
        <f t="shared" si="50"/>
        <v>#REF!</v>
      </c>
      <c r="Q15" t="e">
        <f t="shared" si="51"/>
        <v>#REF!</v>
      </c>
      <c r="R15" t="e">
        <f t="shared" si="52"/>
        <v>#REF!</v>
      </c>
      <c r="S15" t="e">
        <f t="shared" si="53"/>
        <v>#REF!</v>
      </c>
      <c r="U15" t="e">
        <f t="shared" si="54"/>
        <v>#REF!</v>
      </c>
      <c r="V15" t="e">
        <f t="shared" si="55"/>
        <v>#REF!</v>
      </c>
      <c r="W15" t="e">
        <f t="shared" si="56"/>
        <v>#REF!</v>
      </c>
      <c r="X15" t="e">
        <f t="shared" si="57"/>
        <v>#REF!</v>
      </c>
      <c r="Y15" t="e">
        <f t="shared" si="58"/>
        <v>#REF!</v>
      </c>
      <c r="Z15" t="e">
        <f t="shared" si="59"/>
        <v>#REF!</v>
      </c>
      <c r="AB15" t="e">
        <f t="shared" si="60"/>
        <v>#REF!</v>
      </c>
      <c r="AC15" t="e">
        <f t="shared" si="61"/>
        <v>#REF!</v>
      </c>
      <c r="AD15" t="e">
        <f t="shared" si="62"/>
        <v>#REF!</v>
      </c>
      <c r="AE15" t="e">
        <f t="shared" si="63"/>
        <v>#REF!</v>
      </c>
      <c r="AF15" t="e">
        <f t="shared" si="64"/>
        <v>#REF!</v>
      </c>
      <c r="AG15" t="e">
        <f t="shared" si="65"/>
        <v>#REF!</v>
      </c>
      <c r="AI15" t="e">
        <f t="shared" si="24"/>
        <v>#REF!</v>
      </c>
      <c r="AJ15" t="e">
        <f t="shared" si="25"/>
        <v>#REF!</v>
      </c>
      <c r="AK15" t="e">
        <f t="shared" si="26"/>
        <v>#REF!</v>
      </c>
      <c r="AL15" t="e">
        <f t="shared" si="27"/>
        <v>#REF!</v>
      </c>
      <c r="AM15" t="e">
        <f t="shared" si="28"/>
        <v>#REF!</v>
      </c>
      <c r="AN15" t="e">
        <f t="shared" si="29"/>
        <v>#REF!</v>
      </c>
      <c r="AP15" t="e">
        <f t="shared" si="30"/>
        <v>#REF!</v>
      </c>
      <c r="AQ15" t="e">
        <f t="shared" si="31"/>
        <v>#REF!</v>
      </c>
      <c r="AR15" t="e">
        <f t="shared" si="32"/>
        <v>#REF!</v>
      </c>
      <c r="AS15" t="e">
        <f t="shared" si="33"/>
        <v>#REF!</v>
      </c>
      <c r="AT15" t="e">
        <f t="shared" si="34"/>
        <v>#REF!</v>
      </c>
      <c r="AU15" t="e">
        <f t="shared" si="35"/>
        <v>#REF!</v>
      </c>
      <c r="AW15" t="e">
        <f t="shared" si="36"/>
        <v>#REF!</v>
      </c>
      <c r="AX15" t="e">
        <f t="shared" si="37"/>
        <v>#REF!</v>
      </c>
      <c r="AY15" t="e">
        <f t="shared" si="38"/>
        <v>#REF!</v>
      </c>
      <c r="AZ15" t="e">
        <f t="shared" si="39"/>
        <v>#REF!</v>
      </c>
      <c r="BA15" t="e">
        <f t="shared" si="40"/>
        <v>#REF!</v>
      </c>
      <c r="BB15" t="e">
        <f t="shared" si="41"/>
        <v>#REF!</v>
      </c>
    </row>
    <row r="16" spans="1:54" x14ac:dyDescent="0.2">
      <c r="A16" s="2" t="e">
        <f>#REF!</f>
        <v>#REF!</v>
      </c>
      <c r="B16" s="228" t="e">
        <f>IF(#REF!&lt;&gt;"",#REF!,"")</f>
        <v>#REF!</v>
      </c>
      <c r="C16" s="179" t="str">
        <f>'- C -'!D18</f>
        <v>-</v>
      </c>
      <c r="D16" s="228" t="e">
        <f>IF(#REF!&lt;&gt;"",#REF!,"")</f>
        <v>#REF!</v>
      </c>
      <c r="E16" s="3" t="e">
        <f>#REF!</f>
        <v>#REF!</v>
      </c>
      <c r="F16" s="228" t="e">
        <f>COUNTBLANK(#REF!:#REF!)</f>
        <v>#REF!</v>
      </c>
      <c r="G16" t="e">
        <f t="shared" si="42"/>
        <v>#REF!</v>
      </c>
      <c r="H16" t="e">
        <f t="shared" si="43"/>
        <v>#REF!</v>
      </c>
      <c r="I16" t="e">
        <f t="shared" si="44"/>
        <v>#REF!</v>
      </c>
      <c r="J16" t="e">
        <f t="shared" si="45"/>
        <v>#REF!</v>
      </c>
      <c r="K16" t="e">
        <f t="shared" si="46"/>
        <v>#REF!</v>
      </c>
      <c r="L16" t="e">
        <f t="shared" si="47"/>
        <v>#REF!</v>
      </c>
      <c r="N16" t="e">
        <f t="shared" si="48"/>
        <v>#REF!</v>
      </c>
      <c r="O16" t="e">
        <f t="shared" si="49"/>
        <v>#REF!</v>
      </c>
      <c r="P16" t="e">
        <f t="shared" si="50"/>
        <v>#REF!</v>
      </c>
      <c r="Q16" t="e">
        <f t="shared" si="51"/>
        <v>#REF!</v>
      </c>
      <c r="R16" t="e">
        <f t="shared" si="52"/>
        <v>#REF!</v>
      </c>
      <c r="S16" t="e">
        <f t="shared" si="53"/>
        <v>#REF!</v>
      </c>
      <c r="U16" t="e">
        <f t="shared" si="54"/>
        <v>#REF!</v>
      </c>
      <c r="V16" t="e">
        <f t="shared" si="55"/>
        <v>#REF!</v>
      </c>
      <c r="W16" t="e">
        <f t="shared" si="56"/>
        <v>#REF!</v>
      </c>
      <c r="X16" t="e">
        <f t="shared" si="57"/>
        <v>#REF!</v>
      </c>
      <c r="Y16" t="e">
        <f t="shared" si="58"/>
        <v>#REF!</v>
      </c>
      <c r="Z16" t="e">
        <f t="shared" si="59"/>
        <v>#REF!</v>
      </c>
      <c r="AB16" t="e">
        <f t="shared" si="60"/>
        <v>#REF!</v>
      </c>
      <c r="AC16" t="e">
        <f t="shared" si="61"/>
        <v>#REF!</v>
      </c>
      <c r="AD16" t="e">
        <f t="shared" si="62"/>
        <v>#REF!</v>
      </c>
      <c r="AE16" t="e">
        <f t="shared" si="63"/>
        <v>#REF!</v>
      </c>
      <c r="AF16" t="e">
        <f t="shared" si="64"/>
        <v>#REF!</v>
      </c>
      <c r="AG16" t="e">
        <f t="shared" si="65"/>
        <v>#REF!</v>
      </c>
      <c r="AI16" t="e">
        <f t="shared" si="24"/>
        <v>#REF!</v>
      </c>
      <c r="AJ16" t="e">
        <f t="shared" si="25"/>
        <v>#REF!</v>
      </c>
      <c r="AK16" t="e">
        <f t="shared" si="26"/>
        <v>#REF!</v>
      </c>
      <c r="AL16" t="e">
        <f t="shared" si="27"/>
        <v>#REF!</v>
      </c>
      <c r="AM16" t="e">
        <f t="shared" si="28"/>
        <v>#REF!</v>
      </c>
      <c r="AN16" t="e">
        <f t="shared" si="29"/>
        <v>#REF!</v>
      </c>
      <c r="AP16" t="e">
        <f t="shared" si="30"/>
        <v>#REF!</v>
      </c>
      <c r="AQ16" t="e">
        <f t="shared" si="31"/>
        <v>#REF!</v>
      </c>
      <c r="AR16" t="e">
        <f t="shared" si="32"/>
        <v>#REF!</v>
      </c>
      <c r="AS16" t="e">
        <f t="shared" si="33"/>
        <v>#REF!</v>
      </c>
      <c r="AT16" t="e">
        <f t="shared" si="34"/>
        <v>#REF!</v>
      </c>
      <c r="AU16" t="e">
        <f t="shared" si="35"/>
        <v>#REF!</v>
      </c>
      <c r="AW16" t="e">
        <f t="shared" si="36"/>
        <v>#REF!</v>
      </c>
      <c r="AX16" t="e">
        <f t="shared" si="37"/>
        <v>#REF!</v>
      </c>
      <c r="AY16" t="e">
        <f t="shared" si="38"/>
        <v>#REF!</v>
      </c>
      <c r="AZ16" t="e">
        <f t="shared" si="39"/>
        <v>#REF!</v>
      </c>
      <c r="BA16" t="e">
        <f t="shared" si="40"/>
        <v>#REF!</v>
      </c>
      <c r="BB16" t="e">
        <f t="shared" si="41"/>
        <v>#REF!</v>
      </c>
    </row>
    <row r="17" spans="1:95" x14ac:dyDescent="0.2">
      <c r="A17" s="2" t="e">
        <f>#REF!</f>
        <v>#REF!</v>
      </c>
      <c r="B17" s="228" t="e">
        <f>IF(#REF!&lt;&gt;"",#REF!,"")</f>
        <v>#REF!</v>
      </c>
      <c r="C17" s="179" t="str">
        <f>'- C -'!D19</f>
        <v>-</v>
      </c>
      <c r="D17" s="228" t="e">
        <f>IF(#REF!&lt;&gt;"",#REF!,"")</f>
        <v>#REF!</v>
      </c>
      <c r="E17" s="3" t="e">
        <f>#REF!</f>
        <v>#REF!</v>
      </c>
      <c r="F17" s="228" t="e">
        <f>COUNTBLANK(#REF!:#REF!)</f>
        <v>#REF!</v>
      </c>
      <c r="G17" t="e">
        <f t="shared" si="42"/>
        <v>#REF!</v>
      </c>
      <c r="H17" t="e">
        <f t="shared" si="43"/>
        <v>#REF!</v>
      </c>
      <c r="I17" t="e">
        <f t="shared" si="44"/>
        <v>#REF!</v>
      </c>
      <c r="J17" t="e">
        <f t="shared" si="45"/>
        <v>#REF!</v>
      </c>
      <c r="K17" t="e">
        <f t="shared" si="46"/>
        <v>#REF!</v>
      </c>
      <c r="L17" t="e">
        <f t="shared" si="47"/>
        <v>#REF!</v>
      </c>
      <c r="N17" t="e">
        <f t="shared" si="48"/>
        <v>#REF!</v>
      </c>
      <c r="O17" t="e">
        <f t="shared" si="49"/>
        <v>#REF!</v>
      </c>
      <c r="P17" t="e">
        <f t="shared" si="50"/>
        <v>#REF!</v>
      </c>
      <c r="Q17" t="e">
        <f t="shared" si="51"/>
        <v>#REF!</v>
      </c>
      <c r="R17" t="e">
        <f t="shared" si="52"/>
        <v>#REF!</v>
      </c>
      <c r="S17" t="e">
        <f t="shared" si="53"/>
        <v>#REF!</v>
      </c>
      <c r="U17" t="e">
        <f t="shared" si="54"/>
        <v>#REF!</v>
      </c>
      <c r="V17" t="e">
        <f t="shared" si="55"/>
        <v>#REF!</v>
      </c>
      <c r="W17" t="e">
        <f t="shared" si="56"/>
        <v>#REF!</v>
      </c>
      <c r="X17" t="e">
        <f t="shared" si="57"/>
        <v>#REF!</v>
      </c>
      <c r="Y17" t="e">
        <f t="shared" si="58"/>
        <v>#REF!</v>
      </c>
      <c r="Z17" t="e">
        <f t="shared" si="59"/>
        <v>#REF!</v>
      </c>
      <c r="AB17" t="e">
        <f t="shared" si="60"/>
        <v>#REF!</v>
      </c>
      <c r="AC17" t="e">
        <f t="shared" si="61"/>
        <v>#REF!</v>
      </c>
      <c r="AD17" t="e">
        <f t="shared" si="62"/>
        <v>#REF!</v>
      </c>
      <c r="AE17" t="e">
        <f t="shared" si="63"/>
        <v>#REF!</v>
      </c>
      <c r="AF17" t="e">
        <f t="shared" si="64"/>
        <v>#REF!</v>
      </c>
      <c r="AG17" t="e">
        <f t="shared" si="65"/>
        <v>#REF!</v>
      </c>
      <c r="AI17" t="e">
        <f t="shared" si="24"/>
        <v>#REF!</v>
      </c>
      <c r="AJ17" t="e">
        <f t="shared" si="25"/>
        <v>#REF!</v>
      </c>
      <c r="AK17" t="e">
        <f t="shared" si="26"/>
        <v>#REF!</v>
      </c>
      <c r="AL17" t="e">
        <f t="shared" si="27"/>
        <v>#REF!</v>
      </c>
      <c r="AM17" t="e">
        <f t="shared" si="28"/>
        <v>#REF!</v>
      </c>
      <c r="AN17" t="e">
        <f t="shared" si="29"/>
        <v>#REF!</v>
      </c>
      <c r="AP17" t="e">
        <f t="shared" si="30"/>
        <v>#REF!</v>
      </c>
      <c r="AQ17" t="e">
        <f t="shared" si="31"/>
        <v>#REF!</v>
      </c>
      <c r="AR17" t="e">
        <f t="shared" si="32"/>
        <v>#REF!</v>
      </c>
      <c r="AS17" t="e">
        <f t="shared" si="33"/>
        <v>#REF!</v>
      </c>
      <c r="AT17" t="e">
        <f t="shared" si="34"/>
        <v>#REF!</v>
      </c>
      <c r="AU17" t="e">
        <f t="shared" si="35"/>
        <v>#REF!</v>
      </c>
      <c r="AW17" t="e">
        <f t="shared" si="36"/>
        <v>#REF!</v>
      </c>
      <c r="AX17" t="e">
        <f t="shared" si="37"/>
        <v>#REF!</v>
      </c>
      <c r="AY17" t="e">
        <f t="shared" si="38"/>
        <v>#REF!</v>
      </c>
      <c r="AZ17" t="e">
        <f t="shared" si="39"/>
        <v>#REF!</v>
      </c>
      <c r="BA17" t="e">
        <f t="shared" si="40"/>
        <v>#REF!</v>
      </c>
      <c r="BB17" t="e">
        <f t="shared" si="41"/>
        <v>#REF!</v>
      </c>
    </row>
    <row r="18" spans="1:95" x14ac:dyDescent="0.2">
      <c r="A18" s="2" t="e">
        <f>#REF!</f>
        <v>#REF!</v>
      </c>
      <c r="B18" s="228" t="e">
        <f>IF(#REF!&lt;&gt;"",#REF!,"")</f>
        <v>#REF!</v>
      </c>
      <c r="C18" s="179" t="str">
        <f>'- C -'!D20</f>
        <v>-</v>
      </c>
      <c r="D18" s="228" t="e">
        <f>IF(#REF!&lt;&gt;"",#REF!,"")</f>
        <v>#REF!</v>
      </c>
      <c r="E18" s="3" t="e">
        <f>#REF!</f>
        <v>#REF!</v>
      </c>
      <c r="F18" s="228" t="e">
        <f>COUNTBLANK(#REF!:#REF!)</f>
        <v>#REF!</v>
      </c>
      <c r="G18" t="e">
        <f t="shared" si="42"/>
        <v>#REF!</v>
      </c>
      <c r="H18" t="e">
        <f t="shared" si="43"/>
        <v>#REF!</v>
      </c>
      <c r="I18" t="e">
        <f t="shared" si="44"/>
        <v>#REF!</v>
      </c>
      <c r="J18" t="e">
        <f t="shared" si="45"/>
        <v>#REF!</v>
      </c>
      <c r="K18" t="e">
        <f t="shared" si="46"/>
        <v>#REF!</v>
      </c>
      <c r="L18" t="e">
        <f t="shared" si="47"/>
        <v>#REF!</v>
      </c>
      <c r="N18" t="e">
        <f t="shared" si="48"/>
        <v>#REF!</v>
      </c>
      <c r="O18" t="e">
        <f t="shared" si="49"/>
        <v>#REF!</v>
      </c>
      <c r="P18" t="e">
        <f t="shared" si="50"/>
        <v>#REF!</v>
      </c>
      <c r="Q18" t="e">
        <f t="shared" si="51"/>
        <v>#REF!</v>
      </c>
      <c r="R18" t="e">
        <f t="shared" si="52"/>
        <v>#REF!</v>
      </c>
      <c r="S18" t="e">
        <f t="shared" si="53"/>
        <v>#REF!</v>
      </c>
      <c r="U18" t="e">
        <f t="shared" si="54"/>
        <v>#REF!</v>
      </c>
      <c r="V18" t="e">
        <f t="shared" si="55"/>
        <v>#REF!</v>
      </c>
      <c r="W18" t="e">
        <f t="shared" si="56"/>
        <v>#REF!</v>
      </c>
      <c r="X18" t="e">
        <f t="shared" si="57"/>
        <v>#REF!</v>
      </c>
      <c r="Y18" t="e">
        <f t="shared" si="58"/>
        <v>#REF!</v>
      </c>
      <c r="Z18" t="e">
        <f t="shared" si="59"/>
        <v>#REF!</v>
      </c>
      <c r="AB18" t="e">
        <f t="shared" si="60"/>
        <v>#REF!</v>
      </c>
      <c r="AC18" t="e">
        <f t="shared" si="61"/>
        <v>#REF!</v>
      </c>
      <c r="AD18" t="e">
        <f t="shared" si="62"/>
        <v>#REF!</v>
      </c>
      <c r="AE18" t="e">
        <f t="shared" si="63"/>
        <v>#REF!</v>
      </c>
      <c r="AF18" t="e">
        <f t="shared" si="64"/>
        <v>#REF!</v>
      </c>
      <c r="AG18" t="e">
        <f t="shared" si="65"/>
        <v>#REF!</v>
      </c>
      <c r="AI18" t="e">
        <f t="shared" si="24"/>
        <v>#REF!</v>
      </c>
      <c r="AJ18" t="e">
        <f t="shared" si="25"/>
        <v>#REF!</v>
      </c>
      <c r="AK18" t="e">
        <f t="shared" si="26"/>
        <v>#REF!</v>
      </c>
      <c r="AL18" t="e">
        <f t="shared" si="27"/>
        <v>#REF!</v>
      </c>
      <c r="AM18" t="e">
        <f t="shared" si="28"/>
        <v>#REF!</v>
      </c>
      <c r="AN18" t="e">
        <f t="shared" si="29"/>
        <v>#REF!</v>
      </c>
      <c r="AP18" t="e">
        <f t="shared" si="30"/>
        <v>#REF!</v>
      </c>
      <c r="AQ18" t="e">
        <f t="shared" si="31"/>
        <v>#REF!</v>
      </c>
      <c r="AR18" t="e">
        <f t="shared" si="32"/>
        <v>#REF!</v>
      </c>
      <c r="AS18" t="e">
        <f t="shared" si="33"/>
        <v>#REF!</v>
      </c>
      <c r="AT18" t="e">
        <f t="shared" si="34"/>
        <v>#REF!</v>
      </c>
      <c r="AU18" t="e">
        <f t="shared" si="35"/>
        <v>#REF!</v>
      </c>
      <c r="AW18" t="e">
        <f t="shared" si="36"/>
        <v>#REF!</v>
      </c>
      <c r="AX18" t="e">
        <f t="shared" si="37"/>
        <v>#REF!</v>
      </c>
      <c r="AY18" t="e">
        <f t="shared" si="38"/>
        <v>#REF!</v>
      </c>
      <c r="AZ18" t="e">
        <f t="shared" si="39"/>
        <v>#REF!</v>
      </c>
      <c r="BA18" t="e">
        <f t="shared" si="40"/>
        <v>#REF!</v>
      </c>
      <c r="BB18" t="e">
        <f t="shared" si="41"/>
        <v>#REF!</v>
      </c>
    </row>
    <row r="19" spans="1:95" x14ac:dyDescent="0.2">
      <c r="A19" s="2" t="e">
        <f>#REF!</f>
        <v>#REF!</v>
      </c>
      <c r="B19" s="228" t="e">
        <f>IF(#REF!&lt;&gt;"",#REF!,"")</f>
        <v>#REF!</v>
      </c>
      <c r="C19" s="179">
        <f>'- C -'!D21</f>
        <v>0</v>
      </c>
      <c r="D19" s="228" t="e">
        <f>IF(#REF!&lt;&gt;"",#REF!,"")</f>
        <v>#REF!</v>
      </c>
      <c r="E19" s="3">
        <f>'- C -'!F21</f>
        <v>0</v>
      </c>
      <c r="F19" s="228" t="e">
        <f>COUNTBLANK(#REF!:#REF!)</f>
        <v>#REF!</v>
      </c>
      <c r="G19" t="e">
        <f t="shared" si="42"/>
        <v>#REF!</v>
      </c>
      <c r="H19" t="e">
        <f t="shared" si="43"/>
        <v>#REF!</v>
      </c>
      <c r="I19" t="e">
        <f t="shared" si="44"/>
        <v>#REF!</v>
      </c>
      <c r="J19" t="e">
        <f t="shared" si="45"/>
        <v>#REF!</v>
      </c>
      <c r="K19" t="e">
        <f t="shared" si="46"/>
        <v>#REF!</v>
      </c>
      <c r="L19" t="e">
        <f t="shared" si="47"/>
        <v>#REF!</v>
      </c>
      <c r="N19" t="e">
        <f t="shared" si="48"/>
        <v>#REF!</v>
      </c>
      <c r="O19" t="e">
        <f t="shared" si="49"/>
        <v>#REF!</v>
      </c>
      <c r="P19" t="e">
        <f t="shared" si="50"/>
        <v>#REF!</v>
      </c>
      <c r="Q19" t="e">
        <f t="shared" si="51"/>
        <v>#REF!</v>
      </c>
      <c r="R19" t="e">
        <f t="shared" si="52"/>
        <v>#REF!</v>
      </c>
      <c r="S19" t="e">
        <f t="shared" si="53"/>
        <v>#REF!</v>
      </c>
      <c r="U19" t="e">
        <f t="shared" si="54"/>
        <v>#REF!</v>
      </c>
      <c r="V19" t="e">
        <f t="shared" si="55"/>
        <v>#REF!</v>
      </c>
      <c r="W19" t="e">
        <f t="shared" si="56"/>
        <v>#REF!</v>
      </c>
      <c r="X19" t="e">
        <f t="shared" si="57"/>
        <v>#REF!</v>
      </c>
      <c r="Y19" t="e">
        <f t="shared" si="58"/>
        <v>#REF!</v>
      </c>
      <c r="Z19" t="e">
        <f t="shared" si="59"/>
        <v>#REF!</v>
      </c>
      <c r="AB19" t="e">
        <f t="shared" si="60"/>
        <v>#REF!</v>
      </c>
      <c r="AC19" t="e">
        <f t="shared" si="61"/>
        <v>#REF!</v>
      </c>
      <c r="AD19" t="e">
        <f t="shared" si="62"/>
        <v>#REF!</v>
      </c>
      <c r="AE19" t="e">
        <f t="shared" si="63"/>
        <v>#REF!</v>
      </c>
      <c r="AF19" t="e">
        <f t="shared" si="64"/>
        <v>#REF!</v>
      </c>
      <c r="AG19" t="e">
        <f t="shared" si="65"/>
        <v>#REF!</v>
      </c>
      <c r="AI19" t="e">
        <f t="shared" si="24"/>
        <v>#REF!</v>
      </c>
      <c r="AJ19" t="e">
        <f t="shared" si="25"/>
        <v>#REF!</v>
      </c>
      <c r="AK19" t="e">
        <f t="shared" si="26"/>
        <v>#REF!</v>
      </c>
      <c r="AL19" t="e">
        <f t="shared" si="27"/>
        <v>#REF!</v>
      </c>
      <c r="AM19" t="e">
        <f t="shared" si="28"/>
        <v>#REF!</v>
      </c>
      <c r="AN19" t="e">
        <f t="shared" si="29"/>
        <v>#REF!</v>
      </c>
      <c r="AP19" t="e">
        <f t="shared" si="30"/>
        <v>#REF!</v>
      </c>
      <c r="AQ19" t="e">
        <f t="shared" si="31"/>
        <v>#REF!</v>
      </c>
      <c r="AR19" t="e">
        <f t="shared" si="32"/>
        <v>#REF!</v>
      </c>
      <c r="AS19" t="e">
        <f t="shared" si="33"/>
        <v>#REF!</v>
      </c>
      <c r="AT19" t="e">
        <f t="shared" si="34"/>
        <v>#REF!</v>
      </c>
      <c r="AU19" t="e">
        <f t="shared" si="35"/>
        <v>#REF!</v>
      </c>
      <c r="AW19" t="e">
        <f t="shared" si="36"/>
        <v>#REF!</v>
      </c>
      <c r="AX19" t="e">
        <f t="shared" si="37"/>
        <v>#REF!</v>
      </c>
      <c r="AY19" t="e">
        <f t="shared" si="38"/>
        <v>#REF!</v>
      </c>
      <c r="AZ19" t="e">
        <f t="shared" si="39"/>
        <v>#REF!</v>
      </c>
      <c r="BA19" t="e">
        <f t="shared" si="40"/>
        <v>#REF!</v>
      </c>
      <c r="BB19" t="e">
        <f t="shared" si="41"/>
        <v>#REF!</v>
      </c>
    </row>
    <row r="20" spans="1:95" x14ac:dyDescent="0.2">
      <c r="A20" s="2">
        <f>'- C -'!B22</f>
        <v>0</v>
      </c>
      <c r="B20" s="179" t="str">
        <f>IF('- C -'!C22&lt;&gt;"",'- C -'!C22,"")</f>
        <v/>
      </c>
      <c r="C20" s="179">
        <f>'- C -'!D22</f>
        <v>0</v>
      </c>
      <c r="D20" s="228" t="e">
        <f>IF(#REF!&lt;&gt;"",#REF!,"")</f>
        <v>#REF!</v>
      </c>
      <c r="E20" s="3">
        <f>'- C -'!F22</f>
        <v>0</v>
      </c>
      <c r="F20" s="228" t="e">
        <f>COUNTBLANK(#REF!:#REF!)</f>
        <v>#REF!</v>
      </c>
      <c r="G20" t="e">
        <f t="shared" si="42"/>
        <v>#REF!</v>
      </c>
      <c r="H20" t="e">
        <f t="shared" si="43"/>
        <v>#REF!</v>
      </c>
      <c r="I20" t="e">
        <f t="shared" si="44"/>
        <v>#REF!</v>
      </c>
      <c r="J20" t="e">
        <f t="shared" si="45"/>
        <v>#REF!</v>
      </c>
      <c r="K20" t="e">
        <f t="shared" si="46"/>
        <v>#REF!</v>
      </c>
      <c r="L20" t="e">
        <f t="shared" si="47"/>
        <v>#REF!</v>
      </c>
      <c r="N20" t="e">
        <f t="shared" si="48"/>
        <v>#REF!</v>
      </c>
      <c r="O20" t="e">
        <f t="shared" si="49"/>
        <v>#REF!</v>
      </c>
      <c r="P20" t="e">
        <f t="shared" si="50"/>
        <v>#REF!</v>
      </c>
      <c r="Q20" t="e">
        <f t="shared" si="51"/>
        <v>#REF!</v>
      </c>
      <c r="R20" t="e">
        <f t="shared" si="52"/>
        <v>#REF!</v>
      </c>
      <c r="S20" t="e">
        <f t="shared" si="53"/>
        <v>#REF!</v>
      </c>
      <c r="U20" t="e">
        <f t="shared" si="54"/>
        <v>#REF!</v>
      </c>
      <c r="V20" t="e">
        <f t="shared" si="55"/>
        <v>#REF!</v>
      </c>
      <c r="W20" t="e">
        <f t="shared" si="56"/>
        <v>#REF!</v>
      </c>
      <c r="X20" t="e">
        <f t="shared" si="57"/>
        <v>#REF!</v>
      </c>
      <c r="Y20" t="e">
        <f t="shared" si="58"/>
        <v>#REF!</v>
      </c>
      <c r="Z20" t="e">
        <f t="shared" si="59"/>
        <v>#REF!</v>
      </c>
      <c r="AB20" t="e">
        <f t="shared" si="60"/>
        <v>#REF!</v>
      </c>
      <c r="AC20" t="e">
        <f t="shared" si="61"/>
        <v>#REF!</v>
      </c>
      <c r="AD20" t="e">
        <f t="shared" si="62"/>
        <v>#REF!</v>
      </c>
      <c r="AE20" t="e">
        <f t="shared" si="63"/>
        <v>#REF!</v>
      </c>
      <c r="AF20" t="e">
        <f t="shared" si="64"/>
        <v>#REF!</v>
      </c>
      <c r="AG20" t="e">
        <f t="shared" si="65"/>
        <v>#REF!</v>
      </c>
      <c r="AI20" t="e">
        <f t="shared" si="24"/>
        <v>#REF!</v>
      </c>
      <c r="AJ20" t="e">
        <f t="shared" si="25"/>
        <v>#REF!</v>
      </c>
      <c r="AK20" t="e">
        <f t="shared" si="26"/>
        <v>#REF!</v>
      </c>
      <c r="AL20" t="e">
        <f t="shared" si="27"/>
        <v>#REF!</v>
      </c>
      <c r="AM20" t="e">
        <f t="shared" si="28"/>
        <v>#REF!</v>
      </c>
      <c r="AN20" t="e">
        <f t="shared" si="29"/>
        <v>#REF!</v>
      </c>
      <c r="AP20" t="e">
        <f t="shared" si="30"/>
        <v>#REF!</v>
      </c>
      <c r="AQ20" t="e">
        <f t="shared" si="31"/>
        <v>#REF!</v>
      </c>
      <c r="AR20" t="e">
        <f t="shared" si="32"/>
        <v>#REF!</v>
      </c>
      <c r="AS20" t="e">
        <f t="shared" si="33"/>
        <v>#REF!</v>
      </c>
      <c r="AT20" t="e">
        <f t="shared" si="34"/>
        <v>#REF!</v>
      </c>
      <c r="AU20" t="e">
        <f t="shared" si="35"/>
        <v>#REF!</v>
      </c>
      <c r="AW20" t="e">
        <f t="shared" si="36"/>
        <v>#REF!</v>
      </c>
      <c r="AX20" t="e">
        <f t="shared" si="37"/>
        <v>#REF!</v>
      </c>
      <c r="AY20" t="e">
        <f t="shared" si="38"/>
        <v>#REF!</v>
      </c>
      <c r="AZ20" t="e">
        <f t="shared" si="39"/>
        <v>#REF!</v>
      </c>
      <c r="BA20" t="e">
        <f t="shared" si="40"/>
        <v>#REF!</v>
      </c>
      <c r="BB20" t="e">
        <f t="shared" si="41"/>
        <v>#REF!</v>
      </c>
    </row>
    <row r="21" spans="1:95" x14ac:dyDescent="0.2">
      <c r="A21" s="2">
        <f>'- C -'!B23</f>
        <v>0</v>
      </c>
      <c r="B21" s="179" t="str">
        <f>IF('- C -'!C23&lt;&gt;"",'- C -'!C23,"")</f>
        <v/>
      </c>
      <c r="C21" s="179">
        <f>'- C -'!D23</f>
        <v>0</v>
      </c>
      <c r="D21" s="228" t="e">
        <f>IF(#REF!&lt;&gt;"",#REF!,"")</f>
        <v>#REF!</v>
      </c>
      <c r="E21" s="3">
        <f>'- C -'!F23</f>
        <v>0</v>
      </c>
      <c r="F21" s="228" t="e">
        <f>COUNTBLANK(#REF!:#REF!)</f>
        <v>#REF!</v>
      </c>
      <c r="G21" t="e">
        <f t="shared" si="42"/>
        <v>#REF!</v>
      </c>
      <c r="H21" t="e">
        <f t="shared" si="43"/>
        <v>#REF!</v>
      </c>
      <c r="I21" t="e">
        <f t="shared" si="44"/>
        <v>#REF!</v>
      </c>
      <c r="J21" t="e">
        <f t="shared" si="45"/>
        <v>#REF!</v>
      </c>
      <c r="K21" t="e">
        <f t="shared" si="46"/>
        <v>#REF!</v>
      </c>
      <c r="L21" t="e">
        <f t="shared" si="47"/>
        <v>#REF!</v>
      </c>
      <c r="N21" t="e">
        <f t="shared" si="48"/>
        <v>#REF!</v>
      </c>
      <c r="O21" t="e">
        <f t="shared" si="49"/>
        <v>#REF!</v>
      </c>
      <c r="P21" t="e">
        <f t="shared" si="50"/>
        <v>#REF!</v>
      </c>
      <c r="Q21" t="e">
        <f t="shared" si="51"/>
        <v>#REF!</v>
      </c>
      <c r="R21" t="e">
        <f t="shared" si="52"/>
        <v>#REF!</v>
      </c>
      <c r="S21" t="e">
        <f t="shared" si="53"/>
        <v>#REF!</v>
      </c>
      <c r="U21" t="e">
        <f t="shared" si="54"/>
        <v>#REF!</v>
      </c>
      <c r="V21" t="e">
        <f t="shared" si="55"/>
        <v>#REF!</v>
      </c>
      <c r="W21" t="e">
        <f t="shared" si="56"/>
        <v>#REF!</v>
      </c>
      <c r="X21" t="e">
        <f t="shared" si="57"/>
        <v>#REF!</v>
      </c>
      <c r="Y21" t="e">
        <f t="shared" si="58"/>
        <v>#REF!</v>
      </c>
      <c r="Z21" t="e">
        <f t="shared" si="59"/>
        <v>#REF!</v>
      </c>
      <c r="AB21" t="e">
        <f t="shared" si="60"/>
        <v>#REF!</v>
      </c>
      <c r="AC21" t="e">
        <f t="shared" si="61"/>
        <v>#REF!</v>
      </c>
      <c r="AD21" t="e">
        <f t="shared" si="62"/>
        <v>#REF!</v>
      </c>
      <c r="AE21" t="e">
        <f t="shared" si="63"/>
        <v>#REF!</v>
      </c>
      <c r="AF21" t="e">
        <f t="shared" si="64"/>
        <v>#REF!</v>
      </c>
      <c r="AG21" t="e">
        <f t="shared" si="65"/>
        <v>#REF!</v>
      </c>
      <c r="AI21" t="e">
        <f t="shared" si="24"/>
        <v>#REF!</v>
      </c>
      <c r="AJ21" t="e">
        <f t="shared" si="25"/>
        <v>#REF!</v>
      </c>
      <c r="AK21" t="e">
        <f t="shared" si="26"/>
        <v>#REF!</v>
      </c>
      <c r="AL21" t="e">
        <f t="shared" si="27"/>
        <v>#REF!</v>
      </c>
      <c r="AM21" t="e">
        <f t="shared" si="28"/>
        <v>#REF!</v>
      </c>
      <c r="AN21" t="e">
        <f t="shared" si="29"/>
        <v>#REF!</v>
      </c>
      <c r="AP21" t="e">
        <f t="shared" si="30"/>
        <v>#REF!</v>
      </c>
      <c r="AQ21" t="e">
        <f t="shared" si="31"/>
        <v>#REF!</v>
      </c>
      <c r="AR21" t="e">
        <f t="shared" si="32"/>
        <v>#REF!</v>
      </c>
      <c r="AS21" t="e">
        <f t="shared" si="33"/>
        <v>#REF!</v>
      </c>
      <c r="AT21" t="e">
        <f t="shared" si="34"/>
        <v>#REF!</v>
      </c>
      <c r="AU21" t="e">
        <f t="shared" si="35"/>
        <v>#REF!</v>
      </c>
      <c r="AW21" t="e">
        <f t="shared" si="36"/>
        <v>#REF!</v>
      </c>
      <c r="AX21" t="e">
        <f t="shared" si="37"/>
        <v>#REF!</v>
      </c>
      <c r="AY21" t="e">
        <f t="shared" si="38"/>
        <v>#REF!</v>
      </c>
      <c r="AZ21" t="e">
        <f t="shared" si="39"/>
        <v>#REF!</v>
      </c>
      <c r="BA21" t="e">
        <f t="shared" si="40"/>
        <v>#REF!</v>
      </c>
      <c r="BB21" t="e">
        <f t="shared" si="41"/>
        <v>#REF!</v>
      </c>
    </row>
    <row r="22" spans="1:95" x14ac:dyDescent="0.2">
      <c r="A22" s="2">
        <f>'- C -'!B24</f>
        <v>0</v>
      </c>
      <c r="B22" s="179" t="str">
        <f>IF('- C -'!C24&lt;&gt;"",'- C -'!C24,"")</f>
        <v/>
      </c>
      <c r="C22" s="179">
        <f>'- C -'!D24</f>
        <v>0</v>
      </c>
      <c r="D22" s="228" t="e">
        <f>IF(#REF!&lt;&gt;"",#REF!,"")</f>
        <v>#REF!</v>
      </c>
      <c r="E22" s="3">
        <f>'- C -'!F24</f>
        <v>0</v>
      </c>
      <c r="F22" s="228" t="e">
        <f>COUNTBLANK(#REF!:#REF!)</f>
        <v>#REF!</v>
      </c>
      <c r="G22" t="e">
        <f t="shared" si="42"/>
        <v>#REF!</v>
      </c>
      <c r="H22" t="e">
        <f t="shared" si="43"/>
        <v>#REF!</v>
      </c>
      <c r="I22" t="e">
        <f t="shared" si="44"/>
        <v>#REF!</v>
      </c>
      <c r="J22" t="e">
        <f t="shared" si="45"/>
        <v>#REF!</v>
      </c>
      <c r="K22" t="e">
        <f t="shared" si="46"/>
        <v>#REF!</v>
      </c>
      <c r="L22" t="e">
        <f t="shared" si="47"/>
        <v>#REF!</v>
      </c>
      <c r="N22" t="e">
        <f t="shared" si="48"/>
        <v>#REF!</v>
      </c>
      <c r="O22" t="e">
        <f t="shared" si="49"/>
        <v>#REF!</v>
      </c>
      <c r="P22" t="e">
        <f t="shared" si="50"/>
        <v>#REF!</v>
      </c>
      <c r="Q22" t="e">
        <f t="shared" si="51"/>
        <v>#REF!</v>
      </c>
      <c r="R22" t="e">
        <f t="shared" si="52"/>
        <v>#REF!</v>
      </c>
      <c r="S22" t="e">
        <f t="shared" si="53"/>
        <v>#REF!</v>
      </c>
      <c r="U22" t="e">
        <f t="shared" si="54"/>
        <v>#REF!</v>
      </c>
      <c r="V22" t="e">
        <f t="shared" si="55"/>
        <v>#REF!</v>
      </c>
      <c r="W22" t="e">
        <f t="shared" si="56"/>
        <v>#REF!</v>
      </c>
      <c r="X22" t="e">
        <f t="shared" si="57"/>
        <v>#REF!</v>
      </c>
      <c r="Y22" t="e">
        <f t="shared" si="58"/>
        <v>#REF!</v>
      </c>
      <c r="Z22" t="e">
        <f t="shared" si="59"/>
        <v>#REF!</v>
      </c>
      <c r="AB22" t="e">
        <f t="shared" si="60"/>
        <v>#REF!</v>
      </c>
      <c r="AC22" t="e">
        <f t="shared" si="61"/>
        <v>#REF!</v>
      </c>
      <c r="AD22" t="e">
        <f t="shared" si="62"/>
        <v>#REF!</v>
      </c>
      <c r="AE22" t="e">
        <f t="shared" si="63"/>
        <v>#REF!</v>
      </c>
      <c r="AF22" t="e">
        <f t="shared" si="64"/>
        <v>#REF!</v>
      </c>
      <c r="AG22" t="e">
        <f t="shared" si="65"/>
        <v>#REF!</v>
      </c>
      <c r="AI22" t="e">
        <f t="shared" si="24"/>
        <v>#REF!</v>
      </c>
      <c r="AJ22" t="e">
        <f t="shared" si="25"/>
        <v>#REF!</v>
      </c>
      <c r="AK22" t="e">
        <f t="shared" si="26"/>
        <v>#REF!</v>
      </c>
      <c r="AL22" t="e">
        <f t="shared" si="27"/>
        <v>#REF!</v>
      </c>
      <c r="AM22" t="e">
        <f t="shared" si="28"/>
        <v>#REF!</v>
      </c>
      <c r="AN22" t="e">
        <f t="shared" si="29"/>
        <v>#REF!</v>
      </c>
      <c r="AP22" t="e">
        <f t="shared" si="30"/>
        <v>#REF!</v>
      </c>
      <c r="AQ22" t="e">
        <f t="shared" si="31"/>
        <v>#REF!</v>
      </c>
      <c r="AR22" t="e">
        <f t="shared" si="32"/>
        <v>#REF!</v>
      </c>
      <c r="AS22" t="e">
        <f t="shared" si="33"/>
        <v>#REF!</v>
      </c>
      <c r="AT22" t="e">
        <f t="shared" si="34"/>
        <v>#REF!</v>
      </c>
      <c r="AU22" t="e">
        <f t="shared" si="35"/>
        <v>#REF!</v>
      </c>
      <c r="AW22" t="e">
        <f t="shared" si="36"/>
        <v>#REF!</v>
      </c>
      <c r="AX22" t="e">
        <f t="shared" si="37"/>
        <v>#REF!</v>
      </c>
      <c r="AY22" t="e">
        <f t="shared" si="38"/>
        <v>#REF!</v>
      </c>
      <c r="AZ22" t="e">
        <f t="shared" si="39"/>
        <v>#REF!</v>
      </c>
      <c r="BA22" t="e">
        <f t="shared" si="40"/>
        <v>#REF!</v>
      </c>
      <c r="BB22" t="e">
        <f t="shared" si="41"/>
        <v>#REF!</v>
      </c>
    </row>
    <row r="23" spans="1:95" x14ac:dyDescent="0.2">
      <c r="A23" s="2">
        <f>'- C -'!B25</f>
        <v>0</v>
      </c>
      <c r="B23" s="179" t="str">
        <f>IF('- C -'!C25&lt;&gt;"",'- C -'!C25,"")</f>
        <v/>
      </c>
      <c r="C23" s="179">
        <f>'- C -'!D25</f>
        <v>0</v>
      </c>
      <c r="D23" s="228" t="e">
        <f>IF(#REF!&lt;&gt;"",#REF!,"")</f>
        <v>#REF!</v>
      </c>
      <c r="E23" s="3">
        <f>'- C -'!F25</f>
        <v>0</v>
      </c>
      <c r="F23" s="228" t="e">
        <f>COUNTBLANK(#REF!:#REF!)</f>
        <v>#REF!</v>
      </c>
      <c r="G23" t="e">
        <f t="shared" si="42"/>
        <v>#REF!</v>
      </c>
      <c r="H23" t="e">
        <f t="shared" si="43"/>
        <v>#REF!</v>
      </c>
      <c r="I23" t="e">
        <f t="shared" si="44"/>
        <v>#REF!</v>
      </c>
      <c r="J23" t="e">
        <f t="shared" si="45"/>
        <v>#REF!</v>
      </c>
      <c r="K23" t="e">
        <f t="shared" si="46"/>
        <v>#REF!</v>
      </c>
      <c r="L23" t="e">
        <f t="shared" si="47"/>
        <v>#REF!</v>
      </c>
      <c r="N23" t="e">
        <f t="shared" si="48"/>
        <v>#REF!</v>
      </c>
      <c r="O23" t="e">
        <f t="shared" si="49"/>
        <v>#REF!</v>
      </c>
      <c r="P23" t="e">
        <f t="shared" si="50"/>
        <v>#REF!</v>
      </c>
      <c r="Q23" t="e">
        <f t="shared" si="51"/>
        <v>#REF!</v>
      </c>
      <c r="R23" t="e">
        <f t="shared" si="52"/>
        <v>#REF!</v>
      </c>
      <c r="S23" t="e">
        <f t="shared" si="53"/>
        <v>#REF!</v>
      </c>
      <c r="U23" t="e">
        <f t="shared" si="54"/>
        <v>#REF!</v>
      </c>
      <c r="V23" t="e">
        <f t="shared" si="55"/>
        <v>#REF!</v>
      </c>
      <c r="W23" t="e">
        <f t="shared" si="56"/>
        <v>#REF!</v>
      </c>
      <c r="X23" t="e">
        <f t="shared" si="57"/>
        <v>#REF!</v>
      </c>
      <c r="Y23" t="e">
        <f t="shared" si="58"/>
        <v>#REF!</v>
      </c>
      <c r="Z23" t="e">
        <f t="shared" si="59"/>
        <v>#REF!</v>
      </c>
      <c r="AB23" t="e">
        <f t="shared" si="60"/>
        <v>#REF!</v>
      </c>
      <c r="AC23" t="e">
        <f t="shared" si="61"/>
        <v>#REF!</v>
      </c>
      <c r="AD23" t="e">
        <f t="shared" si="62"/>
        <v>#REF!</v>
      </c>
      <c r="AE23" t="e">
        <f t="shared" si="63"/>
        <v>#REF!</v>
      </c>
      <c r="AF23" t="e">
        <f t="shared" si="64"/>
        <v>#REF!</v>
      </c>
      <c r="AG23" t="e">
        <f t="shared" si="65"/>
        <v>#REF!</v>
      </c>
      <c r="AI23" t="e">
        <f t="shared" si="24"/>
        <v>#REF!</v>
      </c>
      <c r="AJ23" t="e">
        <f t="shared" si="25"/>
        <v>#REF!</v>
      </c>
      <c r="AK23" t="e">
        <f t="shared" si="26"/>
        <v>#REF!</v>
      </c>
      <c r="AL23" t="e">
        <f t="shared" si="27"/>
        <v>#REF!</v>
      </c>
      <c r="AM23" t="e">
        <f t="shared" si="28"/>
        <v>#REF!</v>
      </c>
      <c r="AN23" t="e">
        <f t="shared" si="29"/>
        <v>#REF!</v>
      </c>
      <c r="AP23" t="e">
        <f t="shared" si="30"/>
        <v>#REF!</v>
      </c>
      <c r="AQ23" t="e">
        <f t="shared" si="31"/>
        <v>#REF!</v>
      </c>
      <c r="AR23" t="e">
        <f t="shared" si="32"/>
        <v>#REF!</v>
      </c>
      <c r="AS23" t="e">
        <f t="shared" si="33"/>
        <v>#REF!</v>
      </c>
      <c r="AT23" t="e">
        <f t="shared" si="34"/>
        <v>#REF!</v>
      </c>
      <c r="AU23" t="e">
        <f t="shared" si="35"/>
        <v>#REF!</v>
      </c>
      <c r="AW23" t="e">
        <f t="shared" si="36"/>
        <v>#REF!</v>
      </c>
      <c r="AX23" t="e">
        <f t="shared" si="37"/>
        <v>#REF!</v>
      </c>
      <c r="AY23" t="e">
        <f t="shared" si="38"/>
        <v>#REF!</v>
      </c>
      <c r="AZ23" t="e">
        <f t="shared" si="39"/>
        <v>#REF!</v>
      </c>
      <c r="BA23" t="e">
        <f t="shared" si="40"/>
        <v>#REF!</v>
      </c>
      <c r="BB23" t="e">
        <f t="shared" si="41"/>
        <v>#REF!</v>
      </c>
    </row>
    <row r="24" spans="1:95" x14ac:dyDescent="0.2">
      <c r="A24" s="2">
        <f>'- C -'!B26</f>
        <v>0</v>
      </c>
      <c r="B24" s="179" t="str">
        <f>IF('- C -'!C26&lt;&gt;"",'- C -'!C26,"")</f>
        <v/>
      </c>
      <c r="C24" s="179">
        <f>'- C -'!D26</f>
        <v>0</v>
      </c>
      <c r="D24" s="228" t="e">
        <f>IF(#REF!&lt;&gt;"",#REF!,"")</f>
        <v>#REF!</v>
      </c>
      <c r="E24" s="3">
        <f>'- C -'!F26</f>
        <v>0</v>
      </c>
      <c r="F24" s="228" t="e">
        <f>COUNTBLANK(#REF!:#REF!)</f>
        <v>#REF!</v>
      </c>
      <c r="G24" t="e">
        <f t="shared" si="42"/>
        <v>#REF!</v>
      </c>
      <c r="H24" t="e">
        <f t="shared" si="43"/>
        <v>#REF!</v>
      </c>
      <c r="I24" t="e">
        <f t="shared" si="44"/>
        <v>#REF!</v>
      </c>
      <c r="J24" t="e">
        <f t="shared" si="45"/>
        <v>#REF!</v>
      </c>
      <c r="K24" t="e">
        <f t="shared" si="46"/>
        <v>#REF!</v>
      </c>
      <c r="L24" t="e">
        <f t="shared" si="47"/>
        <v>#REF!</v>
      </c>
      <c r="N24" t="e">
        <f t="shared" si="48"/>
        <v>#REF!</v>
      </c>
      <c r="O24" t="e">
        <f t="shared" si="49"/>
        <v>#REF!</v>
      </c>
      <c r="P24" t="e">
        <f t="shared" si="50"/>
        <v>#REF!</v>
      </c>
      <c r="Q24" t="e">
        <f t="shared" si="51"/>
        <v>#REF!</v>
      </c>
      <c r="R24" t="e">
        <f t="shared" si="52"/>
        <v>#REF!</v>
      </c>
      <c r="S24" t="e">
        <f t="shared" si="53"/>
        <v>#REF!</v>
      </c>
      <c r="U24" t="e">
        <f t="shared" si="54"/>
        <v>#REF!</v>
      </c>
      <c r="V24" t="e">
        <f t="shared" si="55"/>
        <v>#REF!</v>
      </c>
      <c r="W24" t="e">
        <f t="shared" si="56"/>
        <v>#REF!</v>
      </c>
      <c r="X24" t="e">
        <f t="shared" si="57"/>
        <v>#REF!</v>
      </c>
      <c r="Y24" t="e">
        <f t="shared" si="58"/>
        <v>#REF!</v>
      </c>
      <c r="Z24" t="e">
        <f t="shared" si="59"/>
        <v>#REF!</v>
      </c>
      <c r="AB24" t="e">
        <f t="shared" si="60"/>
        <v>#REF!</v>
      </c>
      <c r="AC24" t="e">
        <f t="shared" si="61"/>
        <v>#REF!</v>
      </c>
      <c r="AD24" t="e">
        <f t="shared" si="62"/>
        <v>#REF!</v>
      </c>
      <c r="AE24" t="e">
        <f t="shared" si="63"/>
        <v>#REF!</v>
      </c>
      <c r="AF24" t="e">
        <f t="shared" si="64"/>
        <v>#REF!</v>
      </c>
      <c r="AG24" t="e">
        <f t="shared" si="65"/>
        <v>#REF!</v>
      </c>
      <c r="AI24" t="e">
        <f t="shared" si="24"/>
        <v>#REF!</v>
      </c>
      <c r="AJ24" t="e">
        <f t="shared" si="25"/>
        <v>#REF!</v>
      </c>
      <c r="AK24" t="e">
        <f t="shared" si="26"/>
        <v>#REF!</v>
      </c>
      <c r="AL24" t="e">
        <f t="shared" si="27"/>
        <v>#REF!</v>
      </c>
      <c r="AM24" t="e">
        <f t="shared" si="28"/>
        <v>#REF!</v>
      </c>
      <c r="AN24" t="e">
        <f t="shared" si="29"/>
        <v>#REF!</v>
      </c>
      <c r="AP24" t="e">
        <f t="shared" si="30"/>
        <v>#REF!</v>
      </c>
      <c r="AQ24" t="e">
        <f t="shared" si="31"/>
        <v>#REF!</v>
      </c>
      <c r="AR24" t="e">
        <f t="shared" si="32"/>
        <v>#REF!</v>
      </c>
      <c r="AS24" t="e">
        <f t="shared" si="33"/>
        <v>#REF!</v>
      </c>
      <c r="AT24" t="e">
        <f t="shared" si="34"/>
        <v>#REF!</v>
      </c>
      <c r="AU24" t="e">
        <f t="shared" si="35"/>
        <v>#REF!</v>
      </c>
      <c r="AW24" t="e">
        <f t="shared" si="36"/>
        <v>#REF!</v>
      </c>
      <c r="AX24" t="e">
        <f t="shared" si="37"/>
        <v>#REF!</v>
      </c>
      <c r="AY24" t="e">
        <f t="shared" si="38"/>
        <v>#REF!</v>
      </c>
      <c r="AZ24" t="e">
        <f t="shared" si="39"/>
        <v>#REF!</v>
      </c>
      <c r="BA24" t="e">
        <f t="shared" si="40"/>
        <v>#REF!</v>
      </c>
      <c r="BB24" t="e">
        <f t="shared" si="41"/>
        <v>#REF!</v>
      </c>
    </row>
    <row r="25" spans="1:95" x14ac:dyDescent="0.2">
      <c r="G25" t="e">
        <f t="shared" ref="G25:L25" si="66">SUM(G4:G24)</f>
        <v>#REF!</v>
      </c>
      <c r="H25" t="e">
        <f t="shared" si="66"/>
        <v>#REF!</v>
      </c>
      <c r="I25" t="e">
        <f t="shared" si="66"/>
        <v>#REF!</v>
      </c>
      <c r="J25" t="e">
        <f t="shared" si="66"/>
        <v>#REF!</v>
      </c>
      <c r="K25" t="e">
        <f t="shared" si="66"/>
        <v>#REF!</v>
      </c>
      <c r="L25" t="e">
        <f t="shared" si="66"/>
        <v>#REF!</v>
      </c>
      <c r="M25" t="e">
        <f>H25*3+I25</f>
        <v>#REF!</v>
      </c>
      <c r="N25" t="e">
        <f t="shared" ref="N25:S25" si="67">SUM(N4:N24)</f>
        <v>#REF!</v>
      </c>
      <c r="O25" t="e">
        <f t="shared" si="67"/>
        <v>#REF!</v>
      </c>
      <c r="P25" t="e">
        <f t="shared" si="67"/>
        <v>#REF!</v>
      </c>
      <c r="Q25" t="e">
        <f t="shared" si="67"/>
        <v>#REF!</v>
      </c>
      <c r="R25" t="e">
        <f t="shared" si="67"/>
        <v>#REF!</v>
      </c>
      <c r="S25" t="e">
        <f t="shared" si="67"/>
        <v>#REF!</v>
      </c>
      <c r="T25" t="e">
        <f>O25*3+P25</f>
        <v>#REF!</v>
      </c>
      <c r="U25" t="e">
        <f t="shared" ref="U25:Z25" si="68">SUM(U4:U24)</f>
        <v>#REF!</v>
      </c>
      <c r="V25" t="e">
        <f t="shared" si="68"/>
        <v>#REF!</v>
      </c>
      <c r="W25" t="e">
        <f t="shared" si="68"/>
        <v>#REF!</v>
      </c>
      <c r="X25" t="e">
        <f t="shared" si="68"/>
        <v>#REF!</v>
      </c>
      <c r="Y25" t="e">
        <f t="shared" si="68"/>
        <v>#REF!</v>
      </c>
      <c r="Z25" t="e">
        <f t="shared" si="68"/>
        <v>#REF!</v>
      </c>
      <c r="AA25" t="e">
        <f>V25*3+W25</f>
        <v>#REF!</v>
      </c>
      <c r="AB25" t="e">
        <f t="shared" ref="AB25:AG25" si="69">SUM(AB4:AB24)</f>
        <v>#REF!</v>
      </c>
      <c r="AC25" t="e">
        <f t="shared" si="69"/>
        <v>#REF!</v>
      </c>
      <c r="AD25" t="e">
        <f t="shared" si="69"/>
        <v>#REF!</v>
      </c>
      <c r="AE25" t="e">
        <f t="shared" si="69"/>
        <v>#REF!</v>
      </c>
      <c r="AF25" t="e">
        <f t="shared" si="69"/>
        <v>#REF!</v>
      </c>
      <c r="AG25" t="e">
        <f t="shared" si="69"/>
        <v>#REF!</v>
      </c>
      <c r="AH25" t="e">
        <f>AC25*3+AD25</f>
        <v>#REF!</v>
      </c>
      <c r="AI25" t="e">
        <f t="shared" ref="AI25:AN25" si="70">SUM(AI4:AI24)</f>
        <v>#REF!</v>
      </c>
      <c r="AJ25" t="e">
        <f t="shared" si="70"/>
        <v>#REF!</v>
      </c>
      <c r="AK25" t="e">
        <f t="shared" si="70"/>
        <v>#REF!</v>
      </c>
      <c r="AL25" t="e">
        <f t="shared" si="70"/>
        <v>#REF!</v>
      </c>
      <c r="AM25" t="e">
        <f t="shared" si="70"/>
        <v>#REF!</v>
      </c>
      <c r="AN25" t="e">
        <f t="shared" si="70"/>
        <v>#REF!</v>
      </c>
      <c r="AO25" t="e">
        <f>AJ25*3+AK25</f>
        <v>#REF!</v>
      </c>
      <c r="AP25" t="e">
        <f t="shared" ref="AP25:AU25" si="71">SUM(AP4:AP24)</f>
        <v>#REF!</v>
      </c>
      <c r="AQ25" t="e">
        <f t="shared" si="71"/>
        <v>#REF!</v>
      </c>
      <c r="AR25" t="e">
        <f t="shared" si="71"/>
        <v>#REF!</v>
      </c>
      <c r="AS25" t="e">
        <f t="shared" si="71"/>
        <v>#REF!</v>
      </c>
      <c r="AT25" t="e">
        <f t="shared" si="71"/>
        <v>#REF!</v>
      </c>
      <c r="AU25" t="e">
        <f t="shared" si="71"/>
        <v>#REF!</v>
      </c>
      <c r="AV25" t="e">
        <f>AQ25*3+AR25</f>
        <v>#REF!</v>
      </c>
      <c r="AW25" t="e">
        <f t="shared" ref="AW25:BB25" si="72">SUM(AW4:AW24)</f>
        <v>#REF!</v>
      </c>
      <c r="AX25" t="e">
        <f t="shared" si="72"/>
        <v>#REF!</v>
      </c>
      <c r="AY25" t="e">
        <f t="shared" si="72"/>
        <v>#REF!</v>
      </c>
      <c r="AZ25" t="e">
        <f t="shared" si="72"/>
        <v>#REF!</v>
      </c>
      <c r="BA25" t="e">
        <f t="shared" si="72"/>
        <v>#REF!</v>
      </c>
      <c r="BB25" t="e">
        <f t="shared" si="72"/>
        <v>#REF!</v>
      </c>
      <c r="BC25" t="e">
        <f>AX25*3+AY25</f>
        <v>#REF!</v>
      </c>
    </row>
    <row r="31" spans="1:95" x14ac:dyDescent="0.2">
      <c r="F31" t="s">
        <v>35</v>
      </c>
    </row>
    <row r="32" spans="1:95" x14ac:dyDescent="0.2">
      <c r="G32" t="s">
        <v>14</v>
      </c>
      <c r="H32" t="s">
        <v>16</v>
      </c>
      <c r="I32" t="s">
        <v>17</v>
      </c>
      <c r="J32" t="s">
        <v>18</v>
      </c>
      <c r="K32" t="s">
        <v>19</v>
      </c>
      <c r="L32" t="s">
        <v>20</v>
      </c>
      <c r="M32" t="s">
        <v>15</v>
      </c>
      <c r="O32" t="s">
        <v>21</v>
      </c>
      <c r="S32" t="s">
        <v>22</v>
      </c>
      <c r="W32" t="s">
        <v>23</v>
      </c>
      <c r="AA32" t="s">
        <v>71</v>
      </c>
      <c r="AE32" t="s">
        <v>86</v>
      </c>
      <c r="AI32" t="s">
        <v>87</v>
      </c>
      <c r="AM32" t="s">
        <v>24</v>
      </c>
      <c r="AQ32" t="s">
        <v>25</v>
      </c>
      <c r="AU32" t="s">
        <v>72</v>
      </c>
      <c r="AY32" t="s">
        <v>88</v>
      </c>
      <c r="BC32" t="s">
        <v>89</v>
      </c>
      <c r="BG32" t="s">
        <v>26</v>
      </c>
      <c r="BK32" t="s">
        <v>73</v>
      </c>
      <c r="BO32" t="s">
        <v>90</v>
      </c>
      <c r="BS32" t="s">
        <v>91</v>
      </c>
      <c r="BW32" t="s">
        <v>74</v>
      </c>
      <c r="CA32" t="s">
        <v>92</v>
      </c>
      <c r="CE32" t="s">
        <v>93</v>
      </c>
      <c r="CI32" t="s">
        <v>94</v>
      </c>
      <c r="CM32" t="s">
        <v>95</v>
      </c>
      <c r="CQ32" t="s">
        <v>75</v>
      </c>
    </row>
    <row r="33" spans="6:97" x14ac:dyDescent="0.2">
      <c r="F33" t="e">
        <f>G2</f>
        <v>#REF!</v>
      </c>
      <c r="G33" t="e">
        <f t="shared" ref="G33:M33" si="73">G25</f>
        <v>#REF!</v>
      </c>
      <c r="H33" t="e">
        <f t="shared" si="73"/>
        <v>#REF!</v>
      </c>
      <c r="I33" t="e">
        <f t="shared" si="73"/>
        <v>#REF!</v>
      </c>
      <c r="J33" t="e">
        <f t="shared" si="73"/>
        <v>#REF!</v>
      </c>
      <c r="K33" t="e">
        <f t="shared" si="73"/>
        <v>#REF!</v>
      </c>
      <c r="L33" t="e">
        <f t="shared" si="73"/>
        <v>#REF!</v>
      </c>
      <c r="M33" t="e">
        <f t="shared" si="73"/>
        <v>#REF!</v>
      </c>
      <c r="O33" t="e">
        <f>IF($M33&gt;=$M34,$F33,$F34)</f>
        <v>#REF!</v>
      </c>
      <c r="P33" t="e">
        <f t="shared" ref="P33:P39" si="74">VLOOKUP(O33,$F$33:$M$42,8,FALSE)</f>
        <v>#REF!</v>
      </c>
      <c r="S33" t="e">
        <f>IF($P33&gt;=$P35,$O33,$O35)</f>
        <v>#REF!</v>
      </c>
      <c r="T33" t="e">
        <f t="shared" ref="T33:T39" si="75">VLOOKUP(S33,$O$33:$P$42,2,FALSE)</f>
        <v>#REF!</v>
      </c>
      <c r="W33" t="e">
        <f>IF($T33&gt;=$T36,$S33,$S36)</f>
        <v>#REF!</v>
      </c>
      <c r="X33" t="e">
        <f t="shared" ref="X33:X39" si="76">VLOOKUP(W33,$S$33:$T$42,2,FALSE)</f>
        <v>#REF!</v>
      </c>
      <c r="AA33" t="e">
        <f>IF($X33&gt;=$X37,$W33,$W37)</f>
        <v>#REF!</v>
      </c>
      <c r="AB33" t="e">
        <f>VLOOKUP(AA33,W33:X42,2,FALSE)</f>
        <v>#REF!</v>
      </c>
      <c r="AE33" t="e">
        <f>IF($AB33&gt;=$AB38,$AA33,$AA38)</f>
        <v>#REF!</v>
      </c>
      <c r="AF33" t="e">
        <f>VLOOKUP(AE33,AA33:AB42,2,FALSE)</f>
        <v>#REF!</v>
      </c>
      <c r="AI33" t="e">
        <f>IF($AF33&gt;=$AF39,$AE33,$AE39)</f>
        <v>#REF!</v>
      </c>
      <c r="AJ33" t="e">
        <f>VLOOKUP(AI33,AE33:AF42,2,FALSE)</f>
        <v>#REF!</v>
      </c>
      <c r="AM33" t="e">
        <f>AI33</f>
        <v>#REF!</v>
      </c>
      <c r="AN33" t="e">
        <f>VLOOKUP(AM33,AI33:AJ42,2,FALSE)</f>
        <v>#REF!</v>
      </c>
      <c r="AQ33" t="e">
        <f>AM33</f>
        <v>#REF!</v>
      </c>
      <c r="AR33" t="e">
        <f>VLOOKUP(AQ33,AM33:AN42,2,FALSE)</f>
        <v>#REF!</v>
      </c>
      <c r="AU33" t="e">
        <f>AQ33</f>
        <v>#REF!</v>
      </c>
      <c r="AV33" t="e">
        <f>VLOOKUP(AU33,AQ33:AR42,2,FALSE)</f>
        <v>#REF!</v>
      </c>
      <c r="AY33" t="e">
        <f>AU33</f>
        <v>#REF!</v>
      </c>
      <c r="AZ33" t="e">
        <f>VLOOKUP(AY33,AU33:AV42,2,FALSE)</f>
        <v>#REF!</v>
      </c>
      <c r="BC33" t="e">
        <f>AY33</f>
        <v>#REF!</v>
      </c>
      <c r="BD33" t="e">
        <f>VLOOKUP(BC33,AY33:AZ42,2,FALSE)</f>
        <v>#REF!</v>
      </c>
      <c r="BG33" t="e">
        <f>BC33</f>
        <v>#REF!</v>
      </c>
      <c r="BH33" t="e">
        <f>VLOOKUP(BG33,BC33:BD42,2,FALSE)</f>
        <v>#REF!</v>
      </c>
      <c r="BK33" t="e">
        <f>BG33</f>
        <v>#REF!</v>
      </c>
      <c r="BL33" t="e">
        <f>VLOOKUP(BK33,BG33:BH42,2,FALSE)</f>
        <v>#REF!</v>
      </c>
      <c r="BO33" t="e">
        <f>BK33</f>
        <v>#REF!</v>
      </c>
      <c r="BP33" t="e">
        <f>VLOOKUP(BO33,BK33:BL42,2,FALSE)</f>
        <v>#REF!</v>
      </c>
      <c r="BS33" t="e">
        <f>BO33</f>
        <v>#REF!</v>
      </c>
      <c r="BT33" t="e">
        <f>VLOOKUP(BS33,BO33:BP42,2,FALSE)</f>
        <v>#REF!</v>
      </c>
      <c r="BW33" t="e">
        <f>BS33</f>
        <v>#REF!</v>
      </c>
      <c r="BX33" t="e">
        <f>VLOOKUP(BW33,BS33:BT42,2,FALSE)</f>
        <v>#REF!</v>
      </c>
      <c r="CA33" t="e">
        <f>BW33</f>
        <v>#REF!</v>
      </c>
      <c r="CB33" t="e">
        <f>VLOOKUP(CA33,BW33:BX42,2,FALSE)</f>
        <v>#REF!</v>
      </c>
      <c r="CE33" t="e">
        <f>CA33</f>
        <v>#REF!</v>
      </c>
      <c r="CF33" t="e">
        <f>VLOOKUP(CE33,CA33:CB42,2,FALSE)</f>
        <v>#REF!</v>
      </c>
      <c r="CI33" t="e">
        <f>CE33</f>
        <v>#REF!</v>
      </c>
      <c r="CJ33" t="e">
        <f>VLOOKUP(CI33,CE33:CF42,2,FALSE)</f>
        <v>#REF!</v>
      </c>
      <c r="CM33" t="e">
        <f>CI33</f>
        <v>#REF!</v>
      </c>
      <c r="CN33" t="e">
        <f>VLOOKUP(CM33,CI33:CJ42,2,FALSE)</f>
        <v>#REF!</v>
      </c>
      <c r="CQ33" t="e">
        <f>CM33</f>
        <v>#REF!</v>
      </c>
      <c r="CR33" t="e">
        <f>VLOOKUP(CQ33,CM33:CN42,2,FALSE)</f>
        <v>#REF!</v>
      </c>
    </row>
    <row r="34" spans="6:97" x14ac:dyDescent="0.2">
      <c r="F34" t="e">
        <f>N2</f>
        <v>#REF!</v>
      </c>
      <c r="G34" t="e">
        <f t="shared" ref="G34:L34" si="77">N25</f>
        <v>#REF!</v>
      </c>
      <c r="H34" t="e">
        <f t="shared" si="77"/>
        <v>#REF!</v>
      </c>
      <c r="I34" t="e">
        <f t="shared" si="77"/>
        <v>#REF!</v>
      </c>
      <c r="J34" t="e">
        <f t="shared" si="77"/>
        <v>#REF!</v>
      </c>
      <c r="K34" t="e">
        <f t="shared" si="77"/>
        <v>#REF!</v>
      </c>
      <c r="L34" t="e">
        <f t="shared" si="77"/>
        <v>#REF!</v>
      </c>
      <c r="M34" t="e">
        <f>T25</f>
        <v>#REF!</v>
      </c>
      <c r="O34" t="e">
        <f>IF($M34&lt;=$M33,$F34,$F33)</f>
        <v>#REF!</v>
      </c>
      <c r="P34" t="e">
        <f t="shared" si="74"/>
        <v>#REF!</v>
      </c>
      <c r="S34" t="e">
        <f>O34</f>
        <v>#REF!</v>
      </c>
      <c r="T34" t="e">
        <f t="shared" si="75"/>
        <v>#REF!</v>
      </c>
      <c r="W34" t="e">
        <f>S34</f>
        <v>#REF!</v>
      </c>
      <c r="X34" t="e">
        <f t="shared" si="76"/>
        <v>#REF!</v>
      </c>
      <c r="AA34" t="e">
        <f>W34</f>
        <v>#REF!</v>
      </c>
      <c r="AB34" t="e">
        <f>VLOOKUP(AA34,W33:X42,2,FALSE)</f>
        <v>#REF!</v>
      </c>
      <c r="AE34" t="e">
        <f>AA34</f>
        <v>#REF!</v>
      </c>
      <c r="AF34" t="e">
        <f>VLOOKUP(AE34,AA33:AB42,2,FALSE)</f>
        <v>#REF!</v>
      </c>
      <c r="AI34" t="e">
        <f>AE34</f>
        <v>#REF!</v>
      </c>
      <c r="AJ34" t="e">
        <f>VLOOKUP(AI34,AE33:AF42,2,FALSE)</f>
        <v>#REF!</v>
      </c>
      <c r="AM34" t="e">
        <f>IF($AJ34&gt;=$AJ35,$AI34,$AI35)</f>
        <v>#REF!</v>
      </c>
      <c r="AN34" t="e">
        <f>VLOOKUP(AM34,AI33:AJ42,2,FALSE)</f>
        <v>#REF!</v>
      </c>
      <c r="AQ34" t="e">
        <f>IF($AN34&gt;=$AN36,$AM34,$AM36)</f>
        <v>#REF!</v>
      </c>
      <c r="AR34" t="e">
        <f>VLOOKUP(AQ34,AM33:AN42,2,FALSE)</f>
        <v>#REF!</v>
      </c>
      <c r="AU34" t="e">
        <f>IF($AR34&gt;=$AR37,$AQ34,$AQ37)</f>
        <v>#REF!</v>
      </c>
      <c r="AV34" t="e">
        <f>VLOOKUP(AU34,AQ33:AR42,2,FALSE)</f>
        <v>#REF!</v>
      </c>
      <c r="AY34" t="e">
        <f>IF($AV34&gt;=$AV38,$AU34,$AU38)</f>
        <v>#REF!</v>
      </c>
      <c r="AZ34" t="e">
        <f>VLOOKUP(AY34,AU33:AV42,2,FALSE)</f>
        <v>#REF!</v>
      </c>
      <c r="BC34" t="e">
        <f>IF($AZ34&gt;=$AZ39,$AY34,$AY39)</f>
        <v>#REF!</v>
      </c>
      <c r="BD34" t="e">
        <f>VLOOKUP(BC34,AY33:AZ42,2,FALSE)</f>
        <v>#REF!</v>
      </c>
      <c r="BG34" t="e">
        <f>BC34</f>
        <v>#REF!</v>
      </c>
      <c r="BH34" t="e">
        <f>VLOOKUP(BG34,BC33:BD42,2,FALSE)</f>
        <v>#REF!</v>
      </c>
      <c r="BK34" t="e">
        <f>BG34</f>
        <v>#REF!</v>
      </c>
      <c r="BL34" t="e">
        <f>VLOOKUP(BK34,BG33:BH42,2,FALSE)</f>
        <v>#REF!</v>
      </c>
      <c r="BO34" t="e">
        <f>BK34</f>
        <v>#REF!</v>
      </c>
      <c r="BP34" t="e">
        <f>VLOOKUP(BO34,BK33:BL42,2,FALSE)</f>
        <v>#REF!</v>
      </c>
      <c r="BS34" t="e">
        <f>BO34</f>
        <v>#REF!</v>
      </c>
      <c r="BT34" t="e">
        <f>VLOOKUP(BS34,BO33:BP42,2,FALSE)</f>
        <v>#REF!</v>
      </c>
      <c r="BW34" t="e">
        <f>BS34</f>
        <v>#REF!</v>
      </c>
      <c r="BX34" t="e">
        <f>VLOOKUP(BW34,BS33:BT42,2,FALSE)</f>
        <v>#REF!</v>
      </c>
      <c r="CA34" t="e">
        <f>BW34</f>
        <v>#REF!</v>
      </c>
      <c r="CB34" t="e">
        <f>VLOOKUP(CA34,BW33:BX42,2,FALSE)</f>
        <v>#REF!</v>
      </c>
      <c r="CE34" t="e">
        <f>CA34</f>
        <v>#REF!</v>
      </c>
      <c r="CF34" t="e">
        <f>VLOOKUP(CE34,CA33:CB42,2,FALSE)</f>
        <v>#REF!</v>
      </c>
      <c r="CI34" t="e">
        <f>CE34</f>
        <v>#REF!</v>
      </c>
      <c r="CJ34" t="e">
        <f>VLOOKUP(CI34,CE33:CF42,2,FALSE)</f>
        <v>#REF!</v>
      </c>
      <c r="CM34" t="e">
        <f>CI34</f>
        <v>#REF!</v>
      </c>
      <c r="CN34" t="e">
        <f>VLOOKUP(CM34,CI33:CJ42,2,FALSE)</f>
        <v>#REF!</v>
      </c>
      <c r="CQ34" t="e">
        <f>CM34</f>
        <v>#REF!</v>
      </c>
      <c r="CR34" t="e">
        <f>VLOOKUP(CQ34,CM33:CN42,2,FALSE)</f>
        <v>#REF!</v>
      </c>
    </row>
    <row r="35" spans="6:97" x14ac:dyDescent="0.2">
      <c r="F35" t="e">
        <f>U2</f>
        <v>#REF!</v>
      </c>
      <c r="G35" t="e">
        <f t="shared" ref="G35:M35" si="78">U25</f>
        <v>#REF!</v>
      </c>
      <c r="H35" t="e">
        <f t="shared" si="78"/>
        <v>#REF!</v>
      </c>
      <c r="I35" t="e">
        <f t="shared" si="78"/>
        <v>#REF!</v>
      </c>
      <c r="J35" t="e">
        <f t="shared" si="78"/>
        <v>#REF!</v>
      </c>
      <c r="K35" t="e">
        <f t="shared" si="78"/>
        <v>#REF!</v>
      </c>
      <c r="L35" t="e">
        <f t="shared" si="78"/>
        <v>#REF!</v>
      </c>
      <c r="M35" t="e">
        <f t="shared" si="78"/>
        <v>#REF!</v>
      </c>
      <c r="O35" t="e">
        <f>F35</f>
        <v>#REF!</v>
      </c>
      <c r="P35" t="e">
        <f t="shared" si="74"/>
        <v>#REF!</v>
      </c>
      <c r="S35" t="e">
        <f>IF($P35&lt;=$P33,$O35,$O33)</f>
        <v>#REF!</v>
      </c>
      <c r="T35" t="e">
        <f t="shared" si="75"/>
        <v>#REF!</v>
      </c>
      <c r="W35" t="e">
        <f>S35</f>
        <v>#REF!</v>
      </c>
      <c r="X35" t="e">
        <f t="shared" si="76"/>
        <v>#REF!</v>
      </c>
      <c r="AA35" t="e">
        <f>W35</f>
        <v>#REF!</v>
      </c>
      <c r="AB35" t="e">
        <f>VLOOKUP(AA35,W33:X42,2,FALSE)</f>
        <v>#REF!</v>
      </c>
      <c r="AE35" t="e">
        <f>AA35</f>
        <v>#REF!</v>
      </c>
      <c r="AF35" t="e">
        <f>VLOOKUP(AE35,AA33:AB42,2,FALSE)</f>
        <v>#REF!</v>
      </c>
      <c r="AI35" t="e">
        <f>AE35</f>
        <v>#REF!</v>
      </c>
      <c r="AJ35" t="e">
        <f>VLOOKUP(AI35,AE33:AF42,2,FALSE)</f>
        <v>#REF!</v>
      </c>
      <c r="AM35" t="e">
        <f>IF($AJ35&lt;=$AJ34,$AI35,$AI34)</f>
        <v>#REF!</v>
      </c>
      <c r="AN35" t="e">
        <f>VLOOKUP(AM35,AI33:AJ42,2,FALSE)</f>
        <v>#REF!</v>
      </c>
      <c r="AQ35" t="e">
        <f>AM35</f>
        <v>#REF!</v>
      </c>
      <c r="AR35" t="e">
        <f>VLOOKUP(AQ35,AM33:AN42,2,FALSE)</f>
        <v>#REF!</v>
      </c>
      <c r="AU35" t="e">
        <f>AQ35</f>
        <v>#REF!</v>
      </c>
      <c r="AV35" t="e">
        <f>VLOOKUP(AU35,AQ33:AR42,2,FALSE)</f>
        <v>#REF!</v>
      </c>
      <c r="AY35" t="e">
        <f>AU35</f>
        <v>#REF!</v>
      </c>
      <c r="AZ35" t="e">
        <f>VLOOKUP(AY35,AU33:AV42,2,FALSE)</f>
        <v>#REF!</v>
      </c>
      <c r="BC35" t="e">
        <f>AY35</f>
        <v>#REF!</v>
      </c>
      <c r="BD35" t="e">
        <f>VLOOKUP(BC35,AY33:AZ42,2,FALSE)</f>
        <v>#REF!</v>
      </c>
      <c r="BG35" t="e">
        <f>IF($BD35&gt;=$BD36,$BC35,$BC36)</f>
        <v>#REF!</v>
      </c>
      <c r="BH35" t="e">
        <f>VLOOKUP(BG35,BC33:BD42,2,FALSE)</f>
        <v>#REF!</v>
      </c>
      <c r="BK35" t="e">
        <f>IF($BH35&gt;=$BH37,$BG35,$BG37)</f>
        <v>#REF!</v>
      </c>
      <c r="BL35" t="e">
        <f>VLOOKUP(BK35,BG33:BH42,2,FALSE)</f>
        <v>#REF!</v>
      </c>
      <c r="BO35" t="e">
        <f>IF($BL35&gt;=$BL38,$BK35,$BK38)</f>
        <v>#REF!</v>
      </c>
      <c r="BP35" t="e">
        <f>VLOOKUP(BO35,BK33:BL42,2,FALSE)</f>
        <v>#REF!</v>
      </c>
      <c r="BS35" t="e">
        <f>IF($BP35&gt;=$BP39,$BO35,$BO39)</f>
        <v>#REF!</v>
      </c>
      <c r="BT35" t="e">
        <f>VLOOKUP(BS35,BO33:BP42,2,FALSE)</f>
        <v>#REF!</v>
      </c>
      <c r="BW35" t="e">
        <f>BS35</f>
        <v>#REF!</v>
      </c>
      <c r="BX35" t="e">
        <f>VLOOKUP(BW35,BS33:BT42,2,FALSE)</f>
        <v>#REF!</v>
      </c>
      <c r="CA35" t="e">
        <f>BW35</f>
        <v>#REF!</v>
      </c>
      <c r="CB35" t="e">
        <f>VLOOKUP(CA35,BW33:BX42,2,FALSE)</f>
        <v>#REF!</v>
      </c>
      <c r="CE35" t="e">
        <f>CA35</f>
        <v>#REF!</v>
      </c>
      <c r="CF35" t="e">
        <f>VLOOKUP(CE35,CA33:CB42,2,FALSE)</f>
        <v>#REF!</v>
      </c>
      <c r="CI35" t="e">
        <f>CE35</f>
        <v>#REF!</v>
      </c>
      <c r="CJ35" t="e">
        <f>VLOOKUP(CI35,CE33:CF42,2,FALSE)</f>
        <v>#REF!</v>
      </c>
      <c r="CM35" t="e">
        <f>CI35</f>
        <v>#REF!</v>
      </c>
      <c r="CN35" t="e">
        <f>VLOOKUP(CM35,CI33:CJ42,2,FALSE)</f>
        <v>#REF!</v>
      </c>
      <c r="CQ35" t="e">
        <f>CM35</f>
        <v>#REF!</v>
      </c>
      <c r="CR35" t="e">
        <f>VLOOKUP(CQ35,CM33:CN42,2,FALSE)</f>
        <v>#REF!</v>
      </c>
    </row>
    <row r="36" spans="6:97" x14ac:dyDescent="0.2">
      <c r="F36" t="e">
        <f>AB2</f>
        <v>#REF!</v>
      </c>
      <c r="G36" t="e">
        <f t="shared" ref="G36:M36" si="79">AB25</f>
        <v>#REF!</v>
      </c>
      <c r="H36" t="e">
        <f t="shared" si="79"/>
        <v>#REF!</v>
      </c>
      <c r="I36" t="e">
        <f t="shared" si="79"/>
        <v>#REF!</v>
      </c>
      <c r="J36" t="e">
        <f t="shared" si="79"/>
        <v>#REF!</v>
      </c>
      <c r="K36" t="e">
        <f t="shared" si="79"/>
        <v>#REF!</v>
      </c>
      <c r="L36" t="e">
        <f t="shared" si="79"/>
        <v>#REF!</v>
      </c>
      <c r="M36" t="e">
        <f t="shared" si="79"/>
        <v>#REF!</v>
      </c>
      <c r="O36" t="e">
        <f>F36</f>
        <v>#REF!</v>
      </c>
      <c r="P36" t="e">
        <f t="shared" si="74"/>
        <v>#REF!</v>
      </c>
      <c r="S36" t="e">
        <f>O36</f>
        <v>#REF!</v>
      </c>
      <c r="T36" t="e">
        <f t="shared" si="75"/>
        <v>#REF!</v>
      </c>
      <c r="W36" t="e">
        <f>IF($T36&lt;=$T33,$S36,$S33)</f>
        <v>#REF!</v>
      </c>
      <c r="X36" t="e">
        <f t="shared" si="76"/>
        <v>#REF!</v>
      </c>
      <c r="AA36" t="e">
        <f>W36</f>
        <v>#REF!</v>
      </c>
      <c r="AB36" t="e">
        <f>VLOOKUP(AA36,W33:X42,2,FALSE)</f>
        <v>#REF!</v>
      </c>
      <c r="AE36" t="e">
        <f>AA36</f>
        <v>#REF!</v>
      </c>
      <c r="AF36" t="e">
        <f>VLOOKUP(AE36,AA33:AB42,2,FALSE)</f>
        <v>#REF!</v>
      </c>
      <c r="AI36" t="e">
        <f>AE36</f>
        <v>#REF!</v>
      </c>
      <c r="AJ36" t="e">
        <f>VLOOKUP(AI36,AE33:AF42,2,FALSE)</f>
        <v>#REF!</v>
      </c>
      <c r="AM36" t="e">
        <f>AI36</f>
        <v>#REF!</v>
      </c>
      <c r="AN36" t="e">
        <f>VLOOKUP(AM36,AI33:AJ42,2,FALSE)</f>
        <v>#REF!</v>
      </c>
      <c r="AQ36" t="e">
        <f>IF($AN36&lt;=$AN34,$AM36,$AM34)</f>
        <v>#REF!</v>
      </c>
      <c r="AR36" t="e">
        <f>VLOOKUP(AQ36,AM33:AN42,2,FALSE)</f>
        <v>#REF!</v>
      </c>
      <c r="AU36" t="e">
        <f>AQ36</f>
        <v>#REF!</v>
      </c>
      <c r="AV36" t="e">
        <f>VLOOKUP(AU36,AQ33:AR42,2,FALSE)</f>
        <v>#REF!</v>
      </c>
      <c r="AY36" t="e">
        <f>AU36</f>
        <v>#REF!</v>
      </c>
      <c r="AZ36" t="e">
        <f>VLOOKUP(AY36,AU33:AV42,2,FALSE)</f>
        <v>#REF!</v>
      </c>
      <c r="BC36" t="e">
        <f>AY36</f>
        <v>#REF!</v>
      </c>
      <c r="BD36" t="e">
        <f>VLOOKUP(BC36,AY33:AZ42,2,FALSE)</f>
        <v>#REF!</v>
      </c>
      <c r="BG36" t="e">
        <f>IF($BD36&lt;=$BD35,$BC36,$BC35)</f>
        <v>#REF!</v>
      </c>
      <c r="BH36" t="e">
        <f>VLOOKUP(BG36,BC33:BD42,2,FALSE)</f>
        <v>#REF!</v>
      </c>
      <c r="BK36" t="e">
        <f>BG36</f>
        <v>#REF!</v>
      </c>
      <c r="BL36" t="e">
        <f>VLOOKUP(BK36,BG33:BH42,2,FALSE)</f>
        <v>#REF!</v>
      </c>
      <c r="BO36" t="e">
        <f>BK36</f>
        <v>#REF!</v>
      </c>
      <c r="BP36" t="e">
        <f>VLOOKUP(BO36,BK33:BL42,2,FALSE)</f>
        <v>#REF!</v>
      </c>
      <c r="BS36" t="e">
        <f>BO36</f>
        <v>#REF!</v>
      </c>
      <c r="BT36" t="e">
        <f>VLOOKUP(BS36,BO33:BP42,2,FALSE)</f>
        <v>#REF!</v>
      </c>
      <c r="BW36" t="e">
        <f>IF($BT36&gt;=$BT37,$BS36,$BS37)</f>
        <v>#REF!</v>
      </c>
      <c r="BX36" t="e">
        <f>VLOOKUP(BW36,BS33:BT42,2,FALSE)</f>
        <v>#REF!</v>
      </c>
      <c r="CA36" t="e">
        <f>IF($BX36&gt;=$BX38,$BW36,$BW38)</f>
        <v>#REF!</v>
      </c>
      <c r="CB36" t="e">
        <f>VLOOKUP(CA36,BW33:BX42,2,FALSE)</f>
        <v>#REF!</v>
      </c>
      <c r="CE36" t="e">
        <f>IF($CB36&gt;=$CB39,$CA36,$CA39)</f>
        <v>#REF!</v>
      </c>
      <c r="CF36" t="e">
        <f>VLOOKUP(CE36,CA33:CB42,2,FALSE)</f>
        <v>#REF!</v>
      </c>
      <c r="CI36" t="e">
        <f>CE36</f>
        <v>#REF!</v>
      </c>
      <c r="CJ36" t="e">
        <f>VLOOKUP(CI36,CE33:CF42,2,FALSE)</f>
        <v>#REF!</v>
      </c>
      <c r="CM36" t="e">
        <f>CI36</f>
        <v>#REF!</v>
      </c>
      <c r="CN36" t="e">
        <f>VLOOKUP(CM36,CI33:CJ42,2,FALSE)</f>
        <v>#REF!</v>
      </c>
      <c r="CQ36" t="e">
        <f>CM36</f>
        <v>#REF!</v>
      </c>
      <c r="CR36" t="e">
        <f>VLOOKUP(CQ36,CM33:CN42,2,FALSE)</f>
        <v>#REF!</v>
      </c>
    </row>
    <row r="37" spans="6:97" x14ac:dyDescent="0.2">
      <c r="F37" t="e">
        <f>AI2</f>
        <v>#REF!</v>
      </c>
      <c r="G37" t="e">
        <f>AI25</f>
        <v>#REF!</v>
      </c>
      <c r="H37" t="e">
        <f t="shared" ref="H37:M37" si="80">AJ25</f>
        <v>#REF!</v>
      </c>
      <c r="I37" t="e">
        <f t="shared" si="80"/>
        <v>#REF!</v>
      </c>
      <c r="J37" t="e">
        <f t="shared" si="80"/>
        <v>#REF!</v>
      </c>
      <c r="K37" t="e">
        <f t="shared" si="80"/>
        <v>#REF!</v>
      </c>
      <c r="L37" t="e">
        <f t="shared" si="80"/>
        <v>#REF!</v>
      </c>
      <c r="M37" t="e">
        <f t="shared" si="80"/>
        <v>#REF!</v>
      </c>
      <c r="O37" t="e">
        <f>F37</f>
        <v>#REF!</v>
      </c>
      <c r="P37" t="e">
        <f t="shared" si="74"/>
        <v>#REF!</v>
      </c>
      <c r="S37" t="e">
        <f>O37</f>
        <v>#REF!</v>
      </c>
      <c r="T37" t="e">
        <f t="shared" si="75"/>
        <v>#REF!</v>
      </c>
      <c r="W37" t="e">
        <f>S37</f>
        <v>#REF!</v>
      </c>
      <c r="X37" t="e">
        <f t="shared" si="76"/>
        <v>#REF!</v>
      </c>
      <c r="AA37" t="e">
        <f>IF($X37&lt;=$X33,$W37,$W33)</f>
        <v>#REF!</v>
      </c>
      <c r="AB37" t="e">
        <f>VLOOKUP(AA37,W33:X42,2,FALSE)</f>
        <v>#REF!</v>
      </c>
      <c r="AE37" t="e">
        <f>AA37</f>
        <v>#REF!</v>
      </c>
      <c r="AF37" t="e">
        <f>VLOOKUP(AE37,AA33:AB42,2,FALSE)</f>
        <v>#REF!</v>
      </c>
      <c r="AI37" t="e">
        <f>AE37</f>
        <v>#REF!</v>
      </c>
      <c r="AJ37" t="e">
        <f>VLOOKUP(AI37,AE33:AF42,2,FALSE)</f>
        <v>#REF!</v>
      </c>
      <c r="AM37" t="e">
        <f>AI37</f>
        <v>#REF!</v>
      </c>
      <c r="AN37" t="e">
        <f>VLOOKUP(AM37,AI33:AJ42,2,FALSE)</f>
        <v>#REF!</v>
      </c>
      <c r="AQ37" t="e">
        <f>AM37</f>
        <v>#REF!</v>
      </c>
      <c r="AR37" t="e">
        <f>VLOOKUP(AQ37,AM33:AN42,2,FALSE)</f>
        <v>#REF!</v>
      </c>
      <c r="AU37" t="e">
        <f>IF($AR37&lt;=$AR34,$AQ37,$AQ34)</f>
        <v>#REF!</v>
      </c>
      <c r="AV37" t="e">
        <f>VLOOKUP(AU37,AQ33:AR42,2,FALSE)</f>
        <v>#REF!</v>
      </c>
      <c r="AY37" t="e">
        <f>AU37</f>
        <v>#REF!</v>
      </c>
      <c r="AZ37" t="e">
        <f>VLOOKUP(AY37,AU33:AV42,2,FALSE)</f>
        <v>#REF!</v>
      </c>
      <c r="BC37" t="e">
        <f>AY37</f>
        <v>#REF!</v>
      </c>
      <c r="BD37" t="e">
        <f>VLOOKUP(BC37,AY33:AZ42,2,FALSE)</f>
        <v>#REF!</v>
      </c>
      <c r="BG37" t="e">
        <f>BC37</f>
        <v>#REF!</v>
      </c>
      <c r="BH37" t="e">
        <f>VLOOKUP(BG37,BC33:BD42,2,FALSE)</f>
        <v>#REF!</v>
      </c>
      <c r="BK37" t="e">
        <f>IF($BH37&lt;=$BH35,$BG37,$BG35)</f>
        <v>#REF!</v>
      </c>
      <c r="BL37" t="e">
        <f>VLOOKUP(BK37,BG33:BH42,2,FALSE)</f>
        <v>#REF!</v>
      </c>
      <c r="BO37" t="e">
        <f>BK37</f>
        <v>#REF!</v>
      </c>
      <c r="BP37" t="e">
        <f>VLOOKUP(BO37,BK33:BL42,2,FALSE)</f>
        <v>#REF!</v>
      </c>
      <c r="BS37" t="e">
        <f>BO37</f>
        <v>#REF!</v>
      </c>
      <c r="BT37" t="e">
        <f>VLOOKUP(BS37,BO33:BP42,2,FALSE)</f>
        <v>#REF!</v>
      </c>
      <c r="BW37" t="e">
        <f>IF(BT37&lt;=BT36,BS37,BS36)</f>
        <v>#REF!</v>
      </c>
      <c r="BX37" t="e">
        <f>VLOOKUP(BW37,BS33:BT42,2,FALSE)</f>
        <v>#REF!</v>
      </c>
      <c r="CA37" t="e">
        <f>BW37</f>
        <v>#REF!</v>
      </c>
      <c r="CB37" t="e">
        <f>VLOOKUP(CA37,BW33:BX42,2,FALSE)</f>
        <v>#REF!</v>
      </c>
      <c r="CE37" t="e">
        <f>CA37</f>
        <v>#REF!</v>
      </c>
      <c r="CF37" t="e">
        <f>VLOOKUP(CE37,CA33:CB42,2,FALSE)</f>
        <v>#REF!</v>
      </c>
      <c r="CI37" t="e">
        <f>IF($CF37&gt;=$CF38,$CE37,$CE38)</f>
        <v>#REF!</v>
      </c>
      <c r="CJ37" t="e">
        <f>VLOOKUP(CI37,CE33:CF42,2,FALSE)</f>
        <v>#REF!</v>
      </c>
      <c r="CM37" t="e">
        <f>IF($CJ37&gt;=$CJ39,$CI37,$CI39)</f>
        <v>#REF!</v>
      </c>
      <c r="CN37" t="e">
        <f>VLOOKUP(CM37,CI33:CJ42,2,FALSE)</f>
        <v>#REF!</v>
      </c>
      <c r="CQ37" t="e">
        <f>CM37</f>
        <v>#REF!</v>
      </c>
      <c r="CR37" t="e">
        <f>VLOOKUP(CQ37,CM33:CN42,2,FALSE)</f>
        <v>#REF!</v>
      </c>
    </row>
    <row r="38" spans="6:97" x14ac:dyDescent="0.2">
      <c r="F38" t="e">
        <f>AP2</f>
        <v>#REF!</v>
      </c>
      <c r="G38" t="e">
        <f>AP25</f>
        <v>#REF!</v>
      </c>
      <c r="H38" t="e">
        <f t="shared" ref="H38:M38" si="81">AQ25</f>
        <v>#REF!</v>
      </c>
      <c r="I38" t="e">
        <f t="shared" si="81"/>
        <v>#REF!</v>
      </c>
      <c r="J38" t="e">
        <f t="shared" si="81"/>
        <v>#REF!</v>
      </c>
      <c r="K38" t="e">
        <f t="shared" si="81"/>
        <v>#REF!</v>
      </c>
      <c r="L38" t="e">
        <f t="shared" si="81"/>
        <v>#REF!</v>
      </c>
      <c r="M38" t="e">
        <f t="shared" si="81"/>
        <v>#REF!</v>
      </c>
      <c r="O38" t="e">
        <f>F38</f>
        <v>#REF!</v>
      </c>
      <c r="P38" t="e">
        <f t="shared" si="74"/>
        <v>#REF!</v>
      </c>
      <c r="S38" t="e">
        <f>O38</f>
        <v>#REF!</v>
      </c>
      <c r="T38" t="e">
        <f t="shared" si="75"/>
        <v>#REF!</v>
      </c>
      <c r="W38" t="e">
        <f>S38</f>
        <v>#REF!</v>
      </c>
      <c r="X38" t="e">
        <f t="shared" si="76"/>
        <v>#REF!</v>
      </c>
      <c r="AA38" t="e">
        <f>W38</f>
        <v>#REF!</v>
      </c>
      <c r="AB38" t="e">
        <f>VLOOKUP(AA38,W33:X42,2,FALSE)</f>
        <v>#REF!</v>
      </c>
      <c r="AE38" t="e">
        <f>IF($AB38&lt;=$AB33,$AA38,$AA33)</f>
        <v>#REF!</v>
      </c>
      <c r="AF38" t="e">
        <f>VLOOKUP(AE38,AA33:AB42,2,FALSE)</f>
        <v>#REF!</v>
      </c>
      <c r="AI38" t="e">
        <f>AE38</f>
        <v>#REF!</v>
      </c>
      <c r="AJ38" t="e">
        <f>VLOOKUP(AI38,AE33:AF42,2,FALSE)</f>
        <v>#REF!</v>
      </c>
      <c r="AM38" t="e">
        <f>AI38</f>
        <v>#REF!</v>
      </c>
      <c r="AN38" t="e">
        <f>VLOOKUP(AM38,AI33:AJ42,2,FALSE)</f>
        <v>#REF!</v>
      </c>
      <c r="AQ38" t="e">
        <f>AM38</f>
        <v>#REF!</v>
      </c>
      <c r="AR38" t="e">
        <f>VLOOKUP(AQ38,AM33:AN42,2,FALSE)</f>
        <v>#REF!</v>
      </c>
      <c r="AU38" t="e">
        <f>AQ38</f>
        <v>#REF!</v>
      </c>
      <c r="AV38" t="e">
        <f>VLOOKUP(AU38,AQ33:AR42,2,FALSE)</f>
        <v>#REF!</v>
      </c>
      <c r="AY38" t="e">
        <f>IF($AV38&lt;=$AV34,$AU38,$AU34)</f>
        <v>#REF!</v>
      </c>
      <c r="AZ38" t="e">
        <f>VLOOKUP(AY38,AU33:AV42,2,FALSE)</f>
        <v>#REF!</v>
      </c>
      <c r="BC38" t="e">
        <f>AY38</f>
        <v>#REF!</v>
      </c>
      <c r="BD38" t="e">
        <f>VLOOKUP(BC38,AY33:AZ42,2,FALSE)</f>
        <v>#REF!</v>
      </c>
      <c r="BG38" t="e">
        <f>BC38</f>
        <v>#REF!</v>
      </c>
      <c r="BH38" t="e">
        <f>VLOOKUP(BG38,BC33:BD42,2,FALSE)</f>
        <v>#REF!</v>
      </c>
      <c r="BK38" t="e">
        <f>BG38</f>
        <v>#REF!</v>
      </c>
      <c r="BL38" t="e">
        <f>VLOOKUP(BK38,BG33:BH42,2,FALSE)</f>
        <v>#REF!</v>
      </c>
      <c r="BO38" t="e">
        <f>IF($BL38&lt;=$BL35,$BK38,$BK35)</f>
        <v>#REF!</v>
      </c>
      <c r="BP38" t="e">
        <f>VLOOKUP(BO38,BK33:BL42,2,FALSE)</f>
        <v>#REF!</v>
      </c>
      <c r="BS38" t="e">
        <f>BO38</f>
        <v>#REF!</v>
      </c>
      <c r="BT38" t="e">
        <f>VLOOKUP(BS38,BO33:BP42,2,FALSE)</f>
        <v>#REF!</v>
      </c>
      <c r="BW38" t="e">
        <f>BS38</f>
        <v>#REF!</v>
      </c>
      <c r="BX38" t="e">
        <f>VLOOKUP(BW38,BS33:BT42,2,FALSE)</f>
        <v>#REF!</v>
      </c>
      <c r="CA38" t="e">
        <f>IF($BX38&lt;=$BX36,$BW38,$BW36)</f>
        <v>#REF!</v>
      </c>
      <c r="CB38" t="e">
        <f>VLOOKUP(CA38,BW33:BX42,2,FALSE)</f>
        <v>#REF!</v>
      </c>
      <c r="CE38" t="e">
        <f>CA38</f>
        <v>#REF!</v>
      </c>
      <c r="CF38" t="e">
        <f>VLOOKUP(CE38,CA33:CB42,2,FALSE)</f>
        <v>#REF!</v>
      </c>
      <c r="CI38" t="e">
        <f>IF($CF38&lt;=$CF37,$CE38,$CE37)</f>
        <v>#REF!</v>
      </c>
      <c r="CJ38" t="e">
        <f>VLOOKUP(CI38,CE33:CF42,2,FALSE)</f>
        <v>#REF!</v>
      </c>
      <c r="CM38" t="e">
        <f>CI38</f>
        <v>#REF!</v>
      </c>
      <c r="CN38" t="e">
        <f>VLOOKUP(CM38,CI33:CJ42,2,FALSE)</f>
        <v>#REF!</v>
      </c>
      <c r="CQ38" t="e">
        <f>IF($CN38&gt;=$CN39,$CM38,$CM39)</f>
        <v>#REF!</v>
      </c>
      <c r="CR38" t="e">
        <f>VLOOKUP(CQ38,CM33:CN42,2,FALSE)</f>
        <v>#REF!</v>
      </c>
    </row>
    <row r="39" spans="6:97" x14ac:dyDescent="0.2">
      <c r="F39" t="e">
        <f>AW2</f>
        <v>#REF!</v>
      </c>
      <c r="G39" t="e">
        <f>AW25</f>
        <v>#REF!</v>
      </c>
      <c r="H39" t="e">
        <f t="shared" ref="H39:M39" si="82">AX25</f>
        <v>#REF!</v>
      </c>
      <c r="I39" t="e">
        <f t="shared" si="82"/>
        <v>#REF!</v>
      </c>
      <c r="J39" t="e">
        <f t="shared" si="82"/>
        <v>#REF!</v>
      </c>
      <c r="K39" t="e">
        <f t="shared" si="82"/>
        <v>#REF!</v>
      </c>
      <c r="L39" t="e">
        <f t="shared" si="82"/>
        <v>#REF!</v>
      </c>
      <c r="M39" t="e">
        <f t="shared" si="82"/>
        <v>#REF!</v>
      </c>
      <c r="O39" t="e">
        <f>F39</f>
        <v>#REF!</v>
      </c>
      <c r="P39" t="e">
        <f t="shared" si="74"/>
        <v>#REF!</v>
      </c>
      <c r="S39" t="e">
        <f>O39</f>
        <v>#REF!</v>
      </c>
      <c r="T39" t="e">
        <f t="shared" si="75"/>
        <v>#REF!</v>
      </c>
      <c r="W39" t="e">
        <f>S39</f>
        <v>#REF!</v>
      </c>
      <c r="X39" t="e">
        <f t="shared" si="76"/>
        <v>#REF!</v>
      </c>
      <c r="AA39" t="e">
        <f>W39</f>
        <v>#REF!</v>
      </c>
      <c r="AB39" t="e">
        <f>VLOOKUP(AA39,W33:X42,2,FALSE)</f>
        <v>#REF!</v>
      </c>
      <c r="AE39" t="e">
        <f>AA39</f>
        <v>#REF!</v>
      </c>
      <c r="AF39" t="e">
        <f>VLOOKUP(AE39,AA33:AB42,2,FALSE)</f>
        <v>#REF!</v>
      </c>
      <c r="AI39" t="e">
        <f>IF($AF39&lt;=$AF33,$AE39,$AE33)</f>
        <v>#REF!</v>
      </c>
      <c r="AJ39" t="e">
        <f>VLOOKUP(AI39,AE33:AF42,2,FALSE)</f>
        <v>#REF!</v>
      </c>
      <c r="AM39" t="e">
        <f>AI39</f>
        <v>#REF!</v>
      </c>
      <c r="AN39" t="e">
        <f>VLOOKUP(AM39,AI33:AJ42,2,FALSE)</f>
        <v>#REF!</v>
      </c>
      <c r="AQ39" t="e">
        <f>AM39</f>
        <v>#REF!</v>
      </c>
      <c r="AR39" t="e">
        <f>VLOOKUP(AQ39,AM33:AN42,2,FALSE)</f>
        <v>#REF!</v>
      </c>
      <c r="AU39" t="e">
        <f>AQ39</f>
        <v>#REF!</v>
      </c>
      <c r="AV39" t="e">
        <f>VLOOKUP(AU39,AQ33:AR42,2,FALSE)</f>
        <v>#REF!</v>
      </c>
      <c r="AY39" t="e">
        <f>AU39</f>
        <v>#REF!</v>
      </c>
      <c r="AZ39" t="e">
        <f>VLOOKUP(AY39,AU33:AV42,2,FALSE)</f>
        <v>#REF!</v>
      </c>
      <c r="BC39" t="e">
        <f>IF($AZ39&lt;=$AZ34,$AY39,$AY34)</f>
        <v>#REF!</v>
      </c>
      <c r="BD39" t="e">
        <f>VLOOKUP(BC39,AY33:AZ42,2,FALSE)</f>
        <v>#REF!</v>
      </c>
      <c r="BG39" t="e">
        <f>BC39</f>
        <v>#REF!</v>
      </c>
      <c r="BH39" t="e">
        <f>VLOOKUP(BG39,BC33:BD42,2,FALSE)</f>
        <v>#REF!</v>
      </c>
      <c r="BK39" t="e">
        <f>BG39</f>
        <v>#REF!</v>
      </c>
      <c r="BL39" t="e">
        <f>VLOOKUP(BK39,BG33:BH42,2,FALSE)</f>
        <v>#REF!</v>
      </c>
      <c r="BO39" t="e">
        <f>BK39</f>
        <v>#REF!</v>
      </c>
      <c r="BP39" t="e">
        <f>VLOOKUP(BO39,BK33:BL42,2,FALSE)</f>
        <v>#REF!</v>
      </c>
      <c r="BS39" t="e">
        <f>IF($BP39&lt;=$BP35,$BO39,$BO35)</f>
        <v>#REF!</v>
      </c>
      <c r="BT39" t="e">
        <f>VLOOKUP(BS39,BO33:BP42,2,FALSE)</f>
        <v>#REF!</v>
      </c>
      <c r="BW39" t="e">
        <f>BS39</f>
        <v>#REF!</v>
      </c>
      <c r="BX39" t="e">
        <f>VLOOKUP(BW39,BS33:BT42,2,FALSE)</f>
        <v>#REF!</v>
      </c>
      <c r="CA39" t="e">
        <f>BW39</f>
        <v>#REF!</v>
      </c>
      <c r="CB39" t="e">
        <f>VLOOKUP(CA39,BW33:BX42,2,FALSE)</f>
        <v>#REF!</v>
      </c>
      <c r="CE39" t="e">
        <f>IF($CB39&lt;=$CB36,$CA39,$CA36)</f>
        <v>#REF!</v>
      </c>
      <c r="CF39" t="e">
        <f>VLOOKUP(CE39,CA33:CB42,2,FALSE)</f>
        <v>#REF!</v>
      </c>
      <c r="CI39" t="e">
        <f>CE39</f>
        <v>#REF!</v>
      </c>
      <c r="CJ39" t="e">
        <f>VLOOKUP(CI39,CE33:CF42,2,FALSE)</f>
        <v>#REF!</v>
      </c>
      <c r="CM39" t="e">
        <f>IF($CJ39&lt;=$CJ37,$CI39,$CI37)</f>
        <v>#REF!</v>
      </c>
      <c r="CN39" t="e">
        <f>VLOOKUP(CM39,CI33:CJ42,2,FALSE)</f>
        <v>#REF!</v>
      </c>
      <c r="CQ39" t="e">
        <f>IF($CN39&lt;=$CN38,$CM39,$CM38)</f>
        <v>#REF!</v>
      </c>
      <c r="CR39" t="e">
        <f>VLOOKUP(CQ39,CM33:CN42,2,FALSE)</f>
        <v>#REF!</v>
      </c>
    </row>
    <row r="45" spans="6:97" x14ac:dyDescent="0.2">
      <c r="F45" t="e">
        <f>CQ33</f>
        <v>#REF!</v>
      </c>
      <c r="J45" t="e">
        <f>CR33</f>
        <v>#REF!</v>
      </c>
      <c r="K45" t="e">
        <f t="shared" ref="K45:K51" si="83">VLOOKUP(AI33,$F$33:$M$42,6,FALSE)</f>
        <v>#REF!</v>
      </c>
      <c r="L45" t="e">
        <f t="shared" ref="L45:L51" si="84">VLOOKUP(AI33,$F$33:$M$42,7,FALSE)</f>
        <v>#REF!</v>
      </c>
      <c r="M45" t="e">
        <f t="shared" ref="M45:M51" si="85">K45-L45</f>
        <v>#REF!</v>
      </c>
      <c r="O45" t="e">
        <f>IF(AND($J45=$J46,$M46&gt;$M45),$F46,$F45)</f>
        <v>#REF!</v>
      </c>
      <c r="P45" t="e">
        <f t="shared" ref="P45:P51" si="86">VLOOKUP(O45,$F$45:$M$54,5,FALSE)</f>
        <v>#REF!</v>
      </c>
      <c r="Q45" t="e">
        <f t="shared" ref="Q45:Q51" si="87">VLOOKUP(O45,$F$45:$M$54,8,FALSE)</f>
        <v>#REF!</v>
      </c>
      <c r="S45" t="e">
        <f>IF(AND(P45=P47,Q47&gt;Q45),O47,O45)</f>
        <v>#REF!</v>
      </c>
      <c r="T45" t="e">
        <f t="shared" ref="T45:T51" si="88">VLOOKUP(S45,$O$45:$Q$54,2,FALSE)</f>
        <v>#REF!</v>
      </c>
      <c r="U45" t="e">
        <f t="shared" ref="U45:U51" si="89">VLOOKUP(S45,$O$45:$Q$54,3,FALSE)</f>
        <v>#REF!</v>
      </c>
      <c r="W45" t="e">
        <f>IF(AND(T45=T48,U48&gt;U45),S48,S45)</f>
        <v>#REF!</v>
      </c>
      <c r="X45" t="e">
        <f t="shared" ref="X45:X51" si="90">VLOOKUP(W45,$S$45:$U$54,2,FALSE)</f>
        <v>#REF!</v>
      </c>
      <c r="Y45" t="e">
        <f t="shared" ref="Y45:Y51" si="91">VLOOKUP(W45,$S$45:$U$54,3,FALSE)</f>
        <v>#REF!</v>
      </c>
      <c r="AA45" t="e">
        <f>IF(AND(X45=X49,Y49&gt;Y45),W49,W45)</f>
        <v>#REF!</v>
      </c>
      <c r="AB45" t="e">
        <f>VLOOKUP(AA45,W45:Y54,2,FALSE)</f>
        <v>#REF!</v>
      </c>
      <c r="AC45" t="e">
        <f>VLOOKUP(AA45,W45:Y54,3,FALSE)</f>
        <v>#REF!</v>
      </c>
      <c r="AE45" t="e">
        <f>IF(AND(AB45=AB50,AC50&gt;AC45),AA50,AA45)</f>
        <v>#REF!</v>
      </c>
      <c r="AF45" t="e">
        <f>VLOOKUP(AE45,AA45:AC54,2,FALSE)</f>
        <v>#REF!</v>
      </c>
      <c r="AG45" t="e">
        <f>VLOOKUP(AE45,AA45:AC54,3,FALSE)</f>
        <v>#REF!</v>
      </c>
      <c r="AI45" t="e">
        <f>IF(AND(AF45=AF51,AG51&gt;AG45),AE51,AE45)</f>
        <v>#REF!</v>
      </c>
      <c r="AJ45" t="e">
        <f>VLOOKUP(AI45,AE45:AG54,2,FALSE)</f>
        <v>#REF!</v>
      </c>
      <c r="AK45" t="e">
        <f>VLOOKUP(AI45,AE45:AG54,3,FALSE)</f>
        <v>#REF!</v>
      </c>
      <c r="AM45" t="e">
        <f>AI45</f>
        <v>#REF!</v>
      </c>
      <c r="AN45" t="e">
        <f>VLOOKUP(AM45,AI45:AK54,2,FALSE)</f>
        <v>#REF!</v>
      </c>
      <c r="AO45" t="e">
        <f>VLOOKUP(AM45,AI45:AK54,3,FALSE)</f>
        <v>#REF!</v>
      </c>
      <c r="AQ45" t="e">
        <f>AM45</f>
        <v>#REF!</v>
      </c>
      <c r="AR45" t="e">
        <f>VLOOKUP(AQ45,AM45:AO54,2,FALSE)</f>
        <v>#REF!</v>
      </c>
      <c r="AS45" t="e">
        <f>VLOOKUP(AQ45,AM45:AO54,3,FALSE)</f>
        <v>#REF!</v>
      </c>
      <c r="AU45" t="e">
        <f>AQ45</f>
        <v>#REF!</v>
      </c>
      <c r="AV45" t="e">
        <f>VLOOKUP(AU45,AQ45:AS54,2,FALSE)</f>
        <v>#REF!</v>
      </c>
      <c r="AW45" t="e">
        <f>VLOOKUP(AU45,AQ45:AS54,3,FALSE)</f>
        <v>#REF!</v>
      </c>
      <c r="AY45" t="e">
        <f>AU45</f>
        <v>#REF!</v>
      </c>
      <c r="AZ45" t="e">
        <f>VLOOKUP(AY45,AU45:AW54,2,FALSE)</f>
        <v>#REF!</v>
      </c>
      <c r="BA45" t="e">
        <f>VLOOKUP(AY45,AU45:AW54,3,FALSE)</f>
        <v>#REF!</v>
      </c>
      <c r="BC45" t="e">
        <f>AY45</f>
        <v>#REF!</v>
      </c>
      <c r="BD45" t="e">
        <f>VLOOKUP(BC45,AY45:BA54,2,FALSE)</f>
        <v>#REF!</v>
      </c>
      <c r="BE45" t="e">
        <f>VLOOKUP(BC45,AY45:BA54,3,FALSE)</f>
        <v>#REF!</v>
      </c>
      <c r="BG45" t="e">
        <f>BC45</f>
        <v>#REF!</v>
      </c>
      <c r="BH45" t="e">
        <f>VLOOKUP(BG45,BC45:BE54,2,FALSE)</f>
        <v>#REF!</v>
      </c>
      <c r="BI45" t="e">
        <f>VLOOKUP(BG45,BC45:BE54,3,FALSE)</f>
        <v>#REF!</v>
      </c>
      <c r="BK45" t="e">
        <f>BG45</f>
        <v>#REF!</v>
      </c>
      <c r="BL45" t="e">
        <f>VLOOKUP(BK45,BG45:BI54,2,FALSE)</f>
        <v>#REF!</v>
      </c>
      <c r="BM45" t="e">
        <f>VLOOKUP(BK45,BG45:BI54,3,FALSE)</f>
        <v>#REF!</v>
      </c>
      <c r="BO45" t="e">
        <f>BK45</f>
        <v>#REF!</v>
      </c>
      <c r="BP45" t="e">
        <f>VLOOKUP(BO45,BK45:BM54,2,FALSE)</f>
        <v>#REF!</v>
      </c>
      <c r="BQ45" t="e">
        <f>VLOOKUP(BO45,BK45:BM54,3,FALSE)</f>
        <v>#REF!</v>
      </c>
      <c r="BS45" t="e">
        <f>BO45</f>
        <v>#REF!</v>
      </c>
      <c r="BT45" t="e">
        <f>VLOOKUP(BS45,BO45:BQ54,2,FALSE)</f>
        <v>#REF!</v>
      </c>
      <c r="BU45" t="e">
        <f>VLOOKUP(BS45,BO45:BQ54,3,FALSE)</f>
        <v>#REF!</v>
      </c>
      <c r="BW45" t="e">
        <f>BS45</f>
        <v>#REF!</v>
      </c>
      <c r="BX45" t="e">
        <f>VLOOKUP(BW45,BS45:BU54,2,FALSE)</f>
        <v>#REF!</v>
      </c>
      <c r="BY45" t="e">
        <f>VLOOKUP(BW45,BS45:BU54,3,FALSE)</f>
        <v>#REF!</v>
      </c>
      <c r="CA45" t="e">
        <f>BW45</f>
        <v>#REF!</v>
      </c>
      <c r="CB45" t="e">
        <f>VLOOKUP(CA45,BW45:BY54,2,FALSE)</f>
        <v>#REF!</v>
      </c>
      <c r="CC45" t="e">
        <f>VLOOKUP(CA45,BW45:BY54,3,FALSE)</f>
        <v>#REF!</v>
      </c>
      <c r="CE45" t="e">
        <f>CA45</f>
        <v>#REF!</v>
      </c>
      <c r="CF45" t="e">
        <f>VLOOKUP(CE45,CA45:CC54,2,FALSE)</f>
        <v>#REF!</v>
      </c>
      <c r="CG45" t="e">
        <f>VLOOKUP(CE45,CA45:CC54,3,FALSE)</f>
        <v>#REF!</v>
      </c>
      <c r="CI45" t="e">
        <f>CE45</f>
        <v>#REF!</v>
      </c>
      <c r="CJ45" t="e">
        <f>VLOOKUP(CI45,CE45:CG54,2,FALSE)</f>
        <v>#REF!</v>
      </c>
      <c r="CK45" t="e">
        <f>VLOOKUP(CI45,CE45:CG54,3,FALSE)</f>
        <v>#REF!</v>
      </c>
      <c r="CM45" t="e">
        <f>CI45</f>
        <v>#REF!</v>
      </c>
      <c r="CN45" t="e">
        <f>VLOOKUP(CM45,CI45:CK54,2,FALSE)</f>
        <v>#REF!</v>
      </c>
      <c r="CO45" t="e">
        <f>VLOOKUP(CM45,CI45:CK54,3,FALSE)</f>
        <v>#REF!</v>
      </c>
      <c r="CQ45" t="e">
        <f>CM45</f>
        <v>#REF!</v>
      </c>
      <c r="CR45" t="e">
        <f>VLOOKUP(CQ45,CM45:CO54,2,FALSE)</f>
        <v>#REF!</v>
      </c>
      <c r="CS45" t="e">
        <f>VLOOKUP(CQ45,CM45:CO54,3,FALSE)</f>
        <v>#REF!</v>
      </c>
    </row>
    <row r="46" spans="6:97" x14ac:dyDescent="0.2">
      <c r="F46" t="e">
        <f t="shared" ref="F46:F51" si="92">CQ34</f>
        <v>#REF!</v>
      </c>
      <c r="J46" t="e">
        <f t="shared" ref="J46:J51" si="93">CR34</f>
        <v>#REF!</v>
      </c>
      <c r="K46" t="e">
        <f t="shared" si="83"/>
        <v>#REF!</v>
      </c>
      <c r="L46" t="e">
        <f t="shared" si="84"/>
        <v>#REF!</v>
      </c>
      <c r="M46" t="e">
        <f t="shared" si="85"/>
        <v>#REF!</v>
      </c>
      <c r="O46" t="e">
        <f>IF(AND($J45=$J46,$M46&gt;$M45),$F45,$F46)</f>
        <v>#REF!</v>
      </c>
      <c r="P46" t="e">
        <f t="shared" si="86"/>
        <v>#REF!</v>
      </c>
      <c r="Q46" t="e">
        <f t="shared" si="87"/>
        <v>#REF!</v>
      </c>
      <c r="S46" t="e">
        <f>O46</f>
        <v>#REF!</v>
      </c>
      <c r="T46" t="e">
        <f t="shared" si="88"/>
        <v>#REF!</v>
      </c>
      <c r="U46" t="e">
        <f t="shared" si="89"/>
        <v>#REF!</v>
      </c>
      <c r="W46" t="e">
        <f>S46</f>
        <v>#REF!</v>
      </c>
      <c r="X46" t="e">
        <f t="shared" si="90"/>
        <v>#REF!</v>
      </c>
      <c r="Y46" t="e">
        <f t="shared" si="91"/>
        <v>#REF!</v>
      </c>
      <c r="AA46" t="e">
        <f>W46</f>
        <v>#REF!</v>
      </c>
      <c r="AB46" t="e">
        <f>VLOOKUP(AA46,W45:Y54,2,FALSE)</f>
        <v>#REF!</v>
      </c>
      <c r="AC46" t="e">
        <f>VLOOKUP(AA46,W45:Y54,3,FALSE)</f>
        <v>#REF!</v>
      </c>
      <c r="AE46" t="e">
        <f>AA46</f>
        <v>#REF!</v>
      </c>
      <c r="AF46" t="e">
        <f>VLOOKUP(AE46,AA45:AC54,2,FALSE)</f>
        <v>#REF!</v>
      </c>
      <c r="AG46" t="e">
        <f>VLOOKUP(AE46,AA45:AC54,3,FALSE)</f>
        <v>#REF!</v>
      </c>
      <c r="AI46" t="e">
        <f>AE46</f>
        <v>#REF!</v>
      </c>
      <c r="AJ46" t="e">
        <f>VLOOKUP(AI46,AE45:AG54,2,FALSE)</f>
        <v>#REF!</v>
      </c>
      <c r="AK46" t="e">
        <f>VLOOKUP(AI46,AE45:AG54,3,FALSE)</f>
        <v>#REF!</v>
      </c>
      <c r="AM46" t="e">
        <f>IF(AND(AJ46=AJ47,AK47&gt;AK46),AI47,AI46)</f>
        <v>#REF!</v>
      </c>
      <c r="AN46" t="e">
        <f>VLOOKUP(AM46,AI45:AK54,2,FALSE)</f>
        <v>#REF!</v>
      </c>
      <c r="AO46" t="e">
        <f>VLOOKUP(AM46,AI45:AK54,3,FALSE)</f>
        <v>#REF!</v>
      </c>
      <c r="AQ46" t="e">
        <f>IF(AND(AN46=AN48,AO48&gt;AO46),AM48,AM46)</f>
        <v>#REF!</v>
      </c>
      <c r="AR46" t="e">
        <f>VLOOKUP(AQ46,AM45:AO54,2,FALSE)</f>
        <v>#REF!</v>
      </c>
      <c r="AS46" t="e">
        <f>VLOOKUP(AQ46,AM45:AO54,3,FALSE)</f>
        <v>#REF!</v>
      </c>
      <c r="AU46" t="e">
        <f>IF(AND(AR46=AR49,AS49&gt;AS46),AQ49,AQ46)</f>
        <v>#REF!</v>
      </c>
      <c r="AV46" t="e">
        <f>VLOOKUP(AU46,AQ45:AS54,2,FALSE)</f>
        <v>#REF!</v>
      </c>
      <c r="AW46" t="e">
        <f>VLOOKUP(AU46,AQ45:AS54,3,FALSE)</f>
        <v>#REF!</v>
      </c>
      <c r="AY46" t="e">
        <f>IF(AND(AV46=AV50,AW50&gt;AW46),AU50,AU46)</f>
        <v>#REF!</v>
      </c>
      <c r="AZ46" t="e">
        <f>VLOOKUP(AY46,AU45:AW54,2,FALSE)</f>
        <v>#REF!</v>
      </c>
      <c r="BA46" t="e">
        <f>VLOOKUP(AY46,AU45:AW54,3,FALSE)</f>
        <v>#REF!</v>
      </c>
      <c r="BC46" t="e">
        <f>IF(AND(AZ46=AZ51,BA51&gt;BA46),AY51,AY46)</f>
        <v>#REF!</v>
      </c>
      <c r="BD46" t="e">
        <f>VLOOKUP(BC46,AY45:BA54,2,FALSE)</f>
        <v>#REF!</v>
      </c>
      <c r="BE46" t="e">
        <f>VLOOKUP(BC46,AY45:BA54,3,FALSE)</f>
        <v>#REF!</v>
      </c>
      <c r="BG46" t="e">
        <f>BC46</f>
        <v>#REF!</v>
      </c>
      <c r="BH46" t="e">
        <f>VLOOKUP(BG46,BC45:BE54,2,FALSE)</f>
        <v>#REF!</v>
      </c>
      <c r="BI46" t="e">
        <f>VLOOKUP(BG46,BC45:BE54,3,FALSE)</f>
        <v>#REF!</v>
      </c>
      <c r="BK46" t="e">
        <f>BG46</f>
        <v>#REF!</v>
      </c>
      <c r="BL46" t="e">
        <f>VLOOKUP(BK46,BG45:BI54,2,FALSE)</f>
        <v>#REF!</v>
      </c>
      <c r="BM46" t="e">
        <f>VLOOKUP(BK46,BG45:BI54,3,FALSE)</f>
        <v>#REF!</v>
      </c>
      <c r="BO46" t="e">
        <f>BK46</f>
        <v>#REF!</v>
      </c>
      <c r="BP46" t="e">
        <f>VLOOKUP(BO46,BK45:BM54,2,FALSE)</f>
        <v>#REF!</v>
      </c>
      <c r="BQ46" t="e">
        <f>VLOOKUP(BO46,BK45:BM54,3,FALSE)</f>
        <v>#REF!</v>
      </c>
      <c r="BS46" t="e">
        <f>BO46</f>
        <v>#REF!</v>
      </c>
      <c r="BT46" t="e">
        <f>VLOOKUP(BS46,BO45:BQ54,2,FALSE)</f>
        <v>#REF!</v>
      </c>
      <c r="BU46" t="e">
        <f>VLOOKUP(BS46,BO45:BQ54,3,FALSE)</f>
        <v>#REF!</v>
      </c>
      <c r="BW46" t="e">
        <f>BS46</f>
        <v>#REF!</v>
      </c>
      <c r="BX46" t="e">
        <f>VLOOKUP(BW46,BS45:BU54,2,FALSE)</f>
        <v>#REF!</v>
      </c>
      <c r="BY46" t="e">
        <f>VLOOKUP(BW46,BS45:BU54,3,FALSE)</f>
        <v>#REF!</v>
      </c>
      <c r="CA46" t="e">
        <f>BW46</f>
        <v>#REF!</v>
      </c>
      <c r="CB46" t="e">
        <f>VLOOKUP(CA46,BW45:BY54,2,FALSE)</f>
        <v>#REF!</v>
      </c>
      <c r="CC46" t="e">
        <f>VLOOKUP(CA46,BW45:BY54,3,FALSE)</f>
        <v>#REF!</v>
      </c>
      <c r="CE46" t="e">
        <f>CA46</f>
        <v>#REF!</v>
      </c>
      <c r="CF46" t="e">
        <f>VLOOKUP(CE46,CA45:CC54,2,FALSE)</f>
        <v>#REF!</v>
      </c>
      <c r="CG46" t="e">
        <f>VLOOKUP(CE46,CA45:CC54,3,FALSE)</f>
        <v>#REF!</v>
      </c>
      <c r="CI46" t="e">
        <f>CE46</f>
        <v>#REF!</v>
      </c>
      <c r="CJ46" t="e">
        <f>VLOOKUP(CI46,CE45:CG54,2,FALSE)</f>
        <v>#REF!</v>
      </c>
      <c r="CK46" t="e">
        <f>VLOOKUP(CI46,CE45:CG54,3,FALSE)</f>
        <v>#REF!</v>
      </c>
      <c r="CM46" t="e">
        <f>CI46</f>
        <v>#REF!</v>
      </c>
      <c r="CN46" t="e">
        <f>VLOOKUP(CM46,CI45:CK54,2,FALSE)</f>
        <v>#REF!</v>
      </c>
      <c r="CO46" t="e">
        <f>VLOOKUP(CM46,CI45:CK54,3,FALSE)</f>
        <v>#REF!</v>
      </c>
      <c r="CQ46" t="e">
        <f>CM46</f>
        <v>#REF!</v>
      </c>
      <c r="CR46" t="e">
        <f>VLOOKUP(CQ46,CM45:CO54,2,FALSE)</f>
        <v>#REF!</v>
      </c>
      <c r="CS46" t="e">
        <f>VLOOKUP(CQ46,CM45:CO54,3,FALSE)</f>
        <v>#REF!</v>
      </c>
    </row>
    <row r="47" spans="6:97" x14ac:dyDescent="0.2">
      <c r="F47" t="e">
        <f t="shared" si="92"/>
        <v>#REF!</v>
      </c>
      <c r="J47" t="e">
        <f t="shared" si="93"/>
        <v>#REF!</v>
      </c>
      <c r="K47" t="e">
        <f t="shared" si="83"/>
        <v>#REF!</v>
      </c>
      <c r="L47" t="e">
        <f t="shared" si="84"/>
        <v>#REF!</v>
      </c>
      <c r="M47" t="e">
        <f t="shared" si="85"/>
        <v>#REF!</v>
      </c>
      <c r="O47" t="e">
        <f>F47</f>
        <v>#REF!</v>
      </c>
      <c r="P47" t="e">
        <f t="shared" si="86"/>
        <v>#REF!</v>
      </c>
      <c r="Q47" t="e">
        <f t="shared" si="87"/>
        <v>#REF!</v>
      </c>
      <c r="S47" t="e">
        <f>IF(AND($P45=P47,Q47&gt;Q45),O45,O47)</f>
        <v>#REF!</v>
      </c>
      <c r="T47" t="e">
        <f t="shared" si="88"/>
        <v>#REF!</v>
      </c>
      <c r="U47" t="e">
        <f t="shared" si="89"/>
        <v>#REF!</v>
      </c>
      <c r="W47" t="e">
        <f>S47</f>
        <v>#REF!</v>
      </c>
      <c r="X47" t="e">
        <f t="shared" si="90"/>
        <v>#REF!</v>
      </c>
      <c r="Y47" t="e">
        <f t="shared" si="91"/>
        <v>#REF!</v>
      </c>
      <c r="AA47" t="e">
        <f>W47</f>
        <v>#REF!</v>
      </c>
      <c r="AB47" t="e">
        <f>VLOOKUP(AA47,W45:Y54,2,FALSE)</f>
        <v>#REF!</v>
      </c>
      <c r="AC47" t="e">
        <f>VLOOKUP(AA47,W45:Y54,3,FALSE)</f>
        <v>#REF!</v>
      </c>
      <c r="AE47" t="e">
        <f>AA47</f>
        <v>#REF!</v>
      </c>
      <c r="AF47" t="e">
        <f>VLOOKUP(AE47,AA45:AC54,2,FALSE)</f>
        <v>#REF!</v>
      </c>
      <c r="AG47" t="e">
        <f>VLOOKUP(AE47,AA45:AC54,3,FALSE)</f>
        <v>#REF!</v>
      </c>
      <c r="AI47" t="e">
        <f>AE47</f>
        <v>#REF!</v>
      </c>
      <c r="AJ47" t="e">
        <f>VLOOKUP(AI47,AE45:AG54,2,FALSE)</f>
        <v>#REF!</v>
      </c>
      <c r="AK47" t="e">
        <f>VLOOKUP(AI47,AE45:AG54,3,FALSE)</f>
        <v>#REF!</v>
      </c>
      <c r="AM47" t="e">
        <f>IF(AND(AJ46=AJ47,AK47&gt;AK46),AI46,AI47)</f>
        <v>#REF!</v>
      </c>
      <c r="AN47" t="e">
        <f>VLOOKUP(AM47,AI45:AK54,2,FALSE)</f>
        <v>#REF!</v>
      </c>
      <c r="AO47" t="e">
        <f>VLOOKUP(AM47,AI45:AK54,3,FALSE)</f>
        <v>#REF!</v>
      </c>
      <c r="AQ47" t="e">
        <f>AM47</f>
        <v>#REF!</v>
      </c>
      <c r="AR47" t="e">
        <f>VLOOKUP(AQ47,AM45:AO54,2,FALSE)</f>
        <v>#REF!</v>
      </c>
      <c r="AS47" t="e">
        <f>VLOOKUP(AQ47,AM45:AO54,3,FALSE)</f>
        <v>#REF!</v>
      </c>
      <c r="AU47" t="e">
        <f>AQ47</f>
        <v>#REF!</v>
      </c>
      <c r="AV47" t="e">
        <f>VLOOKUP(AU47,AQ45:AS54,2,FALSE)</f>
        <v>#REF!</v>
      </c>
      <c r="AW47" t="e">
        <f>VLOOKUP(AU47,AQ45:AS54,3,FALSE)</f>
        <v>#REF!</v>
      </c>
      <c r="AY47" t="e">
        <f>AU47</f>
        <v>#REF!</v>
      </c>
      <c r="AZ47" t="e">
        <f>VLOOKUP(AY47,AU45:AW54,2,FALSE)</f>
        <v>#REF!</v>
      </c>
      <c r="BA47" t="e">
        <f>VLOOKUP(AY47,AU45:AW54,3,FALSE)</f>
        <v>#REF!</v>
      </c>
      <c r="BC47" t="e">
        <f>AY47</f>
        <v>#REF!</v>
      </c>
      <c r="BD47" t="e">
        <f>VLOOKUP(BC47,AY45:BA54,2,FALSE)</f>
        <v>#REF!</v>
      </c>
      <c r="BE47" t="e">
        <f>VLOOKUP(BC47,AY45:BA54,3,FALSE)</f>
        <v>#REF!</v>
      </c>
      <c r="BG47" t="e">
        <f>IF(AND(BD47=BD48,BE48&gt;BE47),BC48,BC47)</f>
        <v>#REF!</v>
      </c>
      <c r="BH47" t="e">
        <f>VLOOKUP(BG47,BC45:BE54,2,FALSE)</f>
        <v>#REF!</v>
      </c>
      <c r="BI47" t="e">
        <f>VLOOKUP(BG47,BC45:BE54,3,FALSE)</f>
        <v>#REF!</v>
      </c>
      <c r="BK47" t="e">
        <f>IF(AND(BH47=BH49,BI49&gt;BI47),BG49,BG47)</f>
        <v>#REF!</v>
      </c>
      <c r="BL47" t="e">
        <f>VLOOKUP(BK47,BG45:BI54,2,FALSE)</f>
        <v>#REF!</v>
      </c>
      <c r="BM47" t="e">
        <f>VLOOKUP(BK47,BG45:BI54,3,FALSE)</f>
        <v>#REF!</v>
      </c>
      <c r="BO47" t="e">
        <f>IF(AND(BL47=BL50,BM50&gt;BM47),BK50,BK47)</f>
        <v>#REF!</v>
      </c>
      <c r="BP47" t="e">
        <f>VLOOKUP(BO47,BK45:BM54,2,FALSE)</f>
        <v>#REF!</v>
      </c>
      <c r="BQ47" t="e">
        <f>VLOOKUP(BO47,BK45:BM54,3,FALSE)</f>
        <v>#REF!</v>
      </c>
      <c r="BS47" t="e">
        <f>IF(AND(BP47=BP51,BQ51&gt;BQ47),BO51,BO47)</f>
        <v>#REF!</v>
      </c>
      <c r="BT47" t="e">
        <f>VLOOKUP(BS47,BO45:BQ54,2,FALSE)</f>
        <v>#REF!</v>
      </c>
      <c r="BU47" t="e">
        <f>VLOOKUP(BS47,BO45:BQ54,3,FALSE)</f>
        <v>#REF!</v>
      </c>
      <c r="BW47" t="e">
        <f>BS47</f>
        <v>#REF!</v>
      </c>
      <c r="BX47" t="e">
        <f>VLOOKUP(BW47,BS45:BU54,2,FALSE)</f>
        <v>#REF!</v>
      </c>
      <c r="BY47" t="e">
        <f>VLOOKUP(BW47,BS45:BU54,3,FALSE)</f>
        <v>#REF!</v>
      </c>
      <c r="CA47" t="e">
        <f>BW47</f>
        <v>#REF!</v>
      </c>
      <c r="CB47" t="e">
        <f>VLOOKUP(CA47,BW45:BY54,2,FALSE)</f>
        <v>#REF!</v>
      </c>
      <c r="CC47" t="e">
        <f>VLOOKUP(CA47,BW45:BY54,3,FALSE)</f>
        <v>#REF!</v>
      </c>
      <c r="CE47" t="e">
        <f>CA47</f>
        <v>#REF!</v>
      </c>
      <c r="CF47" t="e">
        <f>VLOOKUP(CE47,CA45:CC54,2,FALSE)</f>
        <v>#REF!</v>
      </c>
      <c r="CG47" t="e">
        <f>VLOOKUP(CE47,CA45:CC54,3,FALSE)</f>
        <v>#REF!</v>
      </c>
      <c r="CI47" t="e">
        <f>CE47</f>
        <v>#REF!</v>
      </c>
      <c r="CJ47" t="e">
        <f>VLOOKUP(CI47,CE45:CG54,2,FALSE)</f>
        <v>#REF!</v>
      </c>
      <c r="CK47" t="e">
        <f>VLOOKUP(CI47,CE45:CG54,3,FALSE)</f>
        <v>#REF!</v>
      </c>
      <c r="CM47" t="e">
        <f>CI47</f>
        <v>#REF!</v>
      </c>
      <c r="CN47" t="e">
        <f>VLOOKUP(CM47,CI45:CK54,2,FALSE)</f>
        <v>#REF!</v>
      </c>
      <c r="CO47" t="e">
        <f>VLOOKUP(CM47,CI45:CK54,3,FALSE)</f>
        <v>#REF!</v>
      </c>
      <c r="CQ47" t="e">
        <f>CM47</f>
        <v>#REF!</v>
      </c>
      <c r="CR47" t="e">
        <f>VLOOKUP(CQ47,CM45:CO54,2,FALSE)</f>
        <v>#REF!</v>
      </c>
      <c r="CS47" t="e">
        <f>VLOOKUP(CQ47,CM45:CO54,3,FALSE)</f>
        <v>#REF!</v>
      </c>
    </row>
    <row r="48" spans="6:97" x14ac:dyDescent="0.2">
      <c r="F48" t="e">
        <f t="shared" si="92"/>
        <v>#REF!</v>
      </c>
      <c r="J48" t="e">
        <f t="shared" si="93"/>
        <v>#REF!</v>
      </c>
      <c r="K48" t="e">
        <f t="shared" si="83"/>
        <v>#REF!</v>
      </c>
      <c r="L48" t="e">
        <f t="shared" si="84"/>
        <v>#REF!</v>
      </c>
      <c r="M48" t="e">
        <f t="shared" si="85"/>
        <v>#REF!</v>
      </c>
      <c r="O48" t="e">
        <f>F48</f>
        <v>#REF!</v>
      </c>
      <c r="P48" t="e">
        <f t="shared" si="86"/>
        <v>#REF!</v>
      </c>
      <c r="Q48" t="e">
        <f t="shared" si="87"/>
        <v>#REF!</v>
      </c>
      <c r="S48" t="e">
        <f>O48</f>
        <v>#REF!</v>
      </c>
      <c r="T48" t="e">
        <f t="shared" si="88"/>
        <v>#REF!</v>
      </c>
      <c r="U48" t="e">
        <f t="shared" si="89"/>
        <v>#REF!</v>
      </c>
      <c r="W48" t="e">
        <f>IF(AND(T45=T48,U48&gt;U45),S45,S48)</f>
        <v>#REF!</v>
      </c>
      <c r="X48" t="e">
        <f t="shared" si="90"/>
        <v>#REF!</v>
      </c>
      <c r="Y48" t="e">
        <f t="shared" si="91"/>
        <v>#REF!</v>
      </c>
      <c r="AA48" t="e">
        <f>W48</f>
        <v>#REF!</v>
      </c>
      <c r="AB48" t="e">
        <f>VLOOKUP(AA48,W45:Y54,2,FALSE)</f>
        <v>#REF!</v>
      </c>
      <c r="AC48" t="e">
        <f>VLOOKUP(AA48,W45:Y54,3,FALSE)</f>
        <v>#REF!</v>
      </c>
      <c r="AE48" t="e">
        <f>AA48</f>
        <v>#REF!</v>
      </c>
      <c r="AF48" t="e">
        <f>VLOOKUP(AE48,AA45:AC54,2,FALSE)</f>
        <v>#REF!</v>
      </c>
      <c r="AG48" t="e">
        <f>VLOOKUP(AE48,AA45:AC54,3,FALSE)</f>
        <v>#REF!</v>
      </c>
      <c r="AI48" t="e">
        <f>AE48</f>
        <v>#REF!</v>
      </c>
      <c r="AJ48" t="e">
        <f>VLOOKUP(AI48,AE45:AG54,2,FALSE)</f>
        <v>#REF!</v>
      </c>
      <c r="AK48" t="e">
        <f>VLOOKUP(AI48,AE45:AG54,3,FALSE)</f>
        <v>#REF!</v>
      </c>
      <c r="AM48" t="e">
        <f>AI48</f>
        <v>#REF!</v>
      </c>
      <c r="AN48" t="e">
        <f>VLOOKUP(AM48,AI45:AK54,2,FALSE)</f>
        <v>#REF!</v>
      </c>
      <c r="AO48" t="e">
        <f>VLOOKUP(AM48,AI45:AK54,3,FALSE)</f>
        <v>#REF!</v>
      </c>
      <c r="AQ48" t="e">
        <f>IF(AND(AN46=AN48,AO48&gt;AO46),AM46,AM48)</f>
        <v>#REF!</v>
      </c>
      <c r="AR48" t="e">
        <f>VLOOKUP(AQ48,AM45:AO54,2,FALSE)</f>
        <v>#REF!</v>
      </c>
      <c r="AS48" t="e">
        <f>VLOOKUP(AQ48,AM45:AO54,3,FALSE)</f>
        <v>#REF!</v>
      </c>
      <c r="AU48" t="e">
        <f>AQ48</f>
        <v>#REF!</v>
      </c>
      <c r="AV48" t="e">
        <f>VLOOKUP(AU48,AQ45:AS54,2,FALSE)</f>
        <v>#REF!</v>
      </c>
      <c r="AW48" t="e">
        <f>VLOOKUP(AU48,AQ45:AS54,3,FALSE)</f>
        <v>#REF!</v>
      </c>
      <c r="AY48" t="e">
        <f>AU48</f>
        <v>#REF!</v>
      </c>
      <c r="AZ48" t="e">
        <f>VLOOKUP(AY48,AU45:AW54,2,FALSE)</f>
        <v>#REF!</v>
      </c>
      <c r="BA48" t="e">
        <f>VLOOKUP(AY48,AU45:AW54,3,FALSE)</f>
        <v>#REF!</v>
      </c>
      <c r="BC48" t="e">
        <f>AY48</f>
        <v>#REF!</v>
      </c>
      <c r="BD48" t="e">
        <f>VLOOKUP(BC48,AY45:BA54,2,FALSE)</f>
        <v>#REF!</v>
      </c>
      <c r="BE48" t="e">
        <f>VLOOKUP(BC48,AY45:BA54,3,FALSE)</f>
        <v>#REF!</v>
      </c>
      <c r="BG48" t="e">
        <f>IF(AND(BD47=BD48,BE48&gt;BE47),BC47,BC48)</f>
        <v>#REF!</v>
      </c>
      <c r="BH48" t="e">
        <f>VLOOKUP(BG48,BC45:BE54,2,FALSE)</f>
        <v>#REF!</v>
      </c>
      <c r="BI48" t="e">
        <f>VLOOKUP(BG48,BC45:BE54,3,FALSE)</f>
        <v>#REF!</v>
      </c>
      <c r="BK48" t="e">
        <f>BG48</f>
        <v>#REF!</v>
      </c>
      <c r="BL48" t="e">
        <f>VLOOKUP(BK48,BG45:BI54,2,FALSE)</f>
        <v>#REF!</v>
      </c>
      <c r="BM48" t="e">
        <f>VLOOKUP(BK48,BG45:BI54,3,FALSE)</f>
        <v>#REF!</v>
      </c>
      <c r="BO48" t="e">
        <f>BK48</f>
        <v>#REF!</v>
      </c>
      <c r="BP48" t="e">
        <f>VLOOKUP(BO48,BK45:BM54,2,FALSE)</f>
        <v>#REF!</v>
      </c>
      <c r="BQ48" t="e">
        <f>VLOOKUP(BO48,BK45:BM54,3,FALSE)</f>
        <v>#REF!</v>
      </c>
      <c r="BS48" t="e">
        <f>BO48</f>
        <v>#REF!</v>
      </c>
      <c r="BT48" t="e">
        <f>VLOOKUP(BS48,BO45:BQ54,2,FALSE)</f>
        <v>#REF!</v>
      </c>
      <c r="BU48" t="e">
        <f>VLOOKUP(BS48,BO45:BQ54,3,FALSE)</f>
        <v>#REF!</v>
      </c>
      <c r="BW48" t="e">
        <f>IF(AND(BT48=BT49,BU49&gt;BU48),BS49,BS48)</f>
        <v>#REF!</v>
      </c>
      <c r="BX48" t="e">
        <f>VLOOKUP(BW48,BS45:BU54,2,FALSE)</f>
        <v>#REF!</v>
      </c>
      <c r="BY48" t="e">
        <f>VLOOKUP(BW48,BS45:BU54,3,FALSE)</f>
        <v>#REF!</v>
      </c>
      <c r="CA48" t="e">
        <f>IF(AND(BX48=BX50,BY50&gt;BY48),BW50,BW48)</f>
        <v>#REF!</v>
      </c>
      <c r="CB48" t="e">
        <f>VLOOKUP(CA48,BW45:BY54,2,FALSE)</f>
        <v>#REF!</v>
      </c>
      <c r="CC48" t="e">
        <f>VLOOKUP(CA48,BW45:BY54,3,FALSE)</f>
        <v>#REF!</v>
      </c>
      <c r="CE48" t="e">
        <f>IF(AND(CB48=CB51,CC51&gt;CC48),CA51,CA48)</f>
        <v>#REF!</v>
      </c>
      <c r="CF48" t="e">
        <f>VLOOKUP(CE48,CA45:CC54,2,FALSE)</f>
        <v>#REF!</v>
      </c>
      <c r="CG48" t="e">
        <f>VLOOKUP(CE48,CA45:CC54,3,FALSE)</f>
        <v>#REF!</v>
      </c>
      <c r="CI48" t="e">
        <f>CE48</f>
        <v>#REF!</v>
      </c>
      <c r="CJ48" t="e">
        <f>VLOOKUP(CI48,CE45:CG54,2,FALSE)</f>
        <v>#REF!</v>
      </c>
      <c r="CK48" t="e">
        <f>VLOOKUP(CI48,CE45:CG54,3,FALSE)</f>
        <v>#REF!</v>
      </c>
      <c r="CM48" t="e">
        <f>CI48</f>
        <v>#REF!</v>
      </c>
      <c r="CN48" t="e">
        <f>VLOOKUP(CM48,CI45:CK54,2,FALSE)</f>
        <v>#REF!</v>
      </c>
      <c r="CO48" t="e">
        <f>VLOOKUP(CM48,CI45:CK54,3,FALSE)</f>
        <v>#REF!</v>
      </c>
      <c r="CQ48" t="e">
        <f>CM48</f>
        <v>#REF!</v>
      </c>
      <c r="CR48" t="e">
        <f>VLOOKUP(CQ48,CM45:CO54,2,FALSE)</f>
        <v>#REF!</v>
      </c>
      <c r="CS48" t="e">
        <f>VLOOKUP(CQ48,CM45:CO54,3,FALSE)</f>
        <v>#REF!</v>
      </c>
    </row>
    <row r="49" spans="6:98" x14ac:dyDescent="0.2">
      <c r="F49" t="e">
        <f t="shared" si="92"/>
        <v>#REF!</v>
      </c>
      <c r="J49" t="e">
        <f t="shared" si="93"/>
        <v>#REF!</v>
      </c>
      <c r="K49" t="e">
        <f t="shared" si="83"/>
        <v>#REF!</v>
      </c>
      <c r="L49" t="e">
        <f t="shared" si="84"/>
        <v>#REF!</v>
      </c>
      <c r="M49" t="e">
        <f t="shared" si="85"/>
        <v>#REF!</v>
      </c>
      <c r="O49" t="e">
        <f>F49</f>
        <v>#REF!</v>
      </c>
      <c r="P49" t="e">
        <f t="shared" si="86"/>
        <v>#REF!</v>
      </c>
      <c r="Q49" t="e">
        <f t="shared" si="87"/>
        <v>#REF!</v>
      </c>
      <c r="S49" t="e">
        <f>O49</f>
        <v>#REF!</v>
      </c>
      <c r="T49" t="e">
        <f t="shared" si="88"/>
        <v>#REF!</v>
      </c>
      <c r="U49" t="e">
        <f t="shared" si="89"/>
        <v>#REF!</v>
      </c>
      <c r="W49" t="e">
        <f>S49</f>
        <v>#REF!</v>
      </c>
      <c r="X49" t="e">
        <f t="shared" si="90"/>
        <v>#REF!</v>
      </c>
      <c r="Y49" t="e">
        <f t="shared" si="91"/>
        <v>#REF!</v>
      </c>
      <c r="AA49" t="e">
        <f>IF(AND(X45=X49,Y49&gt;Y45),W45,W49)</f>
        <v>#REF!</v>
      </c>
      <c r="AB49" t="e">
        <f>VLOOKUP(AA49,W45:Y54,2,FALSE)</f>
        <v>#REF!</v>
      </c>
      <c r="AC49" t="e">
        <f>VLOOKUP(AA49,W45:Y54,3,FALSE)</f>
        <v>#REF!</v>
      </c>
      <c r="AE49" t="e">
        <f>AA49</f>
        <v>#REF!</v>
      </c>
      <c r="AF49" t="e">
        <f>VLOOKUP(AE49,AA45:AC54,2,FALSE)</f>
        <v>#REF!</v>
      </c>
      <c r="AG49" t="e">
        <f>VLOOKUP(AE49,AA45:AC54,3,FALSE)</f>
        <v>#REF!</v>
      </c>
      <c r="AI49" t="e">
        <f>AE49</f>
        <v>#REF!</v>
      </c>
      <c r="AJ49" t="e">
        <f>VLOOKUP(AI49,AE45:AG54,2,FALSE)</f>
        <v>#REF!</v>
      </c>
      <c r="AK49" t="e">
        <f>VLOOKUP(AI49,AE45:AG54,3,FALSE)</f>
        <v>#REF!</v>
      </c>
      <c r="AM49" t="e">
        <f>AI49</f>
        <v>#REF!</v>
      </c>
      <c r="AN49" t="e">
        <f>VLOOKUP(AM49,AI45:AK54,2,FALSE)</f>
        <v>#REF!</v>
      </c>
      <c r="AO49" t="e">
        <f>VLOOKUP(AM49,AI45:AK54,3,FALSE)</f>
        <v>#REF!</v>
      </c>
      <c r="AQ49" t="e">
        <f>AM49</f>
        <v>#REF!</v>
      </c>
      <c r="AR49" t="e">
        <f>VLOOKUP(AQ49,AM45:AO54,2,FALSE)</f>
        <v>#REF!</v>
      </c>
      <c r="AS49" t="e">
        <f>VLOOKUP(AQ49,AM45:AO54,3,FALSE)</f>
        <v>#REF!</v>
      </c>
      <c r="AU49" t="e">
        <f>IF(AND(AR46=AR49,AS49&gt;AS46),AQ46,AQ49)</f>
        <v>#REF!</v>
      </c>
      <c r="AV49" t="e">
        <f>VLOOKUP(AU49,AQ45:AS54,2,FALSE)</f>
        <v>#REF!</v>
      </c>
      <c r="AW49" t="e">
        <f>VLOOKUP(AU49,AQ45:AS54,3,FALSE)</f>
        <v>#REF!</v>
      </c>
      <c r="AY49" t="e">
        <f>AU49</f>
        <v>#REF!</v>
      </c>
      <c r="AZ49" t="e">
        <f>VLOOKUP(AY49,AU45:AW54,2,FALSE)</f>
        <v>#REF!</v>
      </c>
      <c r="BA49" t="e">
        <f>VLOOKUP(AY49,AU45:AW54,3,FALSE)</f>
        <v>#REF!</v>
      </c>
      <c r="BC49" t="e">
        <f>AY49</f>
        <v>#REF!</v>
      </c>
      <c r="BD49" t="e">
        <f>VLOOKUP(BC49,AY45:BA54,2,FALSE)</f>
        <v>#REF!</v>
      </c>
      <c r="BE49" t="e">
        <f>VLOOKUP(BC49,AY45:BA54,3,FALSE)</f>
        <v>#REF!</v>
      </c>
      <c r="BG49" t="e">
        <f>BC49</f>
        <v>#REF!</v>
      </c>
      <c r="BH49" t="e">
        <f>VLOOKUP(BG49,BC45:BE54,2,FALSE)</f>
        <v>#REF!</v>
      </c>
      <c r="BI49" t="e">
        <f>VLOOKUP(BG49,BC45:BE54,3,FALSE)</f>
        <v>#REF!</v>
      </c>
      <c r="BK49" t="e">
        <f>IF(AND(BH47=BH49,BI49&gt;BI47),BG47,BG49)</f>
        <v>#REF!</v>
      </c>
      <c r="BL49" t="e">
        <f>VLOOKUP(BK49,BG45:BI54,2,FALSE)</f>
        <v>#REF!</v>
      </c>
      <c r="BM49" t="e">
        <f>VLOOKUP(BK49,BG45:BI54,3,FALSE)</f>
        <v>#REF!</v>
      </c>
      <c r="BO49" t="e">
        <f>BK49</f>
        <v>#REF!</v>
      </c>
      <c r="BP49" t="e">
        <f>VLOOKUP(BO49,BK45:BM54,2,FALSE)</f>
        <v>#REF!</v>
      </c>
      <c r="BQ49" t="e">
        <f>VLOOKUP(BO49,BK45:BM54,3,FALSE)</f>
        <v>#REF!</v>
      </c>
      <c r="BS49" t="e">
        <f>BO49</f>
        <v>#REF!</v>
      </c>
      <c r="BT49" t="e">
        <f>VLOOKUP(BS49,BO45:BQ54,2,FALSE)</f>
        <v>#REF!</v>
      </c>
      <c r="BU49" t="e">
        <f>VLOOKUP(BS49,BO45:BQ54,3,FALSE)</f>
        <v>#REF!</v>
      </c>
      <c r="BW49" t="e">
        <f>IF(AND(BT48=BT49,BU49&gt;BU48),BS48,BS49)</f>
        <v>#REF!</v>
      </c>
      <c r="BX49" t="e">
        <f>VLOOKUP(BW49,BS45:BU54,2,FALSE)</f>
        <v>#REF!</v>
      </c>
      <c r="BY49" t="e">
        <f>VLOOKUP(BW49,BS45:BU54,3,FALSE)</f>
        <v>#REF!</v>
      </c>
      <c r="CA49" t="e">
        <f>BW49</f>
        <v>#REF!</v>
      </c>
      <c r="CB49" t="e">
        <f>VLOOKUP(CA49,BW45:BY54,2,FALSE)</f>
        <v>#REF!</v>
      </c>
      <c r="CC49" t="e">
        <f>VLOOKUP(CA49,BW45:BY54,3,FALSE)</f>
        <v>#REF!</v>
      </c>
      <c r="CE49" t="e">
        <f>CA49</f>
        <v>#REF!</v>
      </c>
      <c r="CF49" t="e">
        <f>VLOOKUP(CE49,CA45:CC54,2,FALSE)</f>
        <v>#REF!</v>
      </c>
      <c r="CG49" t="e">
        <f>VLOOKUP(CE49,CA45:CC54,3,FALSE)</f>
        <v>#REF!</v>
      </c>
      <c r="CI49" t="e">
        <f>IF(AND(CF49=CF50,CG50&gt;CG49),CE50,CE49)</f>
        <v>#REF!</v>
      </c>
      <c r="CJ49" t="e">
        <f>VLOOKUP(CI49,CE45:CG54,2,FALSE)</f>
        <v>#REF!</v>
      </c>
      <c r="CK49" t="e">
        <f>VLOOKUP(CI49,CE45:CG54,3,FALSE)</f>
        <v>#REF!</v>
      </c>
      <c r="CM49" t="e">
        <f>IF(AND(CJ49=CJ51,CK51&gt;CK49),CI51,CI49)</f>
        <v>#REF!</v>
      </c>
      <c r="CN49" t="e">
        <f>VLOOKUP(CM49,CI45:CK54,2,FALSE)</f>
        <v>#REF!</v>
      </c>
      <c r="CO49" t="e">
        <f>VLOOKUP(CM49,CI45:CK54,3,FALSE)</f>
        <v>#REF!</v>
      </c>
      <c r="CQ49" t="e">
        <f>CM49</f>
        <v>#REF!</v>
      </c>
      <c r="CR49" t="e">
        <f>VLOOKUP(CQ49,CM45:CO54,2,FALSE)</f>
        <v>#REF!</v>
      </c>
      <c r="CS49" t="e">
        <f>VLOOKUP(CQ49,CM45:CO54,3,FALSE)</f>
        <v>#REF!</v>
      </c>
    </row>
    <row r="50" spans="6:98" x14ac:dyDescent="0.2">
      <c r="F50" t="e">
        <f t="shared" si="92"/>
        <v>#REF!</v>
      </c>
      <c r="J50" t="e">
        <f t="shared" si="93"/>
        <v>#REF!</v>
      </c>
      <c r="K50" t="e">
        <f t="shared" si="83"/>
        <v>#REF!</v>
      </c>
      <c r="L50" t="e">
        <f t="shared" si="84"/>
        <v>#REF!</v>
      </c>
      <c r="M50" t="e">
        <f t="shared" si="85"/>
        <v>#REF!</v>
      </c>
      <c r="O50" t="e">
        <f>F50</f>
        <v>#REF!</v>
      </c>
      <c r="P50" t="e">
        <f t="shared" si="86"/>
        <v>#REF!</v>
      </c>
      <c r="Q50" t="e">
        <f t="shared" si="87"/>
        <v>#REF!</v>
      </c>
      <c r="S50" t="e">
        <f>O50</f>
        <v>#REF!</v>
      </c>
      <c r="T50" t="e">
        <f t="shared" si="88"/>
        <v>#REF!</v>
      </c>
      <c r="U50" t="e">
        <f t="shared" si="89"/>
        <v>#REF!</v>
      </c>
      <c r="W50" t="e">
        <f>S50</f>
        <v>#REF!</v>
      </c>
      <c r="X50" t="e">
        <f t="shared" si="90"/>
        <v>#REF!</v>
      </c>
      <c r="Y50" t="e">
        <f t="shared" si="91"/>
        <v>#REF!</v>
      </c>
      <c r="AA50" t="e">
        <f>W50</f>
        <v>#REF!</v>
      </c>
      <c r="AB50" t="e">
        <f>VLOOKUP(AA50,W45:Y54,2,FALSE)</f>
        <v>#REF!</v>
      </c>
      <c r="AC50" t="e">
        <f>VLOOKUP(AA50,W45:Y54,3,FALSE)</f>
        <v>#REF!</v>
      </c>
      <c r="AE50" t="e">
        <f>IF(AND(AB45=AB50,AC50&gt;AC45),AA45,AA50)</f>
        <v>#REF!</v>
      </c>
      <c r="AF50" t="e">
        <f>VLOOKUP(AE50,AA45:AC54,2,FALSE)</f>
        <v>#REF!</v>
      </c>
      <c r="AG50" t="e">
        <f>VLOOKUP(AE50,AA45:AC54,3,FALSE)</f>
        <v>#REF!</v>
      </c>
      <c r="AI50" t="e">
        <f>AE50</f>
        <v>#REF!</v>
      </c>
      <c r="AJ50" t="e">
        <f>VLOOKUP(AI50,AE45:AG54,2,FALSE)</f>
        <v>#REF!</v>
      </c>
      <c r="AK50" t="e">
        <f>VLOOKUP(AI50,AE45:AG54,3,FALSE)</f>
        <v>#REF!</v>
      </c>
      <c r="AM50" t="e">
        <f>AI50</f>
        <v>#REF!</v>
      </c>
      <c r="AN50" t="e">
        <f>VLOOKUP(AM50,AI45:AK54,2,FALSE)</f>
        <v>#REF!</v>
      </c>
      <c r="AO50" t="e">
        <f>VLOOKUP(AM50,AI45:AK54,3,FALSE)</f>
        <v>#REF!</v>
      </c>
      <c r="AQ50" t="e">
        <f>AM50</f>
        <v>#REF!</v>
      </c>
      <c r="AR50" t="e">
        <f>VLOOKUP(AQ50,AM45:AO54,2,FALSE)</f>
        <v>#REF!</v>
      </c>
      <c r="AS50" t="e">
        <f>VLOOKUP(AQ50,AM45:AO54,3,FALSE)</f>
        <v>#REF!</v>
      </c>
      <c r="AU50" t="e">
        <f>AQ50</f>
        <v>#REF!</v>
      </c>
      <c r="AV50" t="e">
        <f>VLOOKUP(AU50,AQ45:AS54,2,FALSE)</f>
        <v>#REF!</v>
      </c>
      <c r="AW50" t="e">
        <f>VLOOKUP(AU50,AQ45:AS54,3,FALSE)</f>
        <v>#REF!</v>
      </c>
      <c r="AY50" t="e">
        <f>IF(AND(AV46=AV50,AW50&gt;AW46),AU46,AU50)</f>
        <v>#REF!</v>
      </c>
      <c r="AZ50" t="e">
        <f>VLOOKUP(AY50,AU45:AW54,2,FALSE)</f>
        <v>#REF!</v>
      </c>
      <c r="BA50" t="e">
        <f>VLOOKUP(AY50,AU45:AW54,3,FALSE)</f>
        <v>#REF!</v>
      </c>
      <c r="BC50" t="e">
        <f>AY50</f>
        <v>#REF!</v>
      </c>
      <c r="BD50" t="e">
        <f>VLOOKUP(BC50,AY45:BA54,2,FALSE)</f>
        <v>#REF!</v>
      </c>
      <c r="BE50" t="e">
        <f>VLOOKUP(BC50,AY45:BA54,3,FALSE)</f>
        <v>#REF!</v>
      </c>
      <c r="BG50" t="e">
        <f>BC50</f>
        <v>#REF!</v>
      </c>
      <c r="BH50" t="e">
        <f>VLOOKUP(BG50,BC45:BE54,2,FALSE)</f>
        <v>#REF!</v>
      </c>
      <c r="BI50" t="e">
        <f>VLOOKUP(BG50,BC45:BE54,3,FALSE)</f>
        <v>#REF!</v>
      </c>
      <c r="BK50" t="e">
        <f>BG50</f>
        <v>#REF!</v>
      </c>
      <c r="BL50" t="e">
        <f>VLOOKUP(BK50,BG45:BI54,2,FALSE)</f>
        <v>#REF!</v>
      </c>
      <c r="BM50" t="e">
        <f>VLOOKUP(BK50,BG45:BI54,3,FALSE)</f>
        <v>#REF!</v>
      </c>
      <c r="BO50" t="e">
        <f>IF(AND(BL47=BL50,BM50&gt;BM47),BK47,BK50)</f>
        <v>#REF!</v>
      </c>
      <c r="BP50" t="e">
        <f>VLOOKUP(BO50,BK45:BM54,2,FALSE)</f>
        <v>#REF!</v>
      </c>
      <c r="BQ50" t="e">
        <f>VLOOKUP(BO50,BK45:BM54,3,FALSE)</f>
        <v>#REF!</v>
      </c>
      <c r="BS50" t="e">
        <f>BO50</f>
        <v>#REF!</v>
      </c>
      <c r="BT50" t="e">
        <f>VLOOKUP(BS50,BO45:BQ54,2,FALSE)</f>
        <v>#REF!</v>
      </c>
      <c r="BU50" t="e">
        <f>VLOOKUP(BS50,BO45:BQ54,3,FALSE)</f>
        <v>#REF!</v>
      </c>
      <c r="BW50" t="e">
        <f>BS50</f>
        <v>#REF!</v>
      </c>
      <c r="BX50" t="e">
        <f>VLOOKUP(BW50,BS45:BU54,2,FALSE)</f>
        <v>#REF!</v>
      </c>
      <c r="BY50" t="e">
        <f>VLOOKUP(BW50,BS45:BU54,3,FALSE)</f>
        <v>#REF!</v>
      </c>
      <c r="CA50" t="e">
        <f>IF(AND(BX48=BX50,BY50&gt;BY48),BW48,BW50)</f>
        <v>#REF!</v>
      </c>
      <c r="CB50" t="e">
        <f>VLOOKUP(CA50,BW45:BY54,2,FALSE)</f>
        <v>#REF!</v>
      </c>
      <c r="CC50" t="e">
        <f>VLOOKUP(CA50,BW45:BY54,3,FALSE)</f>
        <v>#REF!</v>
      </c>
      <c r="CE50" t="e">
        <f>CA50</f>
        <v>#REF!</v>
      </c>
      <c r="CF50" t="e">
        <f>VLOOKUP(CE50,CA45:CC54,2,FALSE)</f>
        <v>#REF!</v>
      </c>
      <c r="CG50" t="e">
        <f>VLOOKUP(CE50,CA45:CC54,3,FALSE)</f>
        <v>#REF!</v>
      </c>
      <c r="CI50" t="e">
        <f>IF(AND(CF49=CF50,CG50&gt;CG49),CE49,CE50)</f>
        <v>#REF!</v>
      </c>
      <c r="CJ50" t="e">
        <f>VLOOKUP(CI50,CE45:CG54,2,FALSE)</f>
        <v>#REF!</v>
      </c>
      <c r="CK50" t="e">
        <f>VLOOKUP(CI50,CE45:CG54,3,FALSE)</f>
        <v>#REF!</v>
      </c>
      <c r="CM50" t="e">
        <f>CI50</f>
        <v>#REF!</v>
      </c>
      <c r="CN50" t="e">
        <f>VLOOKUP(CM50,CI45:CK54,2,FALSE)</f>
        <v>#REF!</v>
      </c>
      <c r="CO50" t="e">
        <f>VLOOKUP(CM50,CI45:CK54,3,FALSE)</f>
        <v>#REF!</v>
      </c>
      <c r="CQ50" t="e">
        <f>IF(AND(CN50=CN51,CO51&gt;CO50),CM51,CM50)</f>
        <v>#REF!</v>
      </c>
      <c r="CR50" t="e">
        <f>VLOOKUP(CQ50,CM45:CO54,2,FALSE)</f>
        <v>#REF!</v>
      </c>
      <c r="CS50" t="e">
        <f>VLOOKUP(CQ50,CM45:CO54,3,FALSE)</f>
        <v>#REF!</v>
      </c>
    </row>
    <row r="51" spans="6:98" x14ac:dyDescent="0.2">
      <c r="F51" t="e">
        <f t="shared" si="92"/>
        <v>#REF!</v>
      </c>
      <c r="J51" t="e">
        <f t="shared" si="93"/>
        <v>#REF!</v>
      </c>
      <c r="K51" t="e">
        <f t="shared" si="83"/>
        <v>#REF!</v>
      </c>
      <c r="L51" t="e">
        <f t="shared" si="84"/>
        <v>#REF!</v>
      </c>
      <c r="M51" t="e">
        <f t="shared" si="85"/>
        <v>#REF!</v>
      </c>
      <c r="O51" t="e">
        <f>F51</f>
        <v>#REF!</v>
      </c>
      <c r="P51" t="e">
        <f t="shared" si="86"/>
        <v>#REF!</v>
      </c>
      <c r="Q51" t="e">
        <f t="shared" si="87"/>
        <v>#REF!</v>
      </c>
      <c r="S51" t="e">
        <f>O51</f>
        <v>#REF!</v>
      </c>
      <c r="T51" t="e">
        <f t="shared" si="88"/>
        <v>#REF!</v>
      </c>
      <c r="U51" t="e">
        <f t="shared" si="89"/>
        <v>#REF!</v>
      </c>
      <c r="W51" t="e">
        <f>S51</f>
        <v>#REF!</v>
      </c>
      <c r="X51" t="e">
        <f t="shared" si="90"/>
        <v>#REF!</v>
      </c>
      <c r="Y51" t="e">
        <f t="shared" si="91"/>
        <v>#REF!</v>
      </c>
      <c r="AA51" t="e">
        <f>W51</f>
        <v>#REF!</v>
      </c>
      <c r="AB51" t="e">
        <f>VLOOKUP(AA51,W45:Y54,2,FALSE)</f>
        <v>#REF!</v>
      </c>
      <c r="AC51" t="e">
        <f>VLOOKUP(AA51,W45:Y54,3,FALSE)</f>
        <v>#REF!</v>
      </c>
      <c r="AE51" t="e">
        <f>AA51</f>
        <v>#REF!</v>
      </c>
      <c r="AF51" t="e">
        <f>VLOOKUP(AE51,AA45:AC54,2,FALSE)</f>
        <v>#REF!</v>
      </c>
      <c r="AG51" t="e">
        <f>VLOOKUP(AE51,AA45:AC54,3,FALSE)</f>
        <v>#REF!</v>
      </c>
      <c r="AI51" t="e">
        <f>IF(AND(AF45=AF51,AG51&gt;AG45),AE45,AE51)</f>
        <v>#REF!</v>
      </c>
      <c r="AJ51" t="e">
        <f>VLOOKUP(AI51,AE45:AG54,2,FALSE)</f>
        <v>#REF!</v>
      </c>
      <c r="AK51" t="e">
        <f>VLOOKUP(AI51,AE45:AG54,3,FALSE)</f>
        <v>#REF!</v>
      </c>
      <c r="AM51" t="e">
        <f>AI51</f>
        <v>#REF!</v>
      </c>
      <c r="AN51" t="e">
        <f>VLOOKUP(AM51,AI45:AK54,2,FALSE)</f>
        <v>#REF!</v>
      </c>
      <c r="AO51" t="e">
        <f>VLOOKUP(AM51,AI45:AK54,3,FALSE)</f>
        <v>#REF!</v>
      </c>
      <c r="AQ51" t="e">
        <f>AM51</f>
        <v>#REF!</v>
      </c>
      <c r="AR51" t="e">
        <f>VLOOKUP(AQ51,AM45:AO54,2,FALSE)</f>
        <v>#REF!</v>
      </c>
      <c r="AS51" t="e">
        <f>VLOOKUP(AQ51,AM45:AO54,3,FALSE)</f>
        <v>#REF!</v>
      </c>
      <c r="AU51" t="e">
        <f>AQ51</f>
        <v>#REF!</v>
      </c>
      <c r="AV51" t="e">
        <f>VLOOKUP(AU51,AQ45:AS54,2,FALSE)</f>
        <v>#REF!</v>
      </c>
      <c r="AW51" t="e">
        <f>VLOOKUP(AU51,AQ45:AS54,3,FALSE)</f>
        <v>#REF!</v>
      </c>
      <c r="AY51" t="e">
        <f>AU51</f>
        <v>#REF!</v>
      </c>
      <c r="AZ51" t="e">
        <f>VLOOKUP(AY51,AU45:AW54,2,FALSE)</f>
        <v>#REF!</v>
      </c>
      <c r="BA51" t="e">
        <f>VLOOKUP(AY51,AU45:AW54,3,FALSE)</f>
        <v>#REF!</v>
      </c>
      <c r="BC51" t="e">
        <f>IF(AND(AZ46=AZ51,BA51&gt;BA46),AY46,AY51)</f>
        <v>#REF!</v>
      </c>
      <c r="BD51" t="e">
        <f>VLOOKUP(BC51,AY45:BA54,2,FALSE)</f>
        <v>#REF!</v>
      </c>
      <c r="BE51" t="e">
        <f>VLOOKUP(BC51,AY45:BA54,3,FALSE)</f>
        <v>#REF!</v>
      </c>
      <c r="BG51" t="e">
        <f>BC51</f>
        <v>#REF!</v>
      </c>
      <c r="BH51" t="e">
        <f>VLOOKUP(BG51,BC45:BE54,2,FALSE)</f>
        <v>#REF!</v>
      </c>
      <c r="BI51" t="e">
        <f>VLOOKUP(BG51,BC45:BE54,3,FALSE)</f>
        <v>#REF!</v>
      </c>
      <c r="BK51" t="e">
        <f>BG51</f>
        <v>#REF!</v>
      </c>
      <c r="BL51" t="e">
        <f>VLOOKUP(BK51,BG45:BI54,2,FALSE)</f>
        <v>#REF!</v>
      </c>
      <c r="BM51" t="e">
        <f>VLOOKUP(BK51,BG45:BI54,3,FALSE)</f>
        <v>#REF!</v>
      </c>
      <c r="BO51" t="e">
        <f>BK51</f>
        <v>#REF!</v>
      </c>
      <c r="BP51" t="e">
        <f>VLOOKUP(BO51,BK45:BM54,2,FALSE)</f>
        <v>#REF!</v>
      </c>
      <c r="BQ51" t="e">
        <f>VLOOKUP(BO51,BK45:BM54,3,FALSE)</f>
        <v>#REF!</v>
      </c>
      <c r="BS51" t="e">
        <f>IF(AND(BP47=BP51,BQ51&gt;BQ47),BO47,BO51)</f>
        <v>#REF!</v>
      </c>
      <c r="BT51" t="e">
        <f>VLOOKUP(BS51,BO45:BQ54,2,FALSE)</f>
        <v>#REF!</v>
      </c>
      <c r="BU51" t="e">
        <f>VLOOKUP(BS51,BO45:BQ54,3,FALSE)</f>
        <v>#REF!</v>
      </c>
      <c r="BW51" t="e">
        <f>BS51</f>
        <v>#REF!</v>
      </c>
      <c r="BX51" t="e">
        <f>VLOOKUP(BW51,BS45:BU54,2,FALSE)</f>
        <v>#REF!</v>
      </c>
      <c r="BY51" t="e">
        <f>VLOOKUP(BW51,BS45:BU54,3,FALSE)</f>
        <v>#REF!</v>
      </c>
      <c r="CA51" t="e">
        <f>BW51</f>
        <v>#REF!</v>
      </c>
      <c r="CB51" t="e">
        <f>VLOOKUP(CA51,BW45:BY54,2,FALSE)</f>
        <v>#REF!</v>
      </c>
      <c r="CC51" t="e">
        <f>VLOOKUP(CA51,BW45:BY54,3,FALSE)</f>
        <v>#REF!</v>
      </c>
      <c r="CE51" t="e">
        <f>IF(AND(CB48=CB51,CC51&gt;CC48),CA48,CA51)</f>
        <v>#REF!</v>
      </c>
      <c r="CF51" t="e">
        <f>VLOOKUP(CE51,CA45:CC54,2,FALSE)</f>
        <v>#REF!</v>
      </c>
      <c r="CG51" t="e">
        <f>VLOOKUP(CE51,CA45:CC54,3,FALSE)</f>
        <v>#REF!</v>
      </c>
      <c r="CI51" t="e">
        <f>CE51</f>
        <v>#REF!</v>
      </c>
      <c r="CJ51" t="e">
        <f>VLOOKUP(CI51,CE45:CG54,2,FALSE)</f>
        <v>#REF!</v>
      </c>
      <c r="CK51" t="e">
        <f>VLOOKUP(CI51,CE45:CG54,3,FALSE)</f>
        <v>#REF!</v>
      </c>
      <c r="CM51" t="e">
        <f>IF(AND(CJ49=CJ51,CK51&gt;CK49),CI49,CI51)</f>
        <v>#REF!</v>
      </c>
      <c r="CN51" t="e">
        <f>VLOOKUP(CM51,CI45:CK54,2,FALSE)</f>
        <v>#REF!</v>
      </c>
      <c r="CO51" t="e">
        <f>VLOOKUP(CM51,CI45:CK54,3,FALSE)</f>
        <v>#REF!</v>
      </c>
      <c r="CQ51" t="e">
        <f>IF(AND(CN50=CN51,CO51&gt;CO50),CM50,CM51)</f>
        <v>#REF!</v>
      </c>
      <c r="CR51" t="e">
        <f>VLOOKUP(CQ51,CM45:CO54,2,FALSE)</f>
        <v>#REF!</v>
      </c>
      <c r="CS51" t="e">
        <f>VLOOKUP(CQ51,CM45:CO54,3,FALSE)</f>
        <v>#REF!</v>
      </c>
    </row>
    <row r="57" spans="6:98" x14ac:dyDescent="0.2">
      <c r="F57" t="e">
        <f>CQ45</f>
        <v>#REF!</v>
      </c>
      <c r="J57" t="e">
        <f t="shared" ref="J57:J63" si="94">VLOOKUP(F57,$F$33:$M$42,8,FALSE)</f>
        <v>#REF!</v>
      </c>
      <c r="K57" t="e">
        <f t="shared" ref="K57:K63" si="95">VLOOKUP(F57,$F$33:$M$42,6,FALSE)</f>
        <v>#REF!</v>
      </c>
      <c r="L57" t="e">
        <f t="shared" ref="L57:L63" si="96">VLOOKUP(F57,$F$33:$M$42,7,FALSE)</f>
        <v>#REF!</v>
      </c>
      <c r="M57" t="e">
        <f t="shared" ref="M57:M63" si="97">K57-L57</f>
        <v>#REF!</v>
      </c>
      <c r="O57" t="e">
        <f>IF(AND(J57=J58,M57=M58,K58&gt;K57),F58,F57)</f>
        <v>#REF!</v>
      </c>
      <c r="P57" t="e">
        <f t="shared" ref="P57:P63" si="98">VLOOKUP(O57,$F$57:$M$66,5,FALSE)</f>
        <v>#REF!</v>
      </c>
      <c r="Q57" t="e">
        <f t="shared" ref="Q57:Q63" si="99">VLOOKUP(O57,$F$57:$M$66,8,FALSE)</f>
        <v>#REF!</v>
      </c>
      <c r="R57" t="e">
        <f t="shared" ref="R57:R63" si="100">VLOOKUP(O57,$F$57:$M$66,6,FALSE)</f>
        <v>#REF!</v>
      </c>
      <c r="S57" t="e">
        <f>IF(AND(P57=P59,Q57=Q59,R59&gt;R57),O59,O57)</f>
        <v>#REF!</v>
      </c>
      <c r="T57" t="e">
        <f t="shared" ref="T57:T63" si="101">VLOOKUP(S57,$O$57:$R$66,2,FALSE)</f>
        <v>#REF!</v>
      </c>
      <c r="U57" t="e">
        <f t="shared" ref="U57:U63" si="102">VLOOKUP(S57,$O$57:$R$66,3,FALSE)</f>
        <v>#REF!</v>
      </c>
      <c r="V57" t="e">
        <f t="shared" ref="V57:V63" si="103">VLOOKUP(S57,$O$57:$R$66,4,FALSE)</f>
        <v>#REF!</v>
      </c>
      <c r="W57" t="e">
        <f>IF(AND(T57=T60,U57=U60,V60&gt;V57),S60,S57)</f>
        <v>#REF!</v>
      </c>
      <c r="X57" t="e">
        <f t="shared" ref="X57:X63" si="104">VLOOKUP(W57,$S$57:$V$66,2,FALSE)</f>
        <v>#REF!</v>
      </c>
      <c r="Y57" t="e">
        <f t="shared" ref="Y57:Y63" si="105">VLOOKUP(W57,$S$57:$V$66,3,FALSE)</f>
        <v>#REF!</v>
      </c>
      <c r="Z57" t="e">
        <f t="shared" ref="Z57:Z63" si="106">VLOOKUP(W57,$S$57:$V$66,4,FALSE)</f>
        <v>#REF!</v>
      </c>
      <c r="AA57" t="e">
        <f>IF(AND(X57=X61,Y57=Y61,Z61&gt;Z57),W61,W57)</f>
        <v>#REF!</v>
      </c>
      <c r="AB57" t="e">
        <f>VLOOKUP(AA57,W57:Z66,2,FALSE)</f>
        <v>#REF!</v>
      </c>
      <c r="AC57" t="e">
        <f>VLOOKUP(AA57,W57:Z66,3,FALSE)</f>
        <v>#REF!</v>
      </c>
      <c r="AD57" t="e">
        <f>VLOOKUP(AA57,W57:Z66,4,FALSE)</f>
        <v>#REF!</v>
      </c>
      <c r="AE57" t="e">
        <f>IF(AND(AB57=AB62,AC57=AC62,AD62&gt;AD57),AA62,AA57)</f>
        <v>#REF!</v>
      </c>
      <c r="AF57" t="e">
        <f>VLOOKUP(AE57,AA57:AD66,2,FALSE)</f>
        <v>#REF!</v>
      </c>
      <c r="AG57" t="e">
        <f>VLOOKUP(AE57,AA57:AD66,3,FALSE)</f>
        <v>#REF!</v>
      </c>
      <c r="AH57" t="e">
        <f>VLOOKUP(AE57,AA57:AD66,4,FALSE)</f>
        <v>#REF!</v>
      </c>
      <c r="AI57" t="e">
        <f>IF(AND(AF57=AF63,AG57=AG63,AH63&gt;AH57),AE63,AE57)</f>
        <v>#REF!</v>
      </c>
      <c r="AJ57" t="e">
        <f>VLOOKUP(AI57,AE57:AH66,2,FALSE)</f>
        <v>#REF!</v>
      </c>
      <c r="AK57" t="e">
        <f>VLOOKUP(AI57,AE57:AH66,3,FALSE)</f>
        <v>#REF!</v>
      </c>
      <c r="AL57" t="e">
        <f>VLOOKUP(AI57,AE57:AH66,4,FALSE)</f>
        <v>#REF!</v>
      </c>
      <c r="AM57" t="e">
        <f>AI57</f>
        <v>#REF!</v>
      </c>
      <c r="AN57" t="e">
        <f>VLOOKUP(AM57,AI57:AL66,2,FALSE)</f>
        <v>#REF!</v>
      </c>
      <c r="AO57" t="e">
        <f>VLOOKUP(AM57,AI57:AL66,3,FALSE)</f>
        <v>#REF!</v>
      </c>
      <c r="AP57" t="e">
        <f>VLOOKUP(AM57,AI57:AL66,4,FALSE)</f>
        <v>#REF!</v>
      </c>
      <c r="AQ57" t="e">
        <f>AM57</f>
        <v>#REF!</v>
      </c>
      <c r="AR57" t="e">
        <f>VLOOKUP(AQ57,AM57:AP66,2,FALSE)</f>
        <v>#REF!</v>
      </c>
      <c r="AS57" t="e">
        <f>VLOOKUP(AQ57,AM57:AP66,3,FALSE)</f>
        <v>#REF!</v>
      </c>
      <c r="AT57" t="e">
        <f>VLOOKUP(AQ57,AM57:AP66,4,FALSE)</f>
        <v>#REF!</v>
      </c>
      <c r="AU57" t="e">
        <f>AQ57</f>
        <v>#REF!</v>
      </c>
      <c r="AV57" t="e">
        <f>VLOOKUP(AU57,AQ57:AT66,2,FALSE)</f>
        <v>#REF!</v>
      </c>
      <c r="AW57" t="e">
        <f>VLOOKUP(AU57,AQ57:AT66,3,FALSE)</f>
        <v>#REF!</v>
      </c>
      <c r="AX57" t="e">
        <f>VLOOKUP(AU57,AQ57:AT66,4,FALSE)</f>
        <v>#REF!</v>
      </c>
      <c r="AY57" t="e">
        <f>AU57</f>
        <v>#REF!</v>
      </c>
      <c r="AZ57" t="e">
        <f>VLOOKUP(AY57,AU57:AX66,2,FALSE)</f>
        <v>#REF!</v>
      </c>
      <c r="BA57" t="e">
        <f>VLOOKUP(AY57,AU57:AX66,3,FALSE)</f>
        <v>#REF!</v>
      </c>
      <c r="BB57" t="e">
        <f>VLOOKUP(AY57,AU57:AX66,4,FALSE)</f>
        <v>#REF!</v>
      </c>
      <c r="BC57" t="e">
        <f>AY57</f>
        <v>#REF!</v>
      </c>
      <c r="BD57" t="e">
        <f>VLOOKUP(BC57,AY57:BB66,2,FALSE)</f>
        <v>#REF!</v>
      </c>
      <c r="BE57" t="e">
        <f>VLOOKUP(BC57,AY57:BB66,3,FALSE)</f>
        <v>#REF!</v>
      </c>
      <c r="BF57" t="e">
        <f>VLOOKUP(BC57,AY57:BB66,4,FALSE)</f>
        <v>#REF!</v>
      </c>
      <c r="BG57" t="e">
        <f>BC57</f>
        <v>#REF!</v>
      </c>
      <c r="BH57" t="e">
        <f>VLOOKUP(BG57,BC57:BF66,2,FALSE)</f>
        <v>#REF!</v>
      </c>
      <c r="BI57" t="e">
        <f>VLOOKUP(BG57,BC57:BF66,3,FALSE)</f>
        <v>#REF!</v>
      </c>
      <c r="BJ57" t="e">
        <f>VLOOKUP(BG57,BC57:BF66,4,FALSE)</f>
        <v>#REF!</v>
      </c>
      <c r="BK57" t="e">
        <f>BG57</f>
        <v>#REF!</v>
      </c>
      <c r="BL57" t="e">
        <f>VLOOKUP(BK57,BG57:BJ66,2,FALSE)</f>
        <v>#REF!</v>
      </c>
      <c r="BM57" t="e">
        <f>VLOOKUP(BK57,BG57:BJ66,3,FALSE)</f>
        <v>#REF!</v>
      </c>
      <c r="BN57" t="e">
        <f>VLOOKUP(BK57,BG57:BJ66,4,FALSE)</f>
        <v>#REF!</v>
      </c>
      <c r="BO57" t="e">
        <f>BK57</f>
        <v>#REF!</v>
      </c>
      <c r="BP57" t="e">
        <f>VLOOKUP(BO57,BK57:BN66,2,FALSE)</f>
        <v>#REF!</v>
      </c>
      <c r="BQ57" t="e">
        <f>VLOOKUP(BO57,BK57:BN66,3,FALSE)</f>
        <v>#REF!</v>
      </c>
      <c r="BR57" t="e">
        <f>VLOOKUP(BO57,BK57:BN66,4,FALSE)</f>
        <v>#REF!</v>
      </c>
      <c r="BS57" t="e">
        <f>BO57</f>
        <v>#REF!</v>
      </c>
      <c r="BT57" t="e">
        <f>VLOOKUP(BS57,BO57:BR66,2,FALSE)</f>
        <v>#REF!</v>
      </c>
      <c r="BU57" t="e">
        <f>VLOOKUP(BS57,BO57:BR66,3,FALSE)</f>
        <v>#REF!</v>
      </c>
      <c r="BV57" t="e">
        <f>VLOOKUP(BS57,BO57:BR66,4,FALSE)</f>
        <v>#REF!</v>
      </c>
      <c r="BW57" t="e">
        <f>BS57</f>
        <v>#REF!</v>
      </c>
      <c r="BX57" t="e">
        <f>VLOOKUP(BW57,BS57:BV66,2,FALSE)</f>
        <v>#REF!</v>
      </c>
      <c r="BY57" t="e">
        <f>VLOOKUP(BW57,BS57:BV66,3,FALSE)</f>
        <v>#REF!</v>
      </c>
      <c r="BZ57" t="e">
        <f>VLOOKUP(BW57,BS57:BV66,4,FALSE)</f>
        <v>#REF!</v>
      </c>
      <c r="CA57" t="e">
        <f>BW57</f>
        <v>#REF!</v>
      </c>
      <c r="CB57" t="e">
        <f>VLOOKUP(CA57,BW57:BZ66,2,FALSE)</f>
        <v>#REF!</v>
      </c>
      <c r="CC57" t="e">
        <f>VLOOKUP(CA57,BW57:BZ66,3,FALSE)</f>
        <v>#REF!</v>
      </c>
      <c r="CD57" t="e">
        <f>VLOOKUP(CA57,BW57:BZ66,4,FALSE)</f>
        <v>#REF!</v>
      </c>
      <c r="CE57" t="e">
        <f>CA57</f>
        <v>#REF!</v>
      </c>
      <c r="CF57" t="e">
        <f>VLOOKUP(CE57,CA57:CD66,2,FALSE)</f>
        <v>#REF!</v>
      </c>
      <c r="CG57" t="e">
        <f>VLOOKUP(CE57,CA57:CD66,3,FALSE)</f>
        <v>#REF!</v>
      </c>
      <c r="CH57" t="e">
        <f>VLOOKUP(CE57,CA57:CD66,4,FALSE)</f>
        <v>#REF!</v>
      </c>
      <c r="CI57" t="e">
        <f>CE57</f>
        <v>#REF!</v>
      </c>
      <c r="CJ57" t="e">
        <f>VLOOKUP(CI57,CE57:CH66,2,FALSE)</f>
        <v>#REF!</v>
      </c>
      <c r="CK57" t="e">
        <f>VLOOKUP(CI57,CE57:CH66,3,FALSE)</f>
        <v>#REF!</v>
      </c>
      <c r="CL57" t="e">
        <f>VLOOKUP(CI57,CE57:CH66,4,FALSE)</f>
        <v>#REF!</v>
      </c>
      <c r="CM57" t="e">
        <f>CI57</f>
        <v>#REF!</v>
      </c>
      <c r="CN57" t="e">
        <f>VLOOKUP(CM57,CI57:CL66,2,FALSE)</f>
        <v>#REF!</v>
      </c>
      <c r="CO57" t="e">
        <f>VLOOKUP(CM57,CI57:CL66,3,FALSE)</f>
        <v>#REF!</v>
      </c>
      <c r="CP57" t="e">
        <f>VLOOKUP(CM57,CI57:CL66,4,FALSE)</f>
        <v>#REF!</v>
      </c>
      <c r="CQ57" t="e">
        <f>CM57</f>
        <v>#REF!</v>
      </c>
      <c r="CR57" t="e">
        <f>VLOOKUP(CQ57,CM57:CP66,2,FALSE)</f>
        <v>#REF!</v>
      </c>
      <c r="CS57" t="e">
        <f>VLOOKUP(CQ57,CM57:CP66,3,FALSE)</f>
        <v>#REF!</v>
      </c>
      <c r="CT57" t="e">
        <f>VLOOKUP(CQ57,CM57:CP66,4,FALSE)</f>
        <v>#REF!</v>
      </c>
    </row>
    <row r="58" spans="6:98" x14ac:dyDescent="0.2">
      <c r="F58" t="e">
        <f t="shared" ref="F58:F63" si="107">CQ46</f>
        <v>#REF!</v>
      </c>
      <c r="J58" t="e">
        <f t="shared" si="94"/>
        <v>#REF!</v>
      </c>
      <c r="K58" t="e">
        <f t="shared" si="95"/>
        <v>#REF!</v>
      </c>
      <c r="L58" t="e">
        <f t="shared" si="96"/>
        <v>#REF!</v>
      </c>
      <c r="M58" t="e">
        <f t="shared" si="97"/>
        <v>#REF!</v>
      </c>
      <c r="O58" t="e">
        <f>IF(AND(J57=J58,M57=M58,K58&gt;K57),F57,F58)</f>
        <v>#REF!</v>
      </c>
      <c r="P58" t="e">
        <f t="shared" si="98"/>
        <v>#REF!</v>
      </c>
      <c r="Q58" t="e">
        <f t="shared" si="99"/>
        <v>#REF!</v>
      </c>
      <c r="R58" t="e">
        <f t="shared" si="100"/>
        <v>#REF!</v>
      </c>
      <c r="S58" t="e">
        <f>O58</f>
        <v>#REF!</v>
      </c>
      <c r="T58" t="e">
        <f t="shared" si="101"/>
        <v>#REF!</v>
      </c>
      <c r="U58" t="e">
        <f t="shared" si="102"/>
        <v>#REF!</v>
      </c>
      <c r="V58" t="e">
        <f t="shared" si="103"/>
        <v>#REF!</v>
      </c>
      <c r="W58" t="e">
        <f>S58</f>
        <v>#REF!</v>
      </c>
      <c r="X58" t="e">
        <f t="shared" si="104"/>
        <v>#REF!</v>
      </c>
      <c r="Y58" t="e">
        <f t="shared" si="105"/>
        <v>#REF!</v>
      </c>
      <c r="Z58" t="e">
        <f t="shared" si="106"/>
        <v>#REF!</v>
      </c>
      <c r="AA58" t="e">
        <f>W58</f>
        <v>#REF!</v>
      </c>
      <c r="AB58" t="e">
        <f>VLOOKUP(AA58,W57:Z66,2,FALSE)</f>
        <v>#REF!</v>
      </c>
      <c r="AC58" t="e">
        <f>VLOOKUP(AA58,W57:Z66,3,FALSE)</f>
        <v>#REF!</v>
      </c>
      <c r="AD58" t="e">
        <f>VLOOKUP(AA58,W57:Z66,4,FALSE)</f>
        <v>#REF!</v>
      </c>
      <c r="AE58" t="e">
        <f>AA58</f>
        <v>#REF!</v>
      </c>
      <c r="AF58" t="e">
        <f>VLOOKUP(AE58,AA57:AD66,2,FALSE)</f>
        <v>#REF!</v>
      </c>
      <c r="AG58" t="e">
        <f>VLOOKUP(AE58,AA57:AD66,3,FALSE)</f>
        <v>#REF!</v>
      </c>
      <c r="AH58" t="e">
        <f>VLOOKUP(AE58,AA57:AD66,4,FALSE)</f>
        <v>#REF!</v>
      </c>
      <c r="AI58" t="e">
        <f>AE58</f>
        <v>#REF!</v>
      </c>
      <c r="AJ58" t="e">
        <f>VLOOKUP(AI58,AE57:AH66,2,FALSE)</f>
        <v>#REF!</v>
      </c>
      <c r="AK58" t="e">
        <f>VLOOKUP(AI58,AE57:AH66,3,FALSE)</f>
        <v>#REF!</v>
      </c>
      <c r="AL58" t="e">
        <f>VLOOKUP(AI58,AE57:AH66,4,FALSE)</f>
        <v>#REF!</v>
      </c>
      <c r="AM58" t="e">
        <f>IF(AND(AJ58=AJ59,AK58=AK59,AL59&gt;AL58),AI59,AI58)</f>
        <v>#REF!</v>
      </c>
      <c r="AN58" t="e">
        <f>VLOOKUP(AM58,AI57:AL66,2,FALSE)</f>
        <v>#REF!</v>
      </c>
      <c r="AO58" t="e">
        <f>VLOOKUP(AM58,AI57:AL66,3,FALSE)</f>
        <v>#REF!</v>
      </c>
      <c r="AP58" t="e">
        <f>VLOOKUP(AM58,AI57:AL66,4,FALSE)</f>
        <v>#REF!</v>
      </c>
      <c r="AQ58" t="e">
        <f>IF(AND(AN58=AN60,AO58=AO60,AP60&gt;AP58),AM60,AM58)</f>
        <v>#REF!</v>
      </c>
      <c r="AR58" t="e">
        <f>VLOOKUP(AQ58,AM57:AP66,2,FALSE)</f>
        <v>#REF!</v>
      </c>
      <c r="AS58" t="e">
        <f>VLOOKUP(AQ58,AM57:AP66,3,FALSE)</f>
        <v>#REF!</v>
      </c>
      <c r="AT58" t="e">
        <f>VLOOKUP(AQ58,AM57:AP66,4,FALSE)</f>
        <v>#REF!</v>
      </c>
      <c r="AU58" t="e">
        <f>IF(AND(AR58=AR61,AS58=AS61,AT61&gt;AT58),AQ61,AQ58)</f>
        <v>#REF!</v>
      </c>
      <c r="AV58" t="e">
        <f>VLOOKUP(AU58,AQ57:AT66,2,FALSE)</f>
        <v>#REF!</v>
      </c>
      <c r="AW58" t="e">
        <f>VLOOKUP(AU58,AQ57:AT66,3,FALSE)</f>
        <v>#REF!</v>
      </c>
      <c r="AX58" t="e">
        <f>VLOOKUP(AU58,AQ57:AT66,4,FALSE)</f>
        <v>#REF!</v>
      </c>
      <c r="AY58" t="e">
        <f>IF(AND(AV58=AV62,AW58=AW62,AX62&gt;AX58),AU62,AU58)</f>
        <v>#REF!</v>
      </c>
      <c r="AZ58" t="e">
        <f>VLOOKUP(AY58,AU57:AX66,2,FALSE)</f>
        <v>#REF!</v>
      </c>
      <c r="BA58" t="e">
        <f>VLOOKUP(AY58,AU57:AX66,3,FALSE)</f>
        <v>#REF!</v>
      </c>
      <c r="BB58" t="e">
        <f>VLOOKUP(AY58,AU57:AX66,4,FALSE)</f>
        <v>#REF!</v>
      </c>
      <c r="BC58" t="e">
        <f>IF(AND(AZ58=AZ63,BA58=BA63,BB63&gt;BB58),AY63,AY58)</f>
        <v>#REF!</v>
      </c>
      <c r="BD58" t="e">
        <f>VLOOKUP(BC58,AY57:BB66,2,FALSE)</f>
        <v>#REF!</v>
      </c>
      <c r="BE58" t="e">
        <f>VLOOKUP(BC58,AY57:BB66,3,FALSE)</f>
        <v>#REF!</v>
      </c>
      <c r="BF58" t="e">
        <f>VLOOKUP(BC58,AY57:BB66,4,FALSE)</f>
        <v>#REF!</v>
      </c>
      <c r="BG58" t="e">
        <f>BC58</f>
        <v>#REF!</v>
      </c>
      <c r="BH58" t="e">
        <f>VLOOKUP(BG58,BC57:BF66,2,FALSE)</f>
        <v>#REF!</v>
      </c>
      <c r="BI58" t="e">
        <f>VLOOKUP(BG58,BC57:BF66,3,FALSE)</f>
        <v>#REF!</v>
      </c>
      <c r="BJ58" t="e">
        <f>VLOOKUP(BG58,BC57:BF66,4,FALSE)</f>
        <v>#REF!</v>
      </c>
      <c r="BK58" t="e">
        <f>BG58</f>
        <v>#REF!</v>
      </c>
      <c r="BL58" t="e">
        <f>VLOOKUP(BK58,BG57:BJ66,2,FALSE)</f>
        <v>#REF!</v>
      </c>
      <c r="BM58" t="e">
        <f>VLOOKUP(BK58,BG57:BJ66,3,FALSE)</f>
        <v>#REF!</v>
      </c>
      <c r="BN58" t="e">
        <f>VLOOKUP(BK58,BG57:BJ66,4,FALSE)</f>
        <v>#REF!</v>
      </c>
      <c r="BO58" t="e">
        <f>BK58</f>
        <v>#REF!</v>
      </c>
      <c r="BP58" t="e">
        <f>VLOOKUP(BO58,BK57:BN66,2,FALSE)</f>
        <v>#REF!</v>
      </c>
      <c r="BQ58" t="e">
        <f>VLOOKUP(BO58,BK57:BN66,3,FALSE)</f>
        <v>#REF!</v>
      </c>
      <c r="BR58" t="e">
        <f>VLOOKUP(BO58,BK57:BN66,4,FALSE)</f>
        <v>#REF!</v>
      </c>
      <c r="BS58" t="e">
        <f>BO58</f>
        <v>#REF!</v>
      </c>
      <c r="BT58" t="e">
        <f>VLOOKUP(BS58,BO57:BR66,2,FALSE)</f>
        <v>#REF!</v>
      </c>
      <c r="BU58" t="e">
        <f>VLOOKUP(BS58,BO57:BR66,3,FALSE)</f>
        <v>#REF!</v>
      </c>
      <c r="BV58" t="e">
        <f>VLOOKUP(BS58,BO57:BR66,4,FALSE)</f>
        <v>#REF!</v>
      </c>
      <c r="BW58" t="e">
        <f>BS58</f>
        <v>#REF!</v>
      </c>
      <c r="BX58" t="e">
        <f>VLOOKUP(BW58,BS57:BV66,2,FALSE)</f>
        <v>#REF!</v>
      </c>
      <c r="BY58" t="e">
        <f>VLOOKUP(BW58,BS57:BV66,3,FALSE)</f>
        <v>#REF!</v>
      </c>
      <c r="BZ58" t="e">
        <f>VLOOKUP(BW58,BS57:BV66,4,FALSE)</f>
        <v>#REF!</v>
      </c>
      <c r="CA58" t="e">
        <f>BW58</f>
        <v>#REF!</v>
      </c>
      <c r="CB58" t="e">
        <f>VLOOKUP(CA58,BW57:BZ66,2,FALSE)</f>
        <v>#REF!</v>
      </c>
      <c r="CC58" t="e">
        <f>VLOOKUP(CA58,BW57:BZ66,3,FALSE)</f>
        <v>#REF!</v>
      </c>
      <c r="CD58" t="e">
        <f>VLOOKUP(CA58,BW57:BZ66,4,FALSE)</f>
        <v>#REF!</v>
      </c>
      <c r="CE58" t="e">
        <f>CA58</f>
        <v>#REF!</v>
      </c>
      <c r="CF58" t="e">
        <f>VLOOKUP(CE58,CA57:CD66,2,FALSE)</f>
        <v>#REF!</v>
      </c>
      <c r="CG58" t="e">
        <f>VLOOKUP(CE58,CA57:CD66,3,FALSE)</f>
        <v>#REF!</v>
      </c>
      <c r="CH58" t="e">
        <f>VLOOKUP(CE58,CA57:CD66,4,FALSE)</f>
        <v>#REF!</v>
      </c>
      <c r="CI58" t="e">
        <f>CE58</f>
        <v>#REF!</v>
      </c>
      <c r="CJ58" t="e">
        <f>VLOOKUP(CI58,CE57:CH66,2,FALSE)</f>
        <v>#REF!</v>
      </c>
      <c r="CK58" t="e">
        <f>VLOOKUP(CI58,CE57:CH66,3,FALSE)</f>
        <v>#REF!</v>
      </c>
      <c r="CL58" t="e">
        <f>VLOOKUP(CI58,CE57:CH66,4,FALSE)</f>
        <v>#REF!</v>
      </c>
      <c r="CM58" t="e">
        <f>CI58</f>
        <v>#REF!</v>
      </c>
      <c r="CN58" t="e">
        <f>VLOOKUP(CM58,CI57:CL66,2,FALSE)</f>
        <v>#REF!</v>
      </c>
      <c r="CO58" t="e">
        <f>VLOOKUP(CM58,CI57:CL66,3,FALSE)</f>
        <v>#REF!</v>
      </c>
      <c r="CP58" t="e">
        <f>VLOOKUP(CM58,CI57:CL66,4,FALSE)</f>
        <v>#REF!</v>
      </c>
      <c r="CQ58" t="e">
        <f>CM58</f>
        <v>#REF!</v>
      </c>
      <c r="CR58" t="e">
        <f>VLOOKUP(CQ58,CM57:CP66,2,FALSE)</f>
        <v>#REF!</v>
      </c>
      <c r="CS58" t="e">
        <f>VLOOKUP(CQ58,CM57:CP66,3,FALSE)</f>
        <v>#REF!</v>
      </c>
      <c r="CT58" t="e">
        <f>VLOOKUP(CQ58,CM57:CP66,4,FALSE)</f>
        <v>#REF!</v>
      </c>
    </row>
    <row r="59" spans="6:98" x14ac:dyDescent="0.2">
      <c r="F59" t="e">
        <f t="shared" si="107"/>
        <v>#REF!</v>
      </c>
      <c r="J59" t="e">
        <f t="shared" si="94"/>
        <v>#REF!</v>
      </c>
      <c r="K59" t="e">
        <f t="shared" si="95"/>
        <v>#REF!</v>
      </c>
      <c r="L59" t="e">
        <f t="shared" si="96"/>
        <v>#REF!</v>
      </c>
      <c r="M59" t="e">
        <f t="shared" si="97"/>
        <v>#REF!</v>
      </c>
      <c r="O59" t="e">
        <f>F59</f>
        <v>#REF!</v>
      </c>
      <c r="P59" t="e">
        <f t="shared" si="98"/>
        <v>#REF!</v>
      </c>
      <c r="Q59" t="e">
        <f t="shared" si="99"/>
        <v>#REF!</v>
      </c>
      <c r="R59" t="e">
        <f t="shared" si="100"/>
        <v>#REF!</v>
      </c>
      <c r="S59" t="e">
        <f>IF(AND(P57=P59,Q57=Q59,R59&gt;R57),O57,O59)</f>
        <v>#REF!</v>
      </c>
      <c r="T59" t="e">
        <f t="shared" si="101"/>
        <v>#REF!</v>
      </c>
      <c r="U59" t="e">
        <f t="shared" si="102"/>
        <v>#REF!</v>
      </c>
      <c r="V59" t="e">
        <f t="shared" si="103"/>
        <v>#REF!</v>
      </c>
      <c r="W59" t="e">
        <f>S59</f>
        <v>#REF!</v>
      </c>
      <c r="X59" t="e">
        <f t="shared" si="104"/>
        <v>#REF!</v>
      </c>
      <c r="Y59" t="e">
        <f t="shared" si="105"/>
        <v>#REF!</v>
      </c>
      <c r="Z59" t="e">
        <f t="shared" si="106"/>
        <v>#REF!</v>
      </c>
      <c r="AA59" t="e">
        <f>W59</f>
        <v>#REF!</v>
      </c>
      <c r="AB59" t="e">
        <f>VLOOKUP(AA59,W57:Z66,2,FALSE)</f>
        <v>#REF!</v>
      </c>
      <c r="AC59" t="e">
        <f>VLOOKUP(AA59,W57:Z66,3,FALSE)</f>
        <v>#REF!</v>
      </c>
      <c r="AD59" t="e">
        <f>VLOOKUP(AA59,W57:Z66,4,FALSE)</f>
        <v>#REF!</v>
      </c>
      <c r="AE59" t="e">
        <f>AA59</f>
        <v>#REF!</v>
      </c>
      <c r="AF59" t="e">
        <f>VLOOKUP(AE59,AA57:AD66,2,FALSE)</f>
        <v>#REF!</v>
      </c>
      <c r="AG59" t="e">
        <f>VLOOKUP(AE59,AA57:AD66,3,FALSE)</f>
        <v>#REF!</v>
      </c>
      <c r="AH59" t="e">
        <f>VLOOKUP(AE59,AA57:AD66,4,FALSE)</f>
        <v>#REF!</v>
      </c>
      <c r="AI59" t="e">
        <f>AE59</f>
        <v>#REF!</v>
      </c>
      <c r="AJ59" t="e">
        <f>VLOOKUP(AI59,AE57:AH66,2,FALSE)</f>
        <v>#REF!</v>
      </c>
      <c r="AK59" t="e">
        <f>VLOOKUP(AI59,AE57:AH66,3,FALSE)</f>
        <v>#REF!</v>
      </c>
      <c r="AL59" t="e">
        <f>VLOOKUP(AI59,AE57:AH66,4,FALSE)</f>
        <v>#REF!</v>
      </c>
      <c r="AM59" t="e">
        <f>IF(AND(AJ58=AJ59,AK58=AK59,AL59&gt;AL58),AI58,AI59)</f>
        <v>#REF!</v>
      </c>
      <c r="AN59" t="e">
        <f>VLOOKUP(AM59,AI57:AL66,2,FALSE)</f>
        <v>#REF!</v>
      </c>
      <c r="AO59" t="e">
        <f>VLOOKUP(AM59,AI57:AL66,3,FALSE)</f>
        <v>#REF!</v>
      </c>
      <c r="AP59" t="e">
        <f>VLOOKUP(AM59,AI57:AL66,4,FALSE)</f>
        <v>#REF!</v>
      </c>
      <c r="AQ59" t="e">
        <f>AM59</f>
        <v>#REF!</v>
      </c>
      <c r="AR59" t="e">
        <f>VLOOKUP(AQ59,AM57:AP66,2,FALSE)</f>
        <v>#REF!</v>
      </c>
      <c r="AS59" t="e">
        <f>VLOOKUP(AQ59,AM57:AP66,3,FALSE)</f>
        <v>#REF!</v>
      </c>
      <c r="AT59" t="e">
        <f>VLOOKUP(AQ59,AM57:AP66,4,FALSE)</f>
        <v>#REF!</v>
      </c>
      <c r="AU59" t="e">
        <f>AQ59</f>
        <v>#REF!</v>
      </c>
      <c r="AV59" t="e">
        <f>VLOOKUP(AU59,AQ57:AT66,2,FALSE)</f>
        <v>#REF!</v>
      </c>
      <c r="AW59" t="e">
        <f>VLOOKUP(AU59,AQ57:AT66,3,FALSE)</f>
        <v>#REF!</v>
      </c>
      <c r="AX59" t="e">
        <f>VLOOKUP(AU59,AQ57:AT66,4,FALSE)</f>
        <v>#REF!</v>
      </c>
      <c r="AY59" t="e">
        <f>AU59</f>
        <v>#REF!</v>
      </c>
      <c r="AZ59" t="e">
        <f>VLOOKUP(AY59,AU57:AX66,2,FALSE)</f>
        <v>#REF!</v>
      </c>
      <c r="BA59" t="e">
        <f>VLOOKUP(AY59,AU57:AX66,3,FALSE)</f>
        <v>#REF!</v>
      </c>
      <c r="BB59" t="e">
        <f>VLOOKUP(AY59,AU57:AX66,4,FALSE)</f>
        <v>#REF!</v>
      </c>
      <c r="BC59" t="e">
        <f>AY59</f>
        <v>#REF!</v>
      </c>
      <c r="BD59" t="e">
        <f>VLOOKUP(BC59,AY57:BB66,2,FALSE)</f>
        <v>#REF!</v>
      </c>
      <c r="BE59" t="e">
        <f>VLOOKUP(BC59,AY57:BB66,3,FALSE)</f>
        <v>#REF!</v>
      </c>
      <c r="BF59" t="e">
        <f>VLOOKUP(BC59,AY57:BB66,4,FALSE)</f>
        <v>#REF!</v>
      </c>
      <c r="BG59" t="e">
        <f>IF(AND(BD59=BD60,BE59=BE60,BF60&gt;BF59),BC60,BC59)</f>
        <v>#REF!</v>
      </c>
      <c r="BH59" t="e">
        <f>VLOOKUP(BG59,BC57:BF66,2,FALSE)</f>
        <v>#REF!</v>
      </c>
      <c r="BI59" t="e">
        <f>VLOOKUP(BG59,BC57:BF66,3,FALSE)</f>
        <v>#REF!</v>
      </c>
      <c r="BJ59" t="e">
        <f>VLOOKUP(BG59,BC57:BF66,4,FALSE)</f>
        <v>#REF!</v>
      </c>
      <c r="BK59" t="e">
        <f>IF(AND(BH59=BH61,BI59=BI61,BJ61&gt;BJ59),BG61,BG59)</f>
        <v>#REF!</v>
      </c>
      <c r="BL59" t="e">
        <f>VLOOKUP(BK59,BG57:BJ66,2,FALSE)</f>
        <v>#REF!</v>
      </c>
      <c r="BM59" t="e">
        <f>VLOOKUP(BK59,BG57:BJ66,3,FALSE)</f>
        <v>#REF!</v>
      </c>
      <c r="BN59" t="e">
        <f>VLOOKUP(BK59,BG57:BJ66,4,FALSE)</f>
        <v>#REF!</v>
      </c>
      <c r="BO59" t="e">
        <f>IF(AND(BL59=BL62,BM59=BM62,BN62&gt;BN59),BK62,BK59)</f>
        <v>#REF!</v>
      </c>
      <c r="BP59" t="e">
        <f>VLOOKUP(BO59,BK57:BN66,2,FALSE)</f>
        <v>#REF!</v>
      </c>
      <c r="BQ59" t="e">
        <f>VLOOKUP(BO59,BK57:BN66,3,FALSE)</f>
        <v>#REF!</v>
      </c>
      <c r="BR59" t="e">
        <f>VLOOKUP(BO59,BK57:BN66,4,FALSE)</f>
        <v>#REF!</v>
      </c>
      <c r="BS59" t="e">
        <f>IF(AND(BP59=BP63,BQ59=BQ63,BR63&gt;BR59),BO63,BO59)</f>
        <v>#REF!</v>
      </c>
      <c r="BT59" t="e">
        <f>VLOOKUP(BS59,BO57:BR66,2,FALSE)</f>
        <v>#REF!</v>
      </c>
      <c r="BU59" t="e">
        <f>VLOOKUP(BS59,BO57:BR66,3,FALSE)</f>
        <v>#REF!</v>
      </c>
      <c r="BV59" t="e">
        <f>VLOOKUP(BS59,BO57:BR66,4,FALSE)</f>
        <v>#REF!</v>
      </c>
      <c r="BW59" t="e">
        <f>BS59</f>
        <v>#REF!</v>
      </c>
      <c r="BX59" t="e">
        <f>VLOOKUP(BW59,BS57:BV66,2,FALSE)</f>
        <v>#REF!</v>
      </c>
      <c r="BY59" t="e">
        <f>VLOOKUP(BW59,BS57:BV66,3,FALSE)</f>
        <v>#REF!</v>
      </c>
      <c r="BZ59" t="e">
        <f>VLOOKUP(BW59,BS57:BV66,4,FALSE)</f>
        <v>#REF!</v>
      </c>
      <c r="CA59" t="e">
        <f>BW59</f>
        <v>#REF!</v>
      </c>
      <c r="CB59" t="e">
        <f>VLOOKUP(CA59,BW57:BZ66,2,FALSE)</f>
        <v>#REF!</v>
      </c>
      <c r="CC59" t="e">
        <f>VLOOKUP(CA59,BW57:BZ66,3,FALSE)</f>
        <v>#REF!</v>
      </c>
      <c r="CD59" t="e">
        <f>VLOOKUP(CA59,BW57:BZ66,4,FALSE)</f>
        <v>#REF!</v>
      </c>
      <c r="CE59" t="e">
        <f>CA59</f>
        <v>#REF!</v>
      </c>
      <c r="CF59" t="e">
        <f>VLOOKUP(CE59,CA57:CD66,2,FALSE)</f>
        <v>#REF!</v>
      </c>
      <c r="CG59" t="e">
        <f>VLOOKUP(CE59,CA57:CD66,3,FALSE)</f>
        <v>#REF!</v>
      </c>
      <c r="CH59" t="e">
        <f>VLOOKUP(CE59,CA57:CD66,4,FALSE)</f>
        <v>#REF!</v>
      </c>
      <c r="CI59" t="e">
        <f>CE59</f>
        <v>#REF!</v>
      </c>
      <c r="CJ59" t="e">
        <f>VLOOKUP(CI59,CE57:CH66,2,FALSE)</f>
        <v>#REF!</v>
      </c>
      <c r="CK59" t="e">
        <f>VLOOKUP(CI59,CE57:CH66,3,FALSE)</f>
        <v>#REF!</v>
      </c>
      <c r="CL59" t="e">
        <f>VLOOKUP(CI59,CE57:CH66,4,FALSE)</f>
        <v>#REF!</v>
      </c>
      <c r="CM59" t="e">
        <f>CI59</f>
        <v>#REF!</v>
      </c>
      <c r="CN59" t="e">
        <f>VLOOKUP(CM59,CI57:CL66,2,FALSE)</f>
        <v>#REF!</v>
      </c>
      <c r="CO59" t="e">
        <f>VLOOKUP(CM59,CI57:CL66,3,FALSE)</f>
        <v>#REF!</v>
      </c>
      <c r="CP59" t="e">
        <f>VLOOKUP(CM59,CI57:CL66,4,FALSE)</f>
        <v>#REF!</v>
      </c>
      <c r="CQ59" t="e">
        <f>CM59</f>
        <v>#REF!</v>
      </c>
      <c r="CR59" t="e">
        <f>VLOOKUP(CQ59,CM57:CP66,2,FALSE)</f>
        <v>#REF!</v>
      </c>
      <c r="CS59" t="e">
        <f>VLOOKUP(CQ59,CM57:CP66,3,FALSE)</f>
        <v>#REF!</v>
      </c>
      <c r="CT59" t="e">
        <f>VLOOKUP(CQ59,CM57:CP66,4,FALSE)</f>
        <v>#REF!</v>
      </c>
    </row>
    <row r="60" spans="6:98" x14ac:dyDescent="0.2">
      <c r="F60" t="e">
        <f t="shared" si="107"/>
        <v>#REF!</v>
      </c>
      <c r="J60" t="e">
        <f t="shared" si="94"/>
        <v>#REF!</v>
      </c>
      <c r="K60" t="e">
        <f t="shared" si="95"/>
        <v>#REF!</v>
      </c>
      <c r="L60" t="e">
        <f t="shared" si="96"/>
        <v>#REF!</v>
      </c>
      <c r="M60" t="e">
        <f t="shared" si="97"/>
        <v>#REF!</v>
      </c>
      <c r="O60" t="e">
        <f>F60</f>
        <v>#REF!</v>
      </c>
      <c r="P60" t="e">
        <f t="shared" si="98"/>
        <v>#REF!</v>
      </c>
      <c r="Q60" t="e">
        <f t="shared" si="99"/>
        <v>#REF!</v>
      </c>
      <c r="R60" t="e">
        <f t="shared" si="100"/>
        <v>#REF!</v>
      </c>
      <c r="S60" t="e">
        <f>O60</f>
        <v>#REF!</v>
      </c>
      <c r="T60" t="e">
        <f t="shared" si="101"/>
        <v>#REF!</v>
      </c>
      <c r="U60" t="e">
        <f t="shared" si="102"/>
        <v>#REF!</v>
      </c>
      <c r="V60" t="e">
        <f t="shared" si="103"/>
        <v>#REF!</v>
      </c>
      <c r="W60" t="e">
        <f>IF(AND(T57=T60,U57=U60,V60&gt;V57),S57,S60)</f>
        <v>#REF!</v>
      </c>
      <c r="X60" t="e">
        <f t="shared" si="104"/>
        <v>#REF!</v>
      </c>
      <c r="Y60" t="e">
        <f t="shared" si="105"/>
        <v>#REF!</v>
      </c>
      <c r="Z60" t="e">
        <f t="shared" si="106"/>
        <v>#REF!</v>
      </c>
      <c r="AA60" t="e">
        <f>W60</f>
        <v>#REF!</v>
      </c>
      <c r="AB60" t="e">
        <f>VLOOKUP(AA60,W57:Z66,2,FALSE)</f>
        <v>#REF!</v>
      </c>
      <c r="AC60" t="e">
        <f>VLOOKUP(AA60,W57:Z66,3,FALSE)</f>
        <v>#REF!</v>
      </c>
      <c r="AD60" t="e">
        <f>VLOOKUP(AA60,W57:Z66,4,FALSE)</f>
        <v>#REF!</v>
      </c>
      <c r="AE60" t="e">
        <f>AA60</f>
        <v>#REF!</v>
      </c>
      <c r="AF60" t="e">
        <f>VLOOKUP(AE60,AA57:AD66,2,FALSE)</f>
        <v>#REF!</v>
      </c>
      <c r="AG60" t="e">
        <f>VLOOKUP(AE60,AA57:AD66,3,FALSE)</f>
        <v>#REF!</v>
      </c>
      <c r="AH60" t="e">
        <f>VLOOKUP(AE60,AA57:AD66,4,FALSE)</f>
        <v>#REF!</v>
      </c>
      <c r="AI60" t="e">
        <f>AE60</f>
        <v>#REF!</v>
      </c>
      <c r="AJ60" t="e">
        <f>VLOOKUP(AI60,AE57:AH66,2,FALSE)</f>
        <v>#REF!</v>
      </c>
      <c r="AK60" t="e">
        <f>VLOOKUP(AI60,AE57:AH66,3,FALSE)</f>
        <v>#REF!</v>
      </c>
      <c r="AL60" t="e">
        <f>VLOOKUP(AI60,AE57:AH66,4,FALSE)</f>
        <v>#REF!</v>
      </c>
      <c r="AM60" t="e">
        <f>AI60</f>
        <v>#REF!</v>
      </c>
      <c r="AN60" t="e">
        <f>VLOOKUP(AM60,AI57:AL66,2,FALSE)</f>
        <v>#REF!</v>
      </c>
      <c r="AO60" t="e">
        <f>VLOOKUP(AM60,AI57:AL66,3,FALSE)</f>
        <v>#REF!</v>
      </c>
      <c r="AP60" t="e">
        <f>VLOOKUP(AM60,AI57:AL66,4,FALSE)</f>
        <v>#REF!</v>
      </c>
      <c r="AQ60" t="e">
        <f>IF(AND(AN58=AN60,AO58=AO60,AP60&gt;AP58),AM58,AM60)</f>
        <v>#REF!</v>
      </c>
      <c r="AR60" t="e">
        <f>VLOOKUP(AQ60,AM57:AP66,2,FALSE)</f>
        <v>#REF!</v>
      </c>
      <c r="AS60" t="e">
        <f>VLOOKUP(AQ60,AM57:AP66,3,FALSE)</f>
        <v>#REF!</v>
      </c>
      <c r="AT60" t="e">
        <f>VLOOKUP(AQ60,AM57:AP66,4,FALSE)</f>
        <v>#REF!</v>
      </c>
      <c r="AU60" t="e">
        <f>AQ60</f>
        <v>#REF!</v>
      </c>
      <c r="AV60" t="e">
        <f>VLOOKUP(AU60,AQ57:AT66,2,FALSE)</f>
        <v>#REF!</v>
      </c>
      <c r="AW60" t="e">
        <f>VLOOKUP(AU60,AQ57:AT66,3,FALSE)</f>
        <v>#REF!</v>
      </c>
      <c r="AX60" t="e">
        <f>VLOOKUP(AU60,AQ57:AT66,4,FALSE)</f>
        <v>#REF!</v>
      </c>
      <c r="AY60" t="e">
        <f>AU60</f>
        <v>#REF!</v>
      </c>
      <c r="AZ60" t="e">
        <f>VLOOKUP(AY60,AU57:AX66,2,FALSE)</f>
        <v>#REF!</v>
      </c>
      <c r="BA60" t="e">
        <f>VLOOKUP(AY60,AU57:AX66,3,FALSE)</f>
        <v>#REF!</v>
      </c>
      <c r="BB60" t="e">
        <f>VLOOKUP(AY60,AU57:AX66,4,FALSE)</f>
        <v>#REF!</v>
      </c>
      <c r="BC60" t="e">
        <f>AY60</f>
        <v>#REF!</v>
      </c>
      <c r="BD60" t="e">
        <f>VLOOKUP(BC60,AY57:BB66,2,FALSE)</f>
        <v>#REF!</v>
      </c>
      <c r="BE60" t="e">
        <f>VLOOKUP(BC60,AY57:BB66,3,FALSE)</f>
        <v>#REF!</v>
      </c>
      <c r="BF60" t="e">
        <f>VLOOKUP(BC60,AY57:BB66,4,FALSE)</f>
        <v>#REF!</v>
      </c>
      <c r="BG60" t="e">
        <f>IF(AND(BD59=BD60,BE59=BE60,BF60&gt;BF59),BC59,BC60)</f>
        <v>#REF!</v>
      </c>
      <c r="BH60" t="e">
        <f>VLOOKUP(BG60,BC57:BF66,2,FALSE)</f>
        <v>#REF!</v>
      </c>
      <c r="BI60" t="e">
        <f>VLOOKUP(BG60,BC57:BF66,3,FALSE)</f>
        <v>#REF!</v>
      </c>
      <c r="BJ60" t="e">
        <f>VLOOKUP(BG60,BC57:BF66,4,FALSE)</f>
        <v>#REF!</v>
      </c>
      <c r="BK60" t="e">
        <f>BG60</f>
        <v>#REF!</v>
      </c>
      <c r="BL60" t="e">
        <f>VLOOKUP(BK60,BG57:BJ66,2,FALSE)</f>
        <v>#REF!</v>
      </c>
      <c r="BM60" t="e">
        <f>VLOOKUP(BK60,BG57:BJ66,3,FALSE)</f>
        <v>#REF!</v>
      </c>
      <c r="BN60" t="e">
        <f>VLOOKUP(BK60,BG57:BJ66,4,FALSE)</f>
        <v>#REF!</v>
      </c>
      <c r="BO60" t="e">
        <f>BK60</f>
        <v>#REF!</v>
      </c>
      <c r="BP60" t="e">
        <f>VLOOKUP(BO60,BK57:BN66,2,FALSE)</f>
        <v>#REF!</v>
      </c>
      <c r="BQ60" t="e">
        <f>VLOOKUP(BO60,BK57:BN66,3,FALSE)</f>
        <v>#REF!</v>
      </c>
      <c r="BR60" t="e">
        <f>VLOOKUP(BO60,BK57:BN66,4,FALSE)</f>
        <v>#REF!</v>
      </c>
      <c r="BS60" t="e">
        <f>BO60</f>
        <v>#REF!</v>
      </c>
      <c r="BT60" t="e">
        <f>VLOOKUP(BS60,BO57:BR66,2,FALSE)</f>
        <v>#REF!</v>
      </c>
      <c r="BU60" t="e">
        <f>VLOOKUP(BS60,BO57:BR66,3,FALSE)</f>
        <v>#REF!</v>
      </c>
      <c r="BV60" t="e">
        <f>VLOOKUP(BS60,BO57:BR66,4,FALSE)</f>
        <v>#REF!</v>
      </c>
      <c r="BW60" t="e">
        <f>IF(AND(BT60=BT61,BU60=BU61,BV61&gt;BV60),BS61,BS60)</f>
        <v>#REF!</v>
      </c>
      <c r="BX60" t="e">
        <f>VLOOKUP(BW60,BS57:BV66,2,FALSE)</f>
        <v>#REF!</v>
      </c>
      <c r="BY60" t="e">
        <f>VLOOKUP(BW60,BS57:BV66,3,FALSE)</f>
        <v>#REF!</v>
      </c>
      <c r="BZ60" t="e">
        <f>VLOOKUP(BW60,BS57:BV66,4,FALSE)</f>
        <v>#REF!</v>
      </c>
      <c r="CA60" t="e">
        <f>IF(AND(BX60=BX62,BY60=BY62,BZ62&gt;BZ60),BW62,BW60)</f>
        <v>#REF!</v>
      </c>
      <c r="CB60" t="e">
        <f>VLOOKUP(CA60,BW57:BZ66,2,FALSE)</f>
        <v>#REF!</v>
      </c>
      <c r="CC60" t="e">
        <f>VLOOKUP(CA60,BW57:BZ66,3,FALSE)</f>
        <v>#REF!</v>
      </c>
      <c r="CD60" t="e">
        <f>VLOOKUP(CA60,BW57:BZ66,4,FALSE)</f>
        <v>#REF!</v>
      </c>
      <c r="CE60" t="e">
        <f>IF(AND(CB60=CB63,CC60=CC63,CD63&gt;CD60),CA63,CA60)</f>
        <v>#REF!</v>
      </c>
      <c r="CF60" t="e">
        <f>VLOOKUP(CE60,CA57:CD66,2,FALSE)</f>
        <v>#REF!</v>
      </c>
      <c r="CG60" t="e">
        <f>VLOOKUP(CE60,CA57:CD66,3,FALSE)</f>
        <v>#REF!</v>
      </c>
      <c r="CH60" t="e">
        <f>VLOOKUP(CE60,CA57:CD66,4,FALSE)</f>
        <v>#REF!</v>
      </c>
      <c r="CI60" t="e">
        <f>CE60</f>
        <v>#REF!</v>
      </c>
      <c r="CJ60" t="e">
        <f>VLOOKUP(CI60,CE57:CH66,2,FALSE)</f>
        <v>#REF!</v>
      </c>
      <c r="CK60" t="e">
        <f>VLOOKUP(CI60,CE57:CH66,3,FALSE)</f>
        <v>#REF!</v>
      </c>
      <c r="CL60" t="e">
        <f>VLOOKUP(CI60,CE57:CH66,4,FALSE)</f>
        <v>#REF!</v>
      </c>
      <c r="CM60" t="e">
        <f>CI60</f>
        <v>#REF!</v>
      </c>
      <c r="CN60" t="e">
        <f>VLOOKUP(CM60,CI57:CL66,2,FALSE)</f>
        <v>#REF!</v>
      </c>
      <c r="CO60" t="e">
        <f>VLOOKUP(CM60,CI57:CL66,3,FALSE)</f>
        <v>#REF!</v>
      </c>
      <c r="CP60" t="e">
        <f>VLOOKUP(CM60,CI57:CL66,4,FALSE)</f>
        <v>#REF!</v>
      </c>
      <c r="CQ60" t="e">
        <f>CM60</f>
        <v>#REF!</v>
      </c>
      <c r="CR60" t="e">
        <f>VLOOKUP(CQ60,CM57:CP66,2,FALSE)</f>
        <v>#REF!</v>
      </c>
      <c r="CS60" t="e">
        <f>VLOOKUP(CQ60,CM57:CP66,3,FALSE)</f>
        <v>#REF!</v>
      </c>
      <c r="CT60" t="e">
        <f>VLOOKUP(CQ60,CM57:CP66,4,FALSE)</f>
        <v>#REF!</v>
      </c>
    </row>
    <row r="61" spans="6:98" x14ac:dyDescent="0.2">
      <c r="F61" t="e">
        <f t="shared" si="107"/>
        <v>#REF!</v>
      </c>
      <c r="J61" t="e">
        <f t="shared" si="94"/>
        <v>#REF!</v>
      </c>
      <c r="K61" t="e">
        <f t="shared" si="95"/>
        <v>#REF!</v>
      </c>
      <c r="L61" t="e">
        <f t="shared" si="96"/>
        <v>#REF!</v>
      </c>
      <c r="M61" t="e">
        <f t="shared" si="97"/>
        <v>#REF!</v>
      </c>
      <c r="O61" t="e">
        <f>F61</f>
        <v>#REF!</v>
      </c>
      <c r="P61" t="e">
        <f t="shared" si="98"/>
        <v>#REF!</v>
      </c>
      <c r="Q61" t="e">
        <f t="shared" si="99"/>
        <v>#REF!</v>
      </c>
      <c r="R61" t="e">
        <f t="shared" si="100"/>
        <v>#REF!</v>
      </c>
      <c r="S61" t="e">
        <f>O61</f>
        <v>#REF!</v>
      </c>
      <c r="T61" t="e">
        <f t="shared" si="101"/>
        <v>#REF!</v>
      </c>
      <c r="U61" t="e">
        <f t="shared" si="102"/>
        <v>#REF!</v>
      </c>
      <c r="V61" t="e">
        <f t="shared" si="103"/>
        <v>#REF!</v>
      </c>
      <c r="W61" t="e">
        <f>S61</f>
        <v>#REF!</v>
      </c>
      <c r="X61" t="e">
        <f t="shared" si="104"/>
        <v>#REF!</v>
      </c>
      <c r="Y61" t="e">
        <f t="shared" si="105"/>
        <v>#REF!</v>
      </c>
      <c r="Z61" t="e">
        <f t="shared" si="106"/>
        <v>#REF!</v>
      </c>
      <c r="AA61" t="e">
        <f>IF(AND(X57=X61,Y57=Y61,Z61&gt;Z57),W57,W61)</f>
        <v>#REF!</v>
      </c>
      <c r="AB61" t="e">
        <f>VLOOKUP(AA61,W57:Z66,2,FALSE)</f>
        <v>#REF!</v>
      </c>
      <c r="AC61" t="e">
        <f>VLOOKUP(AA61,W57:Z66,3,FALSE)</f>
        <v>#REF!</v>
      </c>
      <c r="AD61" t="e">
        <f>VLOOKUP(AA61,W57:Z66,4,FALSE)</f>
        <v>#REF!</v>
      </c>
      <c r="AE61" t="e">
        <f>AA61</f>
        <v>#REF!</v>
      </c>
      <c r="AF61" t="e">
        <f>VLOOKUP(AE61,AA57:AD66,2,FALSE)</f>
        <v>#REF!</v>
      </c>
      <c r="AG61" t="e">
        <f>VLOOKUP(AE61,AA57:AD66,3,FALSE)</f>
        <v>#REF!</v>
      </c>
      <c r="AH61" t="e">
        <f>VLOOKUP(AE61,AA57:AD66,4,FALSE)</f>
        <v>#REF!</v>
      </c>
      <c r="AI61" t="e">
        <f>AE61</f>
        <v>#REF!</v>
      </c>
      <c r="AJ61" t="e">
        <f>VLOOKUP(AI61,AE57:AH66,2,FALSE)</f>
        <v>#REF!</v>
      </c>
      <c r="AK61" t="e">
        <f>VLOOKUP(AI61,AE57:AH66,3,FALSE)</f>
        <v>#REF!</v>
      </c>
      <c r="AL61" t="e">
        <f>VLOOKUP(AI61,AE57:AH66,4,FALSE)</f>
        <v>#REF!</v>
      </c>
      <c r="AM61" t="e">
        <f>AI61</f>
        <v>#REF!</v>
      </c>
      <c r="AN61" t="e">
        <f>VLOOKUP(AM61,AI57:AL66,2,FALSE)</f>
        <v>#REF!</v>
      </c>
      <c r="AO61" t="e">
        <f>VLOOKUP(AM61,AI57:AL66,3,FALSE)</f>
        <v>#REF!</v>
      </c>
      <c r="AP61" t="e">
        <f>VLOOKUP(AM61,AI57:AL66,4,FALSE)</f>
        <v>#REF!</v>
      </c>
      <c r="AQ61" t="e">
        <f>AM61</f>
        <v>#REF!</v>
      </c>
      <c r="AR61" t="e">
        <f>VLOOKUP(AQ61,AM57:AP66,2,FALSE)</f>
        <v>#REF!</v>
      </c>
      <c r="AS61" t="e">
        <f>VLOOKUP(AQ61,AM57:AP66,3,FALSE)</f>
        <v>#REF!</v>
      </c>
      <c r="AT61" t="e">
        <f>VLOOKUP(AQ61,AM57:AP66,4,FALSE)</f>
        <v>#REF!</v>
      </c>
      <c r="AU61" t="e">
        <f>IF(AND(AR58=AR61,AS58=AS61,AT61&gt;AT58),AQ58,AQ61)</f>
        <v>#REF!</v>
      </c>
      <c r="AV61" t="e">
        <f>VLOOKUP(AU61,AQ57:AT66,2,FALSE)</f>
        <v>#REF!</v>
      </c>
      <c r="AW61" t="e">
        <f>VLOOKUP(AU61,AQ57:AT66,3,FALSE)</f>
        <v>#REF!</v>
      </c>
      <c r="AX61" t="e">
        <f>VLOOKUP(AU61,AQ57:AT66,4,FALSE)</f>
        <v>#REF!</v>
      </c>
      <c r="AY61" t="e">
        <f>AU61</f>
        <v>#REF!</v>
      </c>
      <c r="AZ61" t="e">
        <f>VLOOKUP(AY61,AU57:AX66,2,FALSE)</f>
        <v>#REF!</v>
      </c>
      <c r="BA61" t="e">
        <f>VLOOKUP(AY61,AU57:AX66,3,FALSE)</f>
        <v>#REF!</v>
      </c>
      <c r="BB61" t="e">
        <f>VLOOKUP(AY61,AU57:AX66,4,FALSE)</f>
        <v>#REF!</v>
      </c>
      <c r="BC61" t="e">
        <f>AY61</f>
        <v>#REF!</v>
      </c>
      <c r="BD61" t="e">
        <f>VLOOKUP(BC61,AY57:BB66,2,FALSE)</f>
        <v>#REF!</v>
      </c>
      <c r="BE61" t="e">
        <f>VLOOKUP(BC61,AY57:BB66,3,FALSE)</f>
        <v>#REF!</v>
      </c>
      <c r="BF61" t="e">
        <f>VLOOKUP(BC61,AY57:BB66,4,FALSE)</f>
        <v>#REF!</v>
      </c>
      <c r="BG61" t="e">
        <f>BC61</f>
        <v>#REF!</v>
      </c>
      <c r="BH61" t="e">
        <f>VLOOKUP(BG61,BC57:BF66,2,FALSE)</f>
        <v>#REF!</v>
      </c>
      <c r="BI61" t="e">
        <f>VLOOKUP(BG61,BC57:BF66,3,FALSE)</f>
        <v>#REF!</v>
      </c>
      <c r="BJ61" t="e">
        <f>VLOOKUP(BG61,BC57:BF66,4,FALSE)</f>
        <v>#REF!</v>
      </c>
      <c r="BK61" t="e">
        <f>IF(AND(BH59=BH61,BI59=BI61,BJ61&gt;BJ59),BG59,BG61)</f>
        <v>#REF!</v>
      </c>
      <c r="BL61" t="e">
        <f>VLOOKUP(BK61,BG57:BJ66,2,FALSE)</f>
        <v>#REF!</v>
      </c>
      <c r="BM61" t="e">
        <f>VLOOKUP(BK61,BG57:BJ66,3,FALSE)</f>
        <v>#REF!</v>
      </c>
      <c r="BN61" t="e">
        <f>VLOOKUP(BK61,BG57:BJ66,4,FALSE)</f>
        <v>#REF!</v>
      </c>
      <c r="BO61" t="e">
        <f>BK61</f>
        <v>#REF!</v>
      </c>
      <c r="BP61" t="e">
        <f>VLOOKUP(BO61,BK57:BN66,2,FALSE)</f>
        <v>#REF!</v>
      </c>
      <c r="BQ61" t="e">
        <f>VLOOKUP(BO61,BK57:BN66,3,FALSE)</f>
        <v>#REF!</v>
      </c>
      <c r="BR61" t="e">
        <f>VLOOKUP(BO61,BK57:BN66,4,FALSE)</f>
        <v>#REF!</v>
      </c>
      <c r="BS61" t="e">
        <f>BO61</f>
        <v>#REF!</v>
      </c>
      <c r="BT61" t="e">
        <f>VLOOKUP(BS61,BO57:BR66,2,FALSE)</f>
        <v>#REF!</v>
      </c>
      <c r="BU61" t="e">
        <f>VLOOKUP(BS61,BO57:BR66,3,FALSE)</f>
        <v>#REF!</v>
      </c>
      <c r="BV61" t="e">
        <f>VLOOKUP(BS61,BO57:BR66,4,FALSE)</f>
        <v>#REF!</v>
      </c>
      <c r="BW61" t="e">
        <f>IF(AND(BT60=BT61,BU60=BU61,BV61&gt;BV60),BS60,BS61)</f>
        <v>#REF!</v>
      </c>
      <c r="BX61" t="e">
        <f>VLOOKUP(BW61,BS57:BV66,2,FALSE)</f>
        <v>#REF!</v>
      </c>
      <c r="BY61" t="e">
        <f>VLOOKUP(BW61,BS57:BV66,3,FALSE)</f>
        <v>#REF!</v>
      </c>
      <c r="BZ61" t="e">
        <f>VLOOKUP(BW61,BS57:BV66,4,FALSE)</f>
        <v>#REF!</v>
      </c>
      <c r="CA61" t="e">
        <f>BW61</f>
        <v>#REF!</v>
      </c>
      <c r="CB61" t="e">
        <f>VLOOKUP(CA61,BW57:BZ66,2,FALSE)</f>
        <v>#REF!</v>
      </c>
      <c r="CC61" t="e">
        <f>VLOOKUP(CA61,BW57:BZ66,3,FALSE)</f>
        <v>#REF!</v>
      </c>
      <c r="CD61" t="e">
        <f>VLOOKUP(CA61,BW57:BZ66,4,FALSE)</f>
        <v>#REF!</v>
      </c>
      <c r="CE61" t="e">
        <f>CA61</f>
        <v>#REF!</v>
      </c>
      <c r="CF61" t="e">
        <f>VLOOKUP(CE61,CA57:CD66,2,FALSE)</f>
        <v>#REF!</v>
      </c>
      <c r="CG61" t="e">
        <f>VLOOKUP(CE61,CA57:CD66,3,FALSE)</f>
        <v>#REF!</v>
      </c>
      <c r="CH61" t="e">
        <f>VLOOKUP(CE61,CA57:CD66,4,FALSE)</f>
        <v>#REF!</v>
      </c>
      <c r="CI61" t="e">
        <f>IF(AND(CF61=CF62,CG61=CG62,CH62&gt;CH61),CE62,CE61)</f>
        <v>#REF!</v>
      </c>
      <c r="CJ61" t="e">
        <f>VLOOKUP(CI61,CE57:CH66,2,FALSE)</f>
        <v>#REF!</v>
      </c>
      <c r="CK61" t="e">
        <f>VLOOKUP(CI61,CE57:CH66,3,FALSE)</f>
        <v>#REF!</v>
      </c>
      <c r="CL61" t="e">
        <f>VLOOKUP(CI61,CE57:CH66,4,FALSE)</f>
        <v>#REF!</v>
      </c>
      <c r="CM61" t="e">
        <f>IF(AND(CJ61=CJ63,CK61=CK63,CL63&gt;CL61),CI63,CI61)</f>
        <v>#REF!</v>
      </c>
      <c r="CN61" t="e">
        <f>VLOOKUP(CM61,CI57:CL66,2,FALSE)</f>
        <v>#REF!</v>
      </c>
      <c r="CO61" t="e">
        <f>VLOOKUP(CM61,CI57:CL66,3,FALSE)</f>
        <v>#REF!</v>
      </c>
      <c r="CP61" t="e">
        <f>VLOOKUP(CM61,CI57:CL66,4,FALSE)</f>
        <v>#REF!</v>
      </c>
      <c r="CQ61" t="e">
        <f>CM61</f>
        <v>#REF!</v>
      </c>
      <c r="CR61" t="e">
        <f>VLOOKUP(CQ61,CM57:CP66,2,FALSE)</f>
        <v>#REF!</v>
      </c>
      <c r="CS61" t="e">
        <f>VLOOKUP(CQ61,CM57:CP66,3,FALSE)</f>
        <v>#REF!</v>
      </c>
      <c r="CT61" t="e">
        <f>VLOOKUP(CQ61,CM57:CP66,4,FALSE)</f>
        <v>#REF!</v>
      </c>
    </row>
    <row r="62" spans="6:98" x14ac:dyDescent="0.2">
      <c r="F62" t="e">
        <f t="shared" si="107"/>
        <v>#REF!</v>
      </c>
      <c r="J62" t="e">
        <f t="shared" si="94"/>
        <v>#REF!</v>
      </c>
      <c r="K62" t="e">
        <f t="shared" si="95"/>
        <v>#REF!</v>
      </c>
      <c r="L62" t="e">
        <f t="shared" si="96"/>
        <v>#REF!</v>
      </c>
      <c r="M62" t="e">
        <f t="shared" si="97"/>
        <v>#REF!</v>
      </c>
      <c r="O62" t="e">
        <f>F62</f>
        <v>#REF!</v>
      </c>
      <c r="P62" t="e">
        <f t="shared" si="98"/>
        <v>#REF!</v>
      </c>
      <c r="Q62" t="e">
        <f t="shared" si="99"/>
        <v>#REF!</v>
      </c>
      <c r="R62" t="e">
        <f t="shared" si="100"/>
        <v>#REF!</v>
      </c>
      <c r="S62" t="e">
        <f>O62</f>
        <v>#REF!</v>
      </c>
      <c r="T62" t="e">
        <f t="shared" si="101"/>
        <v>#REF!</v>
      </c>
      <c r="U62" t="e">
        <f t="shared" si="102"/>
        <v>#REF!</v>
      </c>
      <c r="V62" t="e">
        <f t="shared" si="103"/>
        <v>#REF!</v>
      </c>
      <c r="W62" t="e">
        <f>S62</f>
        <v>#REF!</v>
      </c>
      <c r="X62" t="e">
        <f t="shared" si="104"/>
        <v>#REF!</v>
      </c>
      <c r="Y62" t="e">
        <f t="shared" si="105"/>
        <v>#REF!</v>
      </c>
      <c r="Z62" t="e">
        <f t="shared" si="106"/>
        <v>#REF!</v>
      </c>
      <c r="AA62" t="e">
        <f>W62</f>
        <v>#REF!</v>
      </c>
      <c r="AB62" t="e">
        <f>VLOOKUP(AA62,W57:Z66,2,FALSE)</f>
        <v>#REF!</v>
      </c>
      <c r="AC62" t="e">
        <f>VLOOKUP(AA62,W57:Z66,3,FALSE)</f>
        <v>#REF!</v>
      </c>
      <c r="AD62" t="e">
        <f>VLOOKUP(AA62,W57:Z66,4,FALSE)</f>
        <v>#REF!</v>
      </c>
      <c r="AE62" t="e">
        <f>IF(AND(AB57=AB62,AC57=AC62,AD62&gt;AD57),AA57,AA62)</f>
        <v>#REF!</v>
      </c>
      <c r="AF62" t="e">
        <f>VLOOKUP(AE62,AA57:AD66,2,FALSE)</f>
        <v>#REF!</v>
      </c>
      <c r="AG62" t="e">
        <f>VLOOKUP(AE62,AA57:AD66,3,FALSE)</f>
        <v>#REF!</v>
      </c>
      <c r="AH62" t="e">
        <f>VLOOKUP(AE62,AA57:AD66,4,FALSE)</f>
        <v>#REF!</v>
      </c>
      <c r="AI62" t="e">
        <f>AE62</f>
        <v>#REF!</v>
      </c>
      <c r="AJ62" t="e">
        <f>VLOOKUP(AI62,AE57:AH66,2,FALSE)</f>
        <v>#REF!</v>
      </c>
      <c r="AK62" t="e">
        <f>VLOOKUP(AI62,AE57:AH66,3,FALSE)</f>
        <v>#REF!</v>
      </c>
      <c r="AL62" t="e">
        <f>VLOOKUP(AI62,AE57:AH66,4,FALSE)</f>
        <v>#REF!</v>
      </c>
      <c r="AM62" t="e">
        <f>AI62</f>
        <v>#REF!</v>
      </c>
      <c r="AN62" t="e">
        <f>VLOOKUP(AM62,AI57:AL66,2,FALSE)</f>
        <v>#REF!</v>
      </c>
      <c r="AO62" t="e">
        <f>VLOOKUP(AM62,AI57:AL66,3,FALSE)</f>
        <v>#REF!</v>
      </c>
      <c r="AP62" t="e">
        <f>VLOOKUP(AM62,AI57:AL66,4,FALSE)</f>
        <v>#REF!</v>
      </c>
      <c r="AQ62" t="e">
        <f>AM62</f>
        <v>#REF!</v>
      </c>
      <c r="AR62" t="e">
        <f>VLOOKUP(AQ62,AM57:AP66,2,FALSE)</f>
        <v>#REF!</v>
      </c>
      <c r="AS62" t="e">
        <f>VLOOKUP(AQ62,AM57:AP66,3,FALSE)</f>
        <v>#REF!</v>
      </c>
      <c r="AT62" t="e">
        <f>VLOOKUP(AQ62,AM57:AP66,4,FALSE)</f>
        <v>#REF!</v>
      </c>
      <c r="AU62" t="e">
        <f>AQ62</f>
        <v>#REF!</v>
      </c>
      <c r="AV62" t="e">
        <f>VLOOKUP(AU62,AQ57:AT66,2,FALSE)</f>
        <v>#REF!</v>
      </c>
      <c r="AW62" t="e">
        <f>VLOOKUP(AU62,AQ57:AT66,3,FALSE)</f>
        <v>#REF!</v>
      </c>
      <c r="AX62" t="e">
        <f>VLOOKUP(AU62,AQ57:AT66,4,FALSE)</f>
        <v>#REF!</v>
      </c>
      <c r="AY62" t="e">
        <f>IF(AND(AV58=AV62,AW58=AW62,AX62&gt;AX58),AU58,AU62)</f>
        <v>#REF!</v>
      </c>
      <c r="AZ62" t="e">
        <f>VLOOKUP(AY62,AU57:AX66,2,FALSE)</f>
        <v>#REF!</v>
      </c>
      <c r="BA62" t="e">
        <f>VLOOKUP(AY62,AU57:AX66,3,FALSE)</f>
        <v>#REF!</v>
      </c>
      <c r="BB62" t="e">
        <f>VLOOKUP(AY62,AU57:AX66,4,FALSE)</f>
        <v>#REF!</v>
      </c>
      <c r="BC62" t="e">
        <f>AY62</f>
        <v>#REF!</v>
      </c>
      <c r="BD62" t="e">
        <f>VLOOKUP(BC62,AY57:BB66,2,FALSE)</f>
        <v>#REF!</v>
      </c>
      <c r="BE62" t="e">
        <f>VLOOKUP(BC62,AY57:BB66,3,FALSE)</f>
        <v>#REF!</v>
      </c>
      <c r="BF62" t="e">
        <f>VLOOKUP(BC62,AY57:BB66,4,FALSE)</f>
        <v>#REF!</v>
      </c>
      <c r="BG62" t="e">
        <f>BC62</f>
        <v>#REF!</v>
      </c>
      <c r="BH62" t="e">
        <f>VLOOKUP(BG62,BC57:BF66,2,FALSE)</f>
        <v>#REF!</v>
      </c>
      <c r="BI62" t="e">
        <f>VLOOKUP(BG62,BC57:BF66,3,FALSE)</f>
        <v>#REF!</v>
      </c>
      <c r="BJ62" t="e">
        <f>VLOOKUP(BG62,BC57:BF66,4,FALSE)</f>
        <v>#REF!</v>
      </c>
      <c r="BK62" t="e">
        <f>BG62</f>
        <v>#REF!</v>
      </c>
      <c r="BL62" t="e">
        <f>VLOOKUP(BK62,BG57:BJ66,2,FALSE)</f>
        <v>#REF!</v>
      </c>
      <c r="BM62" t="e">
        <f>VLOOKUP(BK62,BG57:BJ66,3,FALSE)</f>
        <v>#REF!</v>
      </c>
      <c r="BN62" t="e">
        <f>VLOOKUP(BK62,BG57:BJ66,4,FALSE)</f>
        <v>#REF!</v>
      </c>
      <c r="BO62" t="e">
        <f>IF(AND(BL59=BL62,BM59=BM62,BN62&gt;BN59),BK59,BK62)</f>
        <v>#REF!</v>
      </c>
      <c r="BP62" t="e">
        <f>VLOOKUP(BO62,BK57:BN66,2,FALSE)</f>
        <v>#REF!</v>
      </c>
      <c r="BQ62" t="e">
        <f>VLOOKUP(BO62,BK57:BN66,3,FALSE)</f>
        <v>#REF!</v>
      </c>
      <c r="BR62" t="e">
        <f>VLOOKUP(BO62,BK57:BN66,4,FALSE)</f>
        <v>#REF!</v>
      </c>
      <c r="BS62" t="e">
        <f>BO62</f>
        <v>#REF!</v>
      </c>
      <c r="BT62" t="e">
        <f>VLOOKUP(BS62,BO57:BR66,2,FALSE)</f>
        <v>#REF!</v>
      </c>
      <c r="BU62" t="e">
        <f>VLOOKUP(BS62,BO57:BR66,3,FALSE)</f>
        <v>#REF!</v>
      </c>
      <c r="BV62" t="e">
        <f>VLOOKUP(BS62,BO57:BR66,4,FALSE)</f>
        <v>#REF!</v>
      </c>
      <c r="BW62" t="e">
        <f>BS62</f>
        <v>#REF!</v>
      </c>
      <c r="BX62" t="e">
        <f>VLOOKUP(BW62,BS57:BV66,2,FALSE)</f>
        <v>#REF!</v>
      </c>
      <c r="BY62" t="e">
        <f>VLOOKUP(BW62,BS57:BV66,3,FALSE)</f>
        <v>#REF!</v>
      </c>
      <c r="BZ62" t="e">
        <f>VLOOKUP(BW62,BS57:BV66,4,FALSE)</f>
        <v>#REF!</v>
      </c>
      <c r="CA62" t="e">
        <f>IF(AND(BX60=BX62,BY60=BY62,BZ62&gt;BZ60),BW60,BW62)</f>
        <v>#REF!</v>
      </c>
      <c r="CB62" t="e">
        <f>VLOOKUP(CA62,BW57:BZ66,2,FALSE)</f>
        <v>#REF!</v>
      </c>
      <c r="CC62" t="e">
        <f>VLOOKUP(CA62,BW57:BZ66,3,FALSE)</f>
        <v>#REF!</v>
      </c>
      <c r="CD62" t="e">
        <f>VLOOKUP(CA62,BW57:BZ66,4,FALSE)</f>
        <v>#REF!</v>
      </c>
      <c r="CE62" t="e">
        <f>CA62</f>
        <v>#REF!</v>
      </c>
      <c r="CF62" t="e">
        <f>VLOOKUP(CE62,CA57:CD66,2,FALSE)</f>
        <v>#REF!</v>
      </c>
      <c r="CG62" t="e">
        <f>VLOOKUP(CE62,CA57:CD66,3,FALSE)</f>
        <v>#REF!</v>
      </c>
      <c r="CH62" t="e">
        <f>VLOOKUP(CE62,CA57:CD66,4,FALSE)</f>
        <v>#REF!</v>
      </c>
      <c r="CI62" t="e">
        <f>IF(AND(CF61=CF62,CG61=CG62,CH62&gt;CH61),CE61,CE62)</f>
        <v>#REF!</v>
      </c>
      <c r="CJ62" t="e">
        <f>VLOOKUP(CI62,CE57:CH66,2,FALSE)</f>
        <v>#REF!</v>
      </c>
      <c r="CK62" t="e">
        <f>VLOOKUP(CI62,CE57:CH66,3,FALSE)</f>
        <v>#REF!</v>
      </c>
      <c r="CL62" t="e">
        <f>VLOOKUP(CI62,CE57:CH66,4,FALSE)</f>
        <v>#REF!</v>
      </c>
      <c r="CM62" t="e">
        <f>CI62</f>
        <v>#REF!</v>
      </c>
      <c r="CN62" t="e">
        <f>VLOOKUP(CM62,CI57:CL66,2,FALSE)</f>
        <v>#REF!</v>
      </c>
      <c r="CO62" t="e">
        <f>VLOOKUP(CM62,CI57:CL66,3,FALSE)</f>
        <v>#REF!</v>
      </c>
      <c r="CP62" t="e">
        <f>VLOOKUP(CM62,CI57:CL66,4,FALSE)</f>
        <v>#REF!</v>
      </c>
      <c r="CQ62" t="e">
        <f>IF(AND(CN62=CN63,CO62=CO63,CP63&gt;CP62),CM63,CM62)</f>
        <v>#REF!</v>
      </c>
      <c r="CR62" t="e">
        <f>VLOOKUP(CQ62,CM57:CP66,2,FALSE)</f>
        <v>#REF!</v>
      </c>
      <c r="CS62" t="e">
        <f>VLOOKUP(CQ62,CM57:CP66,3,FALSE)</f>
        <v>#REF!</v>
      </c>
      <c r="CT62" t="e">
        <f>VLOOKUP(CQ62,CM57:CP66,4,FALSE)</f>
        <v>#REF!</v>
      </c>
    </row>
    <row r="63" spans="6:98" x14ac:dyDescent="0.2">
      <c r="F63" t="e">
        <f t="shared" si="107"/>
        <v>#REF!</v>
      </c>
      <c r="J63" t="e">
        <f t="shared" si="94"/>
        <v>#REF!</v>
      </c>
      <c r="K63" t="e">
        <f t="shared" si="95"/>
        <v>#REF!</v>
      </c>
      <c r="L63" t="e">
        <f t="shared" si="96"/>
        <v>#REF!</v>
      </c>
      <c r="M63" t="e">
        <f t="shared" si="97"/>
        <v>#REF!</v>
      </c>
      <c r="O63" t="e">
        <f>F63</f>
        <v>#REF!</v>
      </c>
      <c r="P63" t="e">
        <f t="shared" si="98"/>
        <v>#REF!</v>
      </c>
      <c r="Q63" t="e">
        <f t="shared" si="99"/>
        <v>#REF!</v>
      </c>
      <c r="R63" t="e">
        <f t="shared" si="100"/>
        <v>#REF!</v>
      </c>
      <c r="S63" t="e">
        <f>O63</f>
        <v>#REF!</v>
      </c>
      <c r="T63" t="e">
        <f t="shared" si="101"/>
        <v>#REF!</v>
      </c>
      <c r="U63" t="e">
        <f t="shared" si="102"/>
        <v>#REF!</v>
      </c>
      <c r="V63" t="e">
        <f t="shared" si="103"/>
        <v>#REF!</v>
      </c>
      <c r="W63" t="e">
        <f>S63</f>
        <v>#REF!</v>
      </c>
      <c r="X63" t="e">
        <f t="shared" si="104"/>
        <v>#REF!</v>
      </c>
      <c r="Y63" t="e">
        <f t="shared" si="105"/>
        <v>#REF!</v>
      </c>
      <c r="Z63" t="e">
        <f t="shared" si="106"/>
        <v>#REF!</v>
      </c>
      <c r="AA63" t="e">
        <f>W63</f>
        <v>#REF!</v>
      </c>
      <c r="AB63" t="e">
        <f>VLOOKUP(AA63,W57:Z66,2,FALSE)</f>
        <v>#REF!</v>
      </c>
      <c r="AC63" t="e">
        <f>VLOOKUP(AA63,W57:Z66,3,FALSE)</f>
        <v>#REF!</v>
      </c>
      <c r="AD63" t="e">
        <f>VLOOKUP(AA63,W57:Z66,4,FALSE)</f>
        <v>#REF!</v>
      </c>
      <c r="AE63" t="e">
        <f>AA63</f>
        <v>#REF!</v>
      </c>
      <c r="AF63" t="e">
        <f>VLOOKUP(AE63,AA57:AD66,2,FALSE)</f>
        <v>#REF!</v>
      </c>
      <c r="AG63" t="e">
        <f>VLOOKUP(AE63,AA57:AD66,3,FALSE)</f>
        <v>#REF!</v>
      </c>
      <c r="AH63" t="e">
        <f>VLOOKUP(AE63,AA57:AD66,4,FALSE)</f>
        <v>#REF!</v>
      </c>
      <c r="AI63" t="e">
        <f>IF(AND(AF57=AF63,AG57=AG63,AH63&gt;AH57),AE57,AE63)</f>
        <v>#REF!</v>
      </c>
      <c r="AJ63" t="e">
        <f>VLOOKUP(AI63,AE57:AH66,2,FALSE)</f>
        <v>#REF!</v>
      </c>
      <c r="AK63" t="e">
        <f>VLOOKUP(AI63,AE57:AH66,3,FALSE)</f>
        <v>#REF!</v>
      </c>
      <c r="AL63" t="e">
        <f>VLOOKUP(AI63,AE57:AH66,4,FALSE)</f>
        <v>#REF!</v>
      </c>
      <c r="AM63" t="e">
        <f>AI63</f>
        <v>#REF!</v>
      </c>
      <c r="AN63" t="e">
        <f>VLOOKUP(AM63,AI57:AL66,2,FALSE)</f>
        <v>#REF!</v>
      </c>
      <c r="AO63" t="e">
        <f>VLOOKUP(AM63,AI57:AL66,3,FALSE)</f>
        <v>#REF!</v>
      </c>
      <c r="AP63" t="e">
        <f>VLOOKUP(AM63,AI57:AL66,4,FALSE)</f>
        <v>#REF!</v>
      </c>
      <c r="AQ63" t="e">
        <f>AM63</f>
        <v>#REF!</v>
      </c>
      <c r="AR63" t="e">
        <f>VLOOKUP(AQ63,AM57:AP66,2,FALSE)</f>
        <v>#REF!</v>
      </c>
      <c r="AS63" t="e">
        <f>VLOOKUP(AQ63,AM57:AP66,3,FALSE)</f>
        <v>#REF!</v>
      </c>
      <c r="AT63" t="e">
        <f>VLOOKUP(AQ63,AM57:AP66,4,FALSE)</f>
        <v>#REF!</v>
      </c>
      <c r="AU63" t="e">
        <f>AQ63</f>
        <v>#REF!</v>
      </c>
      <c r="AV63" t="e">
        <f>VLOOKUP(AU63,AQ57:AT66,2,FALSE)</f>
        <v>#REF!</v>
      </c>
      <c r="AW63" t="e">
        <f>VLOOKUP(AU63,AQ57:AT66,3,FALSE)</f>
        <v>#REF!</v>
      </c>
      <c r="AX63" t="e">
        <f>VLOOKUP(AU63,AQ57:AT66,4,FALSE)</f>
        <v>#REF!</v>
      </c>
      <c r="AY63" t="e">
        <f>AU63</f>
        <v>#REF!</v>
      </c>
      <c r="AZ63" t="e">
        <f>VLOOKUP(AY63,AU57:AX66,2,FALSE)</f>
        <v>#REF!</v>
      </c>
      <c r="BA63" t="e">
        <f>VLOOKUP(AY63,AU57:AX66,3,FALSE)</f>
        <v>#REF!</v>
      </c>
      <c r="BB63" t="e">
        <f>VLOOKUP(AY63,AU57:AX66,4,FALSE)</f>
        <v>#REF!</v>
      </c>
      <c r="BC63" t="e">
        <f>IF(AND(AZ58=AZ63,BA58=BA63,BB63&gt;BB58),AY58,AY63)</f>
        <v>#REF!</v>
      </c>
      <c r="BD63" t="e">
        <f>VLOOKUP(BC63,AY57:BB66,2,FALSE)</f>
        <v>#REF!</v>
      </c>
      <c r="BE63" t="e">
        <f>VLOOKUP(BC63,AY57:BB66,3,FALSE)</f>
        <v>#REF!</v>
      </c>
      <c r="BF63" t="e">
        <f>VLOOKUP(BC63,AY57:BB66,4,FALSE)</f>
        <v>#REF!</v>
      </c>
      <c r="BG63" t="e">
        <f>BC63</f>
        <v>#REF!</v>
      </c>
      <c r="BH63" t="e">
        <f>VLOOKUP(BG63,BC57:BF66,2,FALSE)</f>
        <v>#REF!</v>
      </c>
      <c r="BI63" t="e">
        <f>VLOOKUP(BG63,BC57:BF66,3,FALSE)</f>
        <v>#REF!</v>
      </c>
      <c r="BJ63" t="e">
        <f>VLOOKUP(BG63,BC57:BF66,4,FALSE)</f>
        <v>#REF!</v>
      </c>
      <c r="BK63" t="e">
        <f>BG63</f>
        <v>#REF!</v>
      </c>
      <c r="BL63" t="e">
        <f>VLOOKUP(BK63,BG57:BJ66,2,FALSE)</f>
        <v>#REF!</v>
      </c>
      <c r="BM63" t="e">
        <f>VLOOKUP(BK63,BG57:BJ66,3,FALSE)</f>
        <v>#REF!</v>
      </c>
      <c r="BN63" t="e">
        <f>VLOOKUP(BK63,BG57:BJ66,4,FALSE)</f>
        <v>#REF!</v>
      </c>
      <c r="BO63" t="e">
        <f>BK63</f>
        <v>#REF!</v>
      </c>
      <c r="BP63" t="e">
        <f>VLOOKUP(BO63,BK57:BN66,2,FALSE)</f>
        <v>#REF!</v>
      </c>
      <c r="BQ63" t="e">
        <f>VLOOKUP(BO63,BK57:BN66,3,FALSE)</f>
        <v>#REF!</v>
      </c>
      <c r="BR63" t="e">
        <f>VLOOKUP(BO63,BK57:BN66,4,FALSE)</f>
        <v>#REF!</v>
      </c>
      <c r="BS63" t="e">
        <f>IF(AND(BP59=BP63,BQ59=BQ63,BR63&gt;BR59),BO59,BO63)</f>
        <v>#REF!</v>
      </c>
      <c r="BT63" t="e">
        <f>VLOOKUP(BS63,BO57:BR66,2,FALSE)</f>
        <v>#REF!</v>
      </c>
      <c r="BU63" t="e">
        <f>VLOOKUP(BS63,BO57:BR66,3,FALSE)</f>
        <v>#REF!</v>
      </c>
      <c r="BV63" t="e">
        <f>VLOOKUP(BS63,BO57:BR66,4,FALSE)</f>
        <v>#REF!</v>
      </c>
      <c r="BW63" t="e">
        <f>BS63</f>
        <v>#REF!</v>
      </c>
      <c r="BX63" t="e">
        <f>VLOOKUP(BW63,BS57:BV66,2,FALSE)</f>
        <v>#REF!</v>
      </c>
      <c r="BY63" t="e">
        <f>VLOOKUP(BW63,BS57:BV66,3,FALSE)</f>
        <v>#REF!</v>
      </c>
      <c r="BZ63" t="e">
        <f>VLOOKUP(BW63,BS57:BV66,4,FALSE)</f>
        <v>#REF!</v>
      </c>
      <c r="CA63" t="e">
        <f>BW63</f>
        <v>#REF!</v>
      </c>
      <c r="CB63" t="e">
        <f>VLOOKUP(CA63,BW57:BZ66,2,FALSE)</f>
        <v>#REF!</v>
      </c>
      <c r="CC63" t="e">
        <f>VLOOKUP(CA63,BW57:BZ66,3,FALSE)</f>
        <v>#REF!</v>
      </c>
      <c r="CD63" t="e">
        <f>VLOOKUP(CA63,BW57:BZ66,4,FALSE)</f>
        <v>#REF!</v>
      </c>
      <c r="CE63" t="e">
        <f>IF(AND(CB60=CB63,CC60=CC63,CD63&gt;CD60),CA60,CA63)</f>
        <v>#REF!</v>
      </c>
      <c r="CF63" t="e">
        <f>VLOOKUP(CE63,CA57:CD66,2,FALSE)</f>
        <v>#REF!</v>
      </c>
      <c r="CG63" t="e">
        <f>VLOOKUP(CE63,CA57:CD66,3,FALSE)</f>
        <v>#REF!</v>
      </c>
      <c r="CH63" t="e">
        <f>VLOOKUP(CE63,CA57:CD66,4,FALSE)</f>
        <v>#REF!</v>
      </c>
      <c r="CI63" t="e">
        <f>CE63</f>
        <v>#REF!</v>
      </c>
      <c r="CJ63" t="e">
        <f>VLOOKUP(CI63,CE57:CH66,2,FALSE)</f>
        <v>#REF!</v>
      </c>
      <c r="CK63" t="e">
        <f>VLOOKUP(CI63,CE57:CH66,3,FALSE)</f>
        <v>#REF!</v>
      </c>
      <c r="CL63" t="e">
        <f>VLOOKUP(CI63,CE57:CH66,4,FALSE)</f>
        <v>#REF!</v>
      </c>
      <c r="CM63" t="e">
        <f>IF(AND(CJ61=CJ63,CK61=CK63,CL63&gt;CL61),CI61,CI63)</f>
        <v>#REF!</v>
      </c>
      <c r="CN63" t="e">
        <f>VLOOKUP(CM63,CI57:CL66,2,FALSE)</f>
        <v>#REF!</v>
      </c>
      <c r="CO63" t="e">
        <f>VLOOKUP(CM63,CI57:CL66,3,FALSE)</f>
        <v>#REF!</v>
      </c>
      <c r="CP63" t="e">
        <f>VLOOKUP(CM63,CI57:CL66,4,FALSE)</f>
        <v>#REF!</v>
      </c>
      <c r="CQ63" t="e">
        <f>IF(AND(CN62=CN63,CO62=CO63,CP63&gt;CP62),CM62,CM63)</f>
        <v>#REF!</v>
      </c>
      <c r="CR63" t="e">
        <f>VLOOKUP(CQ63,CM57:CP66,2,FALSE)</f>
        <v>#REF!</v>
      </c>
      <c r="CS63" t="e">
        <f>VLOOKUP(CQ63,CM57:CP66,3,FALSE)</f>
        <v>#REF!</v>
      </c>
      <c r="CT63" t="e">
        <f>VLOOKUP(CQ63,CM57:CP66,4,FALSE)</f>
        <v>#REF!</v>
      </c>
    </row>
    <row r="68" spans="6:13" x14ac:dyDescent="0.2">
      <c r="F68" t="s">
        <v>36</v>
      </c>
    </row>
    <row r="69" spans="6:13" x14ac:dyDescent="0.2">
      <c r="F69" t="e">
        <f>CQ57</f>
        <v>#REF!</v>
      </c>
      <c r="G69" t="e">
        <f t="shared" ref="G69:G75" si="108">VLOOKUP(F69,$F$33:$M$42,2,FALSE)</f>
        <v>#REF!</v>
      </c>
      <c r="H69" t="e">
        <f t="shared" ref="H69:H75" si="109">VLOOKUP(F69,$F$33:$M$42,3,FALSE)</f>
        <v>#REF!</v>
      </c>
      <c r="I69" t="e">
        <f t="shared" ref="I69:I75" si="110">VLOOKUP(F69,$F$33:$M$42,4,FALSE)</f>
        <v>#REF!</v>
      </c>
      <c r="J69" t="e">
        <f t="shared" ref="J69:J75" si="111">VLOOKUP(F69,$F$33:$M$42,5,FALSE)</f>
        <v>#REF!</v>
      </c>
      <c r="K69" t="e">
        <f t="shared" ref="K69:K75" si="112">VLOOKUP(F69,$F$33:$M$42,6,FALSE)</f>
        <v>#REF!</v>
      </c>
      <c r="L69" t="e">
        <f t="shared" ref="L69:L75" si="113">VLOOKUP(F69,$F$33:$M$42,7,FALSE)</f>
        <v>#REF!</v>
      </c>
      <c r="M69" t="e">
        <f t="shared" ref="M69:M75" si="114">VLOOKUP(F69,$F$33:$M$42,8,FALSE)</f>
        <v>#REF!</v>
      </c>
    </row>
    <row r="70" spans="6:13" x14ac:dyDescent="0.2">
      <c r="F70" t="e">
        <f t="shared" ref="F70:F75" si="115">CQ58</f>
        <v>#REF!</v>
      </c>
      <c r="G70" t="e">
        <f t="shared" si="108"/>
        <v>#REF!</v>
      </c>
      <c r="H70" t="e">
        <f t="shared" si="109"/>
        <v>#REF!</v>
      </c>
      <c r="I70" t="e">
        <f t="shared" si="110"/>
        <v>#REF!</v>
      </c>
      <c r="J70" t="e">
        <f t="shared" si="111"/>
        <v>#REF!</v>
      </c>
      <c r="K70" t="e">
        <f t="shared" si="112"/>
        <v>#REF!</v>
      </c>
      <c r="L70" t="e">
        <f t="shared" si="113"/>
        <v>#REF!</v>
      </c>
      <c r="M70" t="e">
        <f t="shared" si="114"/>
        <v>#REF!</v>
      </c>
    </row>
    <row r="71" spans="6:13" x14ac:dyDescent="0.2">
      <c r="F71" t="e">
        <f t="shared" si="115"/>
        <v>#REF!</v>
      </c>
      <c r="G71" t="e">
        <f t="shared" si="108"/>
        <v>#REF!</v>
      </c>
      <c r="H71" t="e">
        <f t="shared" si="109"/>
        <v>#REF!</v>
      </c>
      <c r="I71" t="e">
        <f t="shared" si="110"/>
        <v>#REF!</v>
      </c>
      <c r="J71" t="e">
        <f t="shared" si="111"/>
        <v>#REF!</v>
      </c>
      <c r="K71" t="e">
        <f t="shared" si="112"/>
        <v>#REF!</v>
      </c>
      <c r="L71" t="e">
        <f t="shared" si="113"/>
        <v>#REF!</v>
      </c>
      <c r="M71" t="e">
        <f t="shared" si="114"/>
        <v>#REF!</v>
      </c>
    </row>
    <row r="72" spans="6:13" x14ac:dyDescent="0.2">
      <c r="F72" t="e">
        <f t="shared" si="115"/>
        <v>#REF!</v>
      </c>
      <c r="G72" t="e">
        <f t="shared" si="108"/>
        <v>#REF!</v>
      </c>
      <c r="H72" t="e">
        <f t="shared" si="109"/>
        <v>#REF!</v>
      </c>
      <c r="I72" t="e">
        <f t="shared" si="110"/>
        <v>#REF!</v>
      </c>
      <c r="J72" t="e">
        <f t="shared" si="111"/>
        <v>#REF!</v>
      </c>
      <c r="K72" t="e">
        <f t="shared" si="112"/>
        <v>#REF!</v>
      </c>
      <c r="L72" t="e">
        <f t="shared" si="113"/>
        <v>#REF!</v>
      </c>
      <c r="M72" t="e">
        <f t="shared" si="114"/>
        <v>#REF!</v>
      </c>
    </row>
    <row r="73" spans="6:13" x14ac:dyDescent="0.2">
      <c r="F73" t="e">
        <f t="shared" si="115"/>
        <v>#REF!</v>
      </c>
      <c r="G73" t="e">
        <f t="shared" si="108"/>
        <v>#REF!</v>
      </c>
      <c r="H73" t="e">
        <f t="shared" si="109"/>
        <v>#REF!</v>
      </c>
      <c r="I73" t="e">
        <f t="shared" si="110"/>
        <v>#REF!</v>
      </c>
      <c r="J73" t="e">
        <f t="shared" si="111"/>
        <v>#REF!</v>
      </c>
      <c r="K73" t="e">
        <f t="shared" si="112"/>
        <v>#REF!</v>
      </c>
      <c r="L73" t="e">
        <f t="shared" si="113"/>
        <v>#REF!</v>
      </c>
      <c r="M73" t="e">
        <f t="shared" si="114"/>
        <v>#REF!</v>
      </c>
    </row>
    <row r="74" spans="6:13" x14ac:dyDescent="0.2">
      <c r="F74" t="e">
        <f t="shared" si="115"/>
        <v>#REF!</v>
      </c>
      <c r="G74" t="e">
        <f t="shared" si="108"/>
        <v>#REF!</v>
      </c>
      <c r="H74" t="e">
        <f t="shared" si="109"/>
        <v>#REF!</v>
      </c>
      <c r="I74" t="e">
        <f t="shared" si="110"/>
        <v>#REF!</v>
      </c>
      <c r="J74" t="e">
        <f t="shared" si="111"/>
        <v>#REF!</v>
      </c>
      <c r="K74" t="e">
        <f t="shared" si="112"/>
        <v>#REF!</v>
      </c>
      <c r="L74" t="e">
        <f t="shared" si="113"/>
        <v>#REF!</v>
      </c>
      <c r="M74" t="e">
        <f t="shared" si="114"/>
        <v>#REF!</v>
      </c>
    </row>
    <row r="75" spans="6:13" x14ac:dyDescent="0.2">
      <c r="F75" t="e">
        <f t="shared" si="115"/>
        <v>#REF!</v>
      </c>
      <c r="G75" t="e">
        <f t="shared" si="108"/>
        <v>#REF!</v>
      </c>
      <c r="H75" t="e">
        <f t="shared" si="109"/>
        <v>#REF!</v>
      </c>
      <c r="I75" t="e">
        <f t="shared" si="110"/>
        <v>#REF!</v>
      </c>
      <c r="J75" t="e">
        <f t="shared" si="111"/>
        <v>#REF!</v>
      </c>
      <c r="K75" t="e">
        <f t="shared" si="112"/>
        <v>#REF!</v>
      </c>
      <c r="L75" t="e">
        <f t="shared" si="113"/>
        <v>#REF!</v>
      </c>
      <c r="M75" t="e">
        <f t="shared" si="114"/>
        <v>#REF!</v>
      </c>
    </row>
  </sheetData>
  <mergeCells count="1">
    <mergeCell ref="A2:E2"/>
  </mergeCells>
  <phoneticPr fontId="17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2:CT69"/>
  <sheetViews>
    <sheetView workbookViewId="0">
      <pane xSplit="5" topLeftCell="F1" activePane="topRight" state="frozen"/>
      <selection activeCell="O28" sqref="O28"/>
      <selection pane="topRight" activeCell="G4" sqref="G4:G14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54" x14ac:dyDescent="0.2">
      <c r="A2" s="586" t="s">
        <v>37</v>
      </c>
      <c r="B2" s="586"/>
      <c r="C2" s="586"/>
      <c r="D2" s="586"/>
      <c r="E2" s="586"/>
      <c r="G2" t="str">
        <f>IF('- C -'!Q7&lt;&gt;"",'- C -'!Q7,"")</f>
        <v>NIUPI F.C.</v>
      </c>
      <c r="N2" t="str">
        <f>IF('- C -'!Q9&lt;&gt;"",'- C -'!Q9,"")</f>
        <v>CITRATO DE METELO</v>
      </c>
      <c r="U2" t="str">
        <f>IF('- C -'!Q11&lt;&gt;"",'- C -'!Q11,"")</f>
        <v>CSK LA ROPA</v>
      </c>
      <c r="AB2" t="str">
        <f>IF('- C -'!Q13&lt;&gt;"",'- C -'!Q13,"")</f>
        <v>MULAX F.C.</v>
      </c>
      <c r="AI2" t="str">
        <f>IF('- C -'!Q15&lt;&gt;"",'- C -'!Q15,"")</f>
        <v>KHAREBERG F.C.</v>
      </c>
      <c r="AP2" t="str">
        <f>IF('- C -'!Q17&lt;&gt;"",'- C -'!Q17,"")</f>
        <v>LOS REVUELTOS FC</v>
      </c>
      <c r="AW2" t="str">
        <f>IF('- C -'!Q19&lt;&gt;"",'- C -'!Q19,"")</f>
        <v/>
      </c>
    </row>
    <row r="3" spans="1:54" x14ac:dyDescent="0.2">
      <c r="F3" t="s">
        <v>56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  <c r="AI3" t="s">
        <v>14</v>
      </c>
      <c r="AJ3" t="s">
        <v>16</v>
      </c>
      <c r="AK3" t="s">
        <v>17</v>
      </c>
      <c r="AL3" t="s">
        <v>18</v>
      </c>
      <c r="AM3" t="s">
        <v>19</v>
      </c>
      <c r="AN3" t="s">
        <v>20</v>
      </c>
      <c r="AP3" t="s">
        <v>14</v>
      </c>
      <c r="AQ3" t="s">
        <v>16</v>
      </c>
      <c r="AR3" t="s">
        <v>17</v>
      </c>
      <c r="AS3" t="s">
        <v>18</v>
      </c>
      <c r="AT3" t="s">
        <v>19</v>
      </c>
      <c r="AU3" t="s">
        <v>20</v>
      </c>
      <c r="AW3" t="s">
        <v>14</v>
      </c>
      <c r="AX3" t="s">
        <v>16</v>
      </c>
      <c r="AY3" t="s">
        <v>17</v>
      </c>
      <c r="AZ3" t="s">
        <v>18</v>
      </c>
      <c r="BA3" t="s">
        <v>19</v>
      </c>
      <c r="BB3" t="s">
        <v>20</v>
      </c>
    </row>
    <row r="4" spans="1:54" x14ac:dyDescent="0.2">
      <c r="A4" s="2" t="e">
        <f>#REF!</f>
        <v>#REF!</v>
      </c>
      <c r="B4" s="228">
        <f>IF('- C -'!C6&lt;&gt;"",'- C -'!C6,"")</f>
        <v>3</v>
      </c>
      <c r="C4" s="228" t="str">
        <f>'- C -'!D6</f>
        <v>-</v>
      </c>
      <c r="D4" s="228">
        <f>IF('- C -'!E6&lt;&gt;"",'- C -'!E6,"")</f>
        <v>4</v>
      </c>
      <c r="E4" s="3" t="str">
        <f ca="1">'- C -'!F6</f>
        <v>CITRATO DE METELO</v>
      </c>
      <c r="F4" s="228">
        <f>COUNTBLANK('- C -'!C6:'- C -'!E6)</f>
        <v>0</v>
      </c>
      <c r="G4" t="e">
        <f t="shared" ref="G4:G18" ca="1" si="0">IF(AND(F4=0,OR($A4=$G$2,$E4=$G$2)),1,0)</f>
        <v>#REF!</v>
      </c>
      <c r="H4" t="e">
        <f t="shared" ref="H4:H18" ca="1" si="1">IF(AND(F4=0,OR(AND($A4=$G$2,$B4&gt;$D4),AND($E4=$G$2,$D4&gt;$B4))),1,0)</f>
        <v>#REF!</v>
      </c>
      <c r="I4" t="e">
        <f t="shared" ref="I4:I18" ca="1" si="2">IF(AND(F4=0,G4=1,$B4=$D4),1,0)</f>
        <v>#REF!</v>
      </c>
      <c r="J4" t="e">
        <f t="shared" ref="J4:J18" ca="1" si="3">IF(AND(F4=0,OR(AND($A4=$G$2,$B4&lt;$D4),AND($E4=$G$2,$D4&lt;$B4))),1,0)</f>
        <v>#REF!</v>
      </c>
      <c r="K4" t="e">
        <f t="shared" ref="K4:K9" si="4">IF(F4&gt;0,0,IF($A4=$G$2,$B4,IF($E4=$G$2,$D4,0)))</f>
        <v>#REF!</v>
      </c>
      <c r="L4" t="e">
        <f t="shared" ref="L4:L9" si="5">IF(F4&gt;0,0,IF($A4=$G$2,$D4,IF($E4=$G$2,$B4,0)))</f>
        <v>#REF!</v>
      </c>
      <c r="N4" t="e">
        <f t="shared" ref="N4:N18" ca="1" si="6">IF(AND(F4=0,OR($A4=$N$2,$E4=$N$2)),1,0)</f>
        <v>#REF!</v>
      </c>
      <c r="O4" t="e">
        <f t="shared" ref="O4:O9" ca="1" si="7">IF(AND(F4=0,OR(AND($A4=$N$2,$B4&gt;$D4),AND($E4=$N$2,$D4&gt;$B4))),1,0)</f>
        <v>#REF!</v>
      </c>
      <c r="P4" t="e">
        <f t="shared" ref="P4:P9" ca="1" si="8">IF(AND(F4=0,N4=1,$B4=$D4),1,0)</f>
        <v>#REF!</v>
      </c>
      <c r="Q4" t="e">
        <f t="shared" ref="Q4:Q9" ca="1" si="9">IF(AND(F4=0,OR(AND($A4=$N$2,$B4&lt;$D4),AND($E4=$N$2,$D4&lt;$B4))),1,0)</f>
        <v>#REF!</v>
      </c>
      <c r="R4" t="e">
        <f t="shared" ref="R4:R9" si="10">IF(F4&gt;0,0,IF($A4=$N$2,$B4,IF($E4=$N$2,$D4,0)))</f>
        <v>#REF!</v>
      </c>
      <c r="S4" t="e">
        <f t="shared" ref="S4:S9" si="11">IF(F4&gt;0,0,IF($A4=$N$2,$D4,IF($E4=$N$2,$B4,0)))</f>
        <v>#REF!</v>
      </c>
      <c r="U4" t="e">
        <f t="shared" ref="U4:U18" ca="1" si="12">IF(AND(F4=0,OR($A4=$U$2,$E4=$U$2)),1,0)</f>
        <v>#REF!</v>
      </c>
      <c r="V4" t="e">
        <f t="shared" ref="V4:V9" ca="1" si="13">IF(AND(F4=0,OR(AND($A4=$U$2,$B4&gt;$D4),AND($E4=$U$2,$D4&gt;$B4))),1,0)</f>
        <v>#REF!</v>
      </c>
      <c r="W4" t="e">
        <f t="shared" ref="W4:W9" ca="1" si="14">IF(AND(F4=0,U4=1,$B4=$D4),1,0)</f>
        <v>#REF!</v>
      </c>
      <c r="X4" t="e">
        <f t="shared" ref="X4:X9" ca="1" si="15">IF(AND(F4=0,OR(AND($A4=$U$2,$B4&lt;$D4),AND($E4=$U$2,$D4&lt;$B4))),1,0)</f>
        <v>#REF!</v>
      </c>
      <c r="Y4" t="e">
        <f t="shared" ref="Y4:Y9" si="16">IF(F4&gt;0,0,IF($A4=$U$2,$B4,IF($E4=$U$2,$D4,0)))</f>
        <v>#REF!</v>
      </c>
      <c r="Z4" t="e">
        <f t="shared" ref="Z4:Z9" si="17">IF(F4&gt;0,0,IF($A4=$U$2,$D4,IF($E4=$U$2,$B4,0)))</f>
        <v>#REF!</v>
      </c>
      <c r="AB4" t="e">
        <f t="shared" ref="AB4:AB18" ca="1" si="18">IF(AND(F4=0,OR($A4=$AB$2,$E4=$AB$2)),1,0)</f>
        <v>#REF!</v>
      </c>
      <c r="AC4" t="e">
        <f t="shared" ref="AC4:AC9" ca="1" si="19">IF(AND(F4=0,OR(AND($A4=$AB$2,$B4&gt;$D4),AND($E4=$AB$2,$D4&gt;$B4))),1,0)</f>
        <v>#REF!</v>
      </c>
      <c r="AD4" t="e">
        <f t="shared" ref="AD4:AD9" ca="1" si="20">IF(AND(F4=0,AB4=1,$B4=$D4),1,0)</f>
        <v>#REF!</v>
      </c>
      <c r="AE4" t="e">
        <f t="shared" ref="AE4:AE9" ca="1" si="21">IF(AND(F4=0,OR(AND($A4=$AB$2,$B4&lt;$D4),AND($E4=$AB$2,$D4&lt;$B4))),1,0)</f>
        <v>#REF!</v>
      </c>
      <c r="AF4" t="e">
        <f t="shared" ref="AF4:AF9" si="22">IF(F4&gt;0,0,IF($A4=$AB$2,$B4,IF($E4=$AB$2,$D4,0)))</f>
        <v>#REF!</v>
      </c>
      <c r="AG4" t="e">
        <f t="shared" ref="AG4:AG9" si="23">IF(F4&gt;0,0,IF($A4=$AB$2,$D4,IF($E4=$AB$2,$B4,0)))</f>
        <v>#REF!</v>
      </c>
      <c r="AI4" t="e">
        <f ca="1">IF(AND(F4=0,OR($A4=$AI$2,$E4=$AI$2)),1,0)</f>
        <v>#REF!</v>
      </c>
      <c r="AJ4" t="e">
        <f ca="1">IF(AND(F4=0,OR(AND($A4=$AI$2,$B4&gt;$D4),AND($E4=$AI$2,$D4&gt;$B4))),1,0)</f>
        <v>#REF!</v>
      </c>
      <c r="AK4" t="e">
        <f ca="1">IF(AND(F4=0,AI4=1,$B4=$D4),1,0)</f>
        <v>#REF!</v>
      </c>
      <c r="AL4" t="e">
        <f ca="1">IF(AND(F4=0,OR(AND($A4=$AI$2,$B4&lt;$D4),AND($E4=$AI$2,$D4&lt;$B4))),1,0)</f>
        <v>#REF!</v>
      </c>
      <c r="AM4" t="e">
        <f>IF(F4&gt;0,0,IF($A4=$AI$2,$B4,IF($E4=$AI$2,$D4,0)))</f>
        <v>#REF!</v>
      </c>
      <c r="AN4" t="e">
        <f>IF(F4&gt;0,0,IF($A4=$AI$2,$D4,IF($E4=$AI$2,$B4,0)))</f>
        <v>#REF!</v>
      </c>
      <c r="AP4" t="e">
        <f ca="1">IF(AND(F4=0,OR($A4=$AP$2,$E4=$AP$2)),1,0)</f>
        <v>#REF!</v>
      </c>
      <c r="AQ4" t="e">
        <f ca="1">IF(AND(F4=0,OR(AND($A4=$AP$2,$B4&gt;$D4),AND($E4=$AP$2,$D4&gt;$B4))),1,0)</f>
        <v>#REF!</v>
      </c>
      <c r="AR4" t="e">
        <f ca="1">IF(AND(F4=0,AP4=1,$B4=$D4),1,0)</f>
        <v>#REF!</v>
      </c>
      <c r="AS4" t="e">
        <f ca="1">IF(AND(F4=0,OR(AND($A4=$AP$2,$B4&lt;$D4),AND($E4=$AP$2,$D4&lt;$B4))),1,0)</f>
        <v>#REF!</v>
      </c>
      <c r="AT4" t="e">
        <f>IF(F4&gt;0,0,IF($A4=$AP$2,$B4,IF($E4=$AP$2,$D4,0)))</f>
        <v>#REF!</v>
      </c>
      <c r="AU4" t="e">
        <f>IF(F4&gt;0,0,IF($A4=$AP$2,$D4,IF($E4=$AP$2,$B4,0)))</f>
        <v>#REF!</v>
      </c>
      <c r="AW4" t="e">
        <f ca="1">IF(AND(F4=0,OR($A4=$AW$2,$E4=$AW$2)),1,0)</f>
        <v>#REF!</v>
      </c>
      <c r="AX4" t="e">
        <f ca="1">IF(AND(F4=0,OR(AND($A4=$AW$2,$B4&gt;$D4),AND($E4=$AW$2,$D4&gt;$B4))),1,0)</f>
        <v>#REF!</v>
      </c>
      <c r="AY4" t="e">
        <f ca="1">IF(AND(F4=0,AW4=1,$B4=$D4),1,0)</f>
        <v>#REF!</v>
      </c>
      <c r="AZ4" t="e">
        <f ca="1">IF(AND(F4=0,OR(AND($A4=$AW$2,$B4&lt;$D4),AND($E4=$AW$2,$D4&lt;$B4))),1,0)</f>
        <v>#REF!</v>
      </c>
      <c r="BA4" t="e">
        <f>IF(F4&gt;0,0,IF($A4=$AW$2,$B4,IF($E4=$AW$2,$D4,0)))</f>
        <v>#REF!</v>
      </c>
      <c r="BB4" t="e">
        <f>IF(F4&gt;0,0,IF($A4=$AW$2,$D4,IF($E4=$AW$2,$B4,0)))</f>
        <v>#REF!</v>
      </c>
    </row>
    <row r="5" spans="1:54" x14ac:dyDescent="0.2">
      <c r="A5" s="2" t="str">
        <f ca="1">'- C -'!B7</f>
        <v>CSK LA ROPA</v>
      </c>
      <c r="B5" s="228">
        <f>IF('- C -'!C7&lt;&gt;"",'- C -'!C7,"")</f>
        <v>4</v>
      </c>
      <c r="C5" s="228" t="str">
        <f>'- C -'!D7</f>
        <v>-</v>
      </c>
      <c r="D5" s="228">
        <f>IF('- C -'!E7&lt;&gt;"",'- C -'!E7,"")</f>
        <v>1</v>
      </c>
      <c r="E5" s="3" t="str">
        <f ca="1">'- C -'!F7</f>
        <v>MULAX F.C.</v>
      </c>
      <c r="F5" s="228">
        <f>COUNTBLANK('- C -'!C7:'- C -'!E7)</f>
        <v>0</v>
      </c>
      <c r="G5">
        <f t="shared" ca="1" si="0"/>
        <v>0</v>
      </c>
      <c r="H5">
        <f t="shared" ca="1" si="1"/>
        <v>0</v>
      </c>
      <c r="I5">
        <f t="shared" ca="1" si="2"/>
        <v>0</v>
      </c>
      <c r="J5">
        <f t="shared" ca="1" si="3"/>
        <v>0</v>
      </c>
      <c r="K5">
        <f t="shared" ca="1" si="4"/>
        <v>0</v>
      </c>
      <c r="L5">
        <f t="shared" ca="1" si="5"/>
        <v>0</v>
      </c>
      <c r="N5">
        <f t="shared" ca="1" si="6"/>
        <v>0</v>
      </c>
      <c r="O5">
        <f t="shared" ca="1" si="7"/>
        <v>0</v>
      </c>
      <c r="P5">
        <f t="shared" ca="1" si="8"/>
        <v>0</v>
      </c>
      <c r="Q5">
        <f t="shared" ca="1" si="9"/>
        <v>0</v>
      </c>
      <c r="R5">
        <f t="shared" ca="1" si="10"/>
        <v>0</v>
      </c>
      <c r="S5">
        <f t="shared" ca="1" si="11"/>
        <v>0</v>
      </c>
      <c r="U5">
        <f t="shared" ca="1" si="12"/>
        <v>1</v>
      </c>
      <c r="V5">
        <f t="shared" ca="1" si="13"/>
        <v>1</v>
      </c>
      <c r="W5">
        <f t="shared" ca="1" si="14"/>
        <v>0</v>
      </c>
      <c r="X5">
        <f t="shared" ca="1" si="15"/>
        <v>0</v>
      </c>
      <c r="Y5">
        <f t="shared" ca="1" si="16"/>
        <v>4</v>
      </c>
      <c r="Z5">
        <f t="shared" ca="1" si="17"/>
        <v>1</v>
      </c>
      <c r="AB5">
        <f t="shared" ca="1" si="18"/>
        <v>1</v>
      </c>
      <c r="AC5">
        <f t="shared" ca="1" si="19"/>
        <v>0</v>
      </c>
      <c r="AD5">
        <f t="shared" ca="1" si="20"/>
        <v>0</v>
      </c>
      <c r="AE5">
        <f t="shared" ca="1" si="21"/>
        <v>1</v>
      </c>
      <c r="AF5">
        <f t="shared" ca="1" si="22"/>
        <v>1</v>
      </c>
      <c r="AG5">
        <f t="shared" ca="1" si="23"/>
        <v>4</v>
      </c>
      <c r="AI5">
        <f t="shared" ref="AI5:AI18" ca="1" si="24">IF(AND(F5=0,OR($A5=$AI$2,$E5=$AI$2)),1,0)</f>
        <v>0</v>
      </c>
      <c r="AJ5">
        <f t="shared" ref="AJ5:AJ18" ca="1" si="25">IF(AND(F5=0,OR(AND($A5=$AI$2,$B5&gt;$D5),AND($E5=$AI$2,$D5&gt;$B5))),1,0)</f>
        <v>0</v>
      </c>
      <c r="AK5">
        <f t="shared" ref="AK5:AK18" ca="1" si="26">IF(AND(F5=0,AI5=1,$B5=$D5),1,0)</f>
        <v>0</v>
      </c>
      <c r="AL5">
        <f t="shared" ref="AL5:AL18" ca="1" si="27">IF(AND(F5=0,OR(AND($A5=$AI$2,$B5&lt;$D5),AND($E5=$AI$2,$D5&lt;$B5))),1,0)</f>
        <v>0</v>
      </c>
      <c r="AM5">
        <f t="shared" ref="AM5:AM18" ca="1" si="28">IF(F5&gt;0,0,IF($A5=$AI$2,$B5,IF($E5=$AI$2,$D5,0)))</f>
        <v>0</v>
      </c>
      <c r="AN5">
        <f t="shared" ref="AN5:AN18" ca="1" si="29">IF(F5&gt;0,0,IF($A5=$AI$2,$D5,IF($E5=$AI$2,$B5,0)))</f>
        <v>0</v>
      </c>
      <c r="AP5">
        <f t="shared" ref="AP5:AP18" ca="1" si="30">IF(AND(F5=0,OR($A5=$AP$2,$E5=$AP$2)),1,0)</f>
        <v>0</v>
      </c>
      <c r="AQ5">
        <f t="shared" ref="AQ5:AQ18" ca="1" si="31">IF(AND(F5=0,OR(AND($A5=$AP$2,$B5&gt;$D5),AND($E5=$AP$2,$D5&gt;$B5))),1,0)</f>
        <v>0</v>
      </c>
      <c r="AR5">
        <f t="shared" ref="AR5:AR18" ca="1" si="32">IF(AND(F5=0,AP5=1,$B5=$D5),1,0)</f>
        <v>0</v>
      </c>
      <c r="AS5">
        <f t="shared" ref="AS5:AS18" ca="1" si="33">IF(AND(F5=0,OR(AND($A5=$AP$2,$B5&lt;$D5),AND($E5=$AP$2,$D5&lt;$B5))),1,0)</f>
        <v>0</v>
      </c>
      <c r="AT5">
        <f t="shared" ref="AT5:AT18" ca="1" si="34">IF(F5&gt;0,0,IF($A5=$AP$2,$B5,IF($E5=$AP$2,$D5,0)))</f>
        <v>0</v>
      </c>
      <c r="AU5">
        <f t="shared" ref="AU5:AU18" ca="1" si="35">IF(F5&gt;0,0,IF($A5=$AP$2,$D5,IF($E5=$AP$2,$B5,0)))</f>
        <v>0</v>
      </c>
      <c r="AW5">
        <f t="shared" ref="AW5:AW18" ca="1" si="36">IF(AND(F5=0,OR($A5=$AW$2,$E5=$AW$2)),1,0)</f>
        <v>0</v>
      </c>
      <c r="AX5">
        <f t="shared" ref="AX5:AX18" ca="1" si="37">IF(AND(F5=0,OR(AND($A5=$AW$2,$B5&gt;$D5),AND($E5=$AW$2,$D5&gt;$B5))),1,0)</f>
        <v>0</v>
      </c>
      <c r="AY5">
        <f t="shared" ref="AY5:AY18" ca="1" si="38">IF(AND(F5=0,AW5=1,$B5=$D5),1,0)</f>
        <v>0</v>
      </c>
      <c r="AZ5">
        <f t="shared" ref="AZ5:AZ18" ca="1" si="39">IF(AND(F5=0,OR(AND($A5=$AW$2,$B5&lt;$D5),AND($E5=$AW$2,$D5&lt;$B5))),1,0)</f>
        <v>0</v>
      </c>
      <c r="BA5">
        <f t="shared" ref="BA5:BA18" ca="1" si="40">IF(F5&gt;0,0,IF($A5=$AW$2,$B5,IF($E5=$AW$2,$D5,0)))</f>
        <v>0</v>
      </c>
      <c r="BB5">
        <f t="shared" ref="BB5:BB18" ca="1" si="41">IF(F5&gt;0,0,IF($A5=$AW$2,$D5,IF($E5=$AW$2,$B5,0)))</f>
        <v>0</v>
      </c>
    </row>
    <row r="6" spans="1:54" x14ac:dyDescent="0.2">
      <c r="A6" s="2" t="str">
        <f ca="1">'- C -'!B8</f>
        <v>KHAREBERG F.C.</v>
      </c>
      <c r="B6" s="228">
        <f>IF('- C -'!C8&lt;&gt;"",'- C -'!C8,"")</f>
        <v>1</v>
      </c>
      <c r="C6" s="228" t="str">
        <f>'- C -'!D8</f>
        <v>-</v>
      </c>
      <c r="D6" s="228">
        <f>IF('- C -'!E8&lt;&gt;"",'- C -'!E8,"")</f>
        <v>4</v>
      </c>
      <c r="E6" s="3" t="str">
        <f ca="1">'- C -'!F8</f>
        <v>LOS REVUELTOS FC</v>
      </c>
      <c r="F6" s="228">
        <f>COUNTBLANK('- C -'!C8:'- C -'!E8)</f>
        <v>0</v>
      </c>
      <c r="G6">
        <f t="shared" ca="1" si="0"/>
        <v>0</v>
      </c>
      <c r="H6">
        <f t="shared" ca="1" si="1"/>
        <v>0</v>
      </c>
      <c r="I6">
        <f t="shared" ca="1" si="2"/>
        <v>0</v>
      </c>
      <c r="J6">
        <f t="shared" ca="1" si="3"/>
        <v>0</v>
      </c>
      <c r="K6">
        <f t="shared" ca="1" si="4"/>
        <v>0</v>
      </c>
      <c r="L6">
        <f t="shared" ca="1" si="5"/>
        <v>0</v>
      </c>
      <c r="N6">
        <f t="shared" ca="1" si="6"/>
        <v>0</v>
      </c>
      <c r="O6">
        <f t="shared" ca="1" si="7"/>
        <v>0</v>
      </c>
      <c r="P6">
        <f t="shared" ca="1" si="8"/>
        <v>0</v>
      </c>
      <c r="Q6">
        <f t="shared" ca="1" si="9"/>
        <v>0</v>
      </c>
      <c r="R6">
        <f t="shared" ca="1" si="10"/>
        <v>0</v>
      </c>
      <c r="S6">
        <f t="shared" ca="1" si="11"/>
        <v>0</v>
      </c>
      <c r="U6">
        <f t="shared" ca="1" si="12"/>
        <v>0</v>
      </c>
      <c r="V6">
        <f t="shared" ca="1" si="13"/>
        <v>0</v>
      </c>
      <c r="W6">
        <f t="shared" ca="1" si="14"/>
        <v>0</v>
      </c>
      <c r="X6">
        <f t="shared" ca="1" si="15"/>
        <v>0</v>
      </c>
      <c r="Y6">
        <f t="shared" ca="1" si="16"/>
        <v>0</v>
      </c>
      <c r="Z6">
        <f t="shared" ca="1" si="17"/>
        <v>0</v>
      </c>
      <c r="AB6">
        <f t="shared" ca="1" si="18"/>
        <v>0</v>
      </c>
      <c r="AC6">
        <f t="shared" ca="1" si="19"/>
        <v>0</v>
      </c>
      <c r="AD6">
        <f t="shared" ca="1" si="20"/>
        <v>0</v>
      </c>
      <c r="AE6">
        <f t="shared" ca="1" si="21"/>
        <v>0</v>
      </c>
      <c r="AF6">
        <f t="shared" ca="1" si="22"/>
        <v>0</v>
      </c>
      <c r="AG6">
        <f t="shared" ca="1" si="23"/>
        <v>0</v>
      </c>
      <c r="AI6">
        <f t="shared" ca="1" si="24"/>
        <v>1</v>
      </c>
      <c r="AJ6">
        <f t="shared" ca="1" si="25"/>
        <v>0</v>
      </c>
      <c r="AK6">
        <f t="shared" ca="1" si="26"/>
        <v>0</v>
      </c>
      <c r="AL6">
        <f t="shared" ca="1" si="27"/>
        <v>1</v>
      </c>
      <c r="AM6">
        <f t="shared" ca="1" si="28"/>
        <v>1</v>
      </c>
      <c r="AN6">
        <f t="shared" ca="1" si="29"/>
        <v>4</v>
      </c>
      <c r="AP6">
        <f t="shared" ca="1" si="30"/>
        <v>1</v>
      </c>
      <c r="AQ6">
        <f t="shared" ca="1" si="31"/>
        <v>1</v>
      </c>
      <c r="AR6">
        <f t="shared" ca="1" si="32"/>
        <v>0</v>
      </c>
      <c r="AS6">
        <f t="shared" ca="1" si="33"/>
        <v>0</v>
      </c>
      <c r="AT6">
        <f t="shared" ca="1" si="34"/>
        <v>4</v>
      </c>
      <c r="AU6">
        <f t="shared" ca="1" si="35"/>
        <v>1</v>
      </c>
      <c r="AW6">
        <f t="shared" ca="1" si="36"/>
        <v>0</v>
      </c>
      <c r="AX6">
        <f t="shared" ca="1" si="37"/>
        <v>0</v>
      </c>
      <c r="AY6">
        <f t="shared" ca="1" si="38"/>
        <v>0</v>
      </c>
      <c r="AZ6">
        <f t="shared" ca="1" si="39"/>
        <v>0</v>
      </c>
      <c r="BA6">
        <f t="shared" ca="1" si="40"/>
        <v>0</v>
      </c>
      <c r="BB6">
        <f t="shared" ca="1" si="41"/>
        <v>0</v>
      </c>
    </row>
    <row r="7" spans="1:54" x14ac:dyDescent="0.2">
      <c r="A7" s="2" t="str">
        <f ca="1">'- C -'!B9</f>
        <v>NIUPI F.C.</v>
      </c>
      <c r="B7" s="228">
        <f>IF('- C -'!C9&lt;&gt;"",'- C -'!C9,"")</f>
        <v>0</v>
      </c>
      <c r="C7" s="228" t="str">
        <f>'- C -'!D9</f>
        <v>-</v>
      </c>
      <c r="D7" s="228">
        <f>IF('- C -'!E9&lt;&gt;"",'- C -'!E9,"")</f>
        <v>3</v>
      </c>
      <c r="E7" s="3" t="str">
        <f ca="1">'- C -'!F9</f>
        <v>CSK LA ROPA</v>
      </c>
      <c r="F7" s="228">
        <f>COUNTBLANK('- C -'!C9:'- C -'!E9)</f>
        <v>0</v>
      </c>
      <c r="G7">
        <f t="shared" ca="1" si="0"/>
        <v>1</v>
      </c>
      <c r="H7">
        <f t="shared" ca="1" si="1"/>
        <v>0</v>
      </c>
      <c r="I7">
        <f t="shared" ca="1" si="2"/>
        <v>0</v>
      </c>
      <c r="J7">
        <f t="shared" ca="1" si="3"/>
        <v>1</v>
      </c>
      <c r="K7">
        <f t="shared" ca="1" si="4"/>
        <v>0</v>
      </c>
      <c r="L7">
        <f t="shared" ca="1" si="5"/>
        <v>3</v>
      </c>
      <c r="N7">
        <f t="shared" ca="1" si="6"/>
        <v>0</v>
      </c>
      <c r="O7">
        <f t="shared" ca="1" si="7"/>
        <v>0</v>
      </c>
      <c r="P7">
        <f t="shared" ca="1" si="8"/>
        <v>0</v>
      </c>
      <c r="Q7">
        <f t="shared" ca="1" si="9"/>
        <v>0</v>
      </c>
      <c r="R7">
        <f t="shared" ca="1" si="10"/>
        <v>0</v>
      </c>
      <c r="S7">
        <f t="shared" ca="1" si="11"/>
        <v>0</v>
      </c>
      <c r="U7">
        <f t="shared" ca="1" si="12"/>
        <v>1</v>
      </c>
      <c r="V7">
        <f t="shared" ca="1" si="13"/>
        <v>1</v>
      </c>
      <c r="W7">
        <f t="shared" ca="1" si="14"/>
        <v>0</v>
      </c>
      <c r="X7">
        <f t="shared" ca="1" si="15"/>
        <v>0</v>
      </c>
      <c r="Y7">
        <f t="shared" ca="1" si="16"/>
        <v>3</v>
      </c>
      <c r="Z7">
        <f t="shared" ca="1" si="17"/>
        <v>0</v>
      </c>
      <c r="AB7">
        <f t="shared" ca="1" si="18"/>
        <v>0</v>
      </c>
      <c r="AC7">
        <f t="shared" ca="1" si="19"/>
        <v>0</v>
      </c>
      <c r="AD7">
        <f t="shared" ca="1" si="20"/>
        <v>0</v>
      </c>
      <c r="AE7">
        <f t="shared" ca="1" si="21"/>
        <v>0</v>
      </c>
      <c r="AF7">
        <f t="shared" ca="1" si="22"/>
        <v>0</v>
      </c>
      <c r="AG7">
        <f t="shared" ca="1" si="23"/>
        <v>0</v>
      </c>
      <c r="AI7">
        <f t="shared" ca="1" si="24"/>
        <v>0</v>
      </c>
      <c r="AJ7">
        <f t="shared" ca="1" si="25"/>
        <v>0</v>
      </c>
      <c r="AK7">
        <f t="shared" ca="1" si="26"/>
        <v>0</v>
      </c>
      <c r="AL7">
        <f t="shared" ca="1" si="27"/>
        <v>0</v>
      </c>
      <c r="AM7">
        <f t="shared" ca="1" si="28"/>
        <v>0</v>
      </c>
      <c r="AN7">
        <f t="shared" ca="1" si="29"/>
        <v>0</v>
      </c>
      <c r="AP7">
        <f t="shared" ca="1" si="30"/>
        <v>0</v>
      </c>
      <c r="AQ7">
        <f t="shared" ca="1" si="31"/>
        <v>0</v>
      </c>
      <c r="AR7">
        <f t="shared" ca="1" si="32"/>
        <v>0</v>
      </c>
      <c r="AS7">
        <f t="shared" ca="1" si="33"/>
        <v>0</v>
      </c>
      <c r="AT7">
        <f t="shared" ca="1" si="34"/>
        <v>0</v>
      </c>
      <c r="AU7">
        <f t="shared" ca="1" si="35"/>
        <v>0</v>
      </c>
      <c r="AW7">
        <f t="shared" ca="1" si="36"/>
        <v>0</v>
      </c>
      <c r="AX7">
        <f t="shared" ca="1" si="37"/>
        <v>0</v>
      </c>
      <c r="AY7">
        <f t="shared" ca="1" si="38"/>
        <v>0</v>
      </c>
      <c r="AZ7">
        <f t="shared" ca="1" si="39"/>
        <v>0</v>
      </c>
      <c r="BA7">
        <f t="shared" ca="1" si="40"/>
        <v>0</v>
      </c>
      <c r="BB7">
        <f t="shared" ca="1" si="41"/>
        <v>0</v>
      </c>
    </row>
    <row r="8" spans="1:54" x14ac:dyDescent="0.2">
      <c r="A8" s="2" t="str">
        <f ca="1">'- C -'!B10</f>
        <v>CITRATO DE METELO</v>
      </c>
      <c r="B8" s="228">
        <f>IF('- C -'!C10&lt;&gt;"",'- C -'!C10,"")</f>
        <v>3</v>
      </c>
      <c r="C8" s="228" t="str">
        <f>'- C -'!D10</f>
        <v>-</v>
      </c>
      <c r="D8" s="228">
        <f>IF('- C -'!E10&lt;&gt;"",'- C -'!E10,"")</f>
        <v>0</v>
      </c>
      <c r="E8" s="3" t="str">
        <f ca="1">'- C -'!F10</f>
        <v>KHAREBERG F.C.</v>
      </c>
      <c r="F8" s="228">
        <f>COUNTBLANK('- C -'!C10:'- C -'!E10)</f>
        <v>0</v>
      </c>
      <c r="G8">
        <f t="shared" ca="1" si="0"/>
        <v>0</v>
      </c>
      <c r="H8">
        <f t="shared" ca="1" si="1"/>
        <v>0</v>
      </c>
      <c r="I8">
        <f t="shared" ca="1" si="2"/>
        <v>0</v>
      </c>
      <c r="J8">
        <f t="shared" ca="1" si="3"/>
        <v>0</v>
      </c>
      <c r="K8">
        <f t="shared" ca="1" si="4"/>
        <v>0</v>
      </c>
      <c r="L8">
        <f t="shared" ca="1" si="5"/>
        <v>0</v>
      </c>
      <c r="N8">
        <f t="shared" ca="1" si="6"/>
        <v>1</v>
      </c>
      <c r="O8">
        <f t="shared" ca="1" si="7"/>
        <v>1</v>
      </c>
      <c r="P8">
        <f t="shared" ca="1" si="8"/>
        <v>0</v>
      </c>
      <c r="Q8">
        <f t="shared" ca="1" si="9"/>
        <v>0</v>
      </c>
      <c r="R8">
        <f t="shared" ca="1" si="10"/>
        <v>3</v>
      </c>
      <c r="S8">
        <f t="shared" ca="1" si="11"/>
        <v>0</v>
      </c>
      <c r="U8">
        <f t="shared" ca="1" si="12"/>
        <v>0</v>
      </c>
      <c r="V8">
        <f t="shared" ca="1" si="13"/>
        <v>0</v>
      </c>
      <c r="W8">
        <f t="shared" ca="1" si="14"/>
        <v>0</v>
      </c>
      <c r="X8">
        <f t="shared" ca="1" si="15"/>
        <v>0</v>
      </c>
      <c r="Y8">
        <f t="shared" ca="1" si="16"/>
        <v>0</v>
      </c>
      <c r="Z8">
        <f t="shared" ca="1" si="17"/>
        <v>0</v>
      </c>
      <c r="AB8">
        <f t="shared" ca="1" si="18"/>
        <v>0</v>
      </c>
      <c r="AC8">
        <f t="shared" ca="1" si="19"/>
        <v>0</v>
      </c>
      <c r="AD8">
        <f t="shared" ca="1" si="20"/>
        <v>0</v>
      </c>
      <c r="AE8">
        <f t="shared" ca="1" si="21"/>
        <v>0</v>
      </c>
      <c r="AF8">
        <f t="shared" ca="1" si="22"/>
        <v>0</v>
      </c>
      <c r="AG8">
        <f t="shared" ca="1" si="23"/>
        <v>0</v>
      </c>
      <c r="AI8">
        <f t="shared" ca="1" si="24"/>
        <v>1</v>
      </c>
      <c r="AJ8">
        <f t="shared" ca="1" si="25"/>
        <v>0</v>
      </c>
      <c r="AK8">
        <f t="shared" ca="1" si="26"/>
        <v>0</v>
      </c>
      <c r="AL8">
        <f t="shared" ca="1" si="27"/>
        <v>1</v>
      </c>
      <c r="AM8">
        <f t="shared" ca="1" si="28"/>
        <v>0</v>
      </c>
      <c r="AN8">
        <f t="shared" ca="1" si="29"/>
        <v>3</v>
      </c>
      <c r="AP8">
        <f t="shared" ca="1" si="30"/>
        <v>0</v>
      </c>
      <c r="AQ8">
        <f t="shared" ca="1" si="31"/>
        <v>0</v>
      </c>
      <c r="AR8">
        <f t="shared" ca="1" si="32"/>
        <v>0</v>
      </c>
      <c r="AS8">
        <f t="shared" ca="1" si="33"/>
        <v>0</v>
      </c>
      <c r="AT8">
        <f t="shared" ca="1" si="34"/>
        <v>0</v>
      </c>
      <c r="AU8">
        <f t="shared" ca="1" si="35"/>
        <v>0</v>
      </c>
      <c r="AW8">
        <f t="shared" ca="1" si="36"/>
        <v>0</v>
      </c>
      <c r="AX8">
        <f t="shared" ca="1" si="37"/>
        <v>0</v>
      </c>
      <c r="AY8">
        <f t="shared" ca="1" si="38"/>
        <v>0</v>
      </c>
      <c r="AZ8">
        <f t="shared" ca="1" si="39"/>
        <v>0</v>
      </c>
      <c r="BA8">
        <f t="shared" ca="1" si="40"/>
        <v>0</v>
      </c>
      <c r="BB8">
        <f t="shared" ca="1" si="41"/>
        <v>0</v>
      </c>
    </row>
    <row r="9" spans="1:54" x14ac:dyDescent="0.2">
      <c r="A9" s="2" t="str">
        <f ca="1">'- C -'!B11</f>
        <v>MULAX F.C.</v>
      </c>
      <c r="B9" s="228">
        <f>IF('- C -'!C11&lt;&gt;"",'- C -'!C11,"")</f>
        <v>5</v>
      </c>
      <c r="C9" s="228" t="str">
        <f>'- C -'!D11</f>
        <v>-</v>
      </c>
      <c r="D9" s="228">
        <f>IF('- C -'!E11&lt;&gt;"",'- C -'!E11,"")</f>
        <v>0</v>
      </c>
      <c r="E9" s="3" t="str">
        <f ca="1">'- C -'!F11</f>
        <v>LOS REVUELTOS FC</v>
      </c>
      <c r="F9" s="228">
        <f>COUNTBLANK('- C -'!C11:'- C -'!E11)</f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J9">
        <f t="shared" ca="1" si="3"/>
        <v>0</v>
      </c>
      <c r="K9">
        <f t="shared" ca="1" si="4"/>
        <v>0</v>
      </c>
      <c r="L9">
        <f t="shared" ca="1" si="5"/>
        <v>0</v>
      </c>
      <c r="N9">
        <f t="shared" ca="1" si="6"/>
        <v>0</v>
      </c>
      <c r="O9">
        <f t="shared" ca="1" si="7"/>
        <v>0</v>
      </c>
      <c r="P9">
        <f t="shared" ca="1" si="8"/>
        <v>0</v>
      </c>
      <c r="Q9">
        <f t="shared" ca="1" si="9"/>
        <v>0</v>
      </c>
      <c r="R9">
        <f t="shared" ca="1" si="10"/>
        <v>0</v>
      </c>
      <c r="S9">
        <f t="shared" ca="1" si="11"/>
        <v>0</v>
      </c>
      <c r="U9">
        <f t="shared" ca="1" si="12"/>
        <v>0</v>
      </c>
      <c r="V9">
        <f t="shared" ca="1" si="13"/>
        <v>0</v>
      </c>
      <c r="W9">
        <f t="shared" ca="1" si="14"/>
        <v>0</v>
      </c>
      <c r="X9">
        <f t="shared" ca="1" si="15"/>
        <v>0</v>
      </c>
      <c r="Y9">
        <f t="shared" ca="1" si="16"/>
        <v>0</v>
      </c>
      <c r="Z9">
        <f t="shared" ca="1" si="17"/>
        <v>0</v>
      </c>
      <c r="AB9">
        <f t="shared" ca="1" si="18"/>
        <v>1</v>
      </c>
      <c r="AC9">
        <f t="shared" ca="1" si="19"/>
        <v>1</v>
      </c>
      <c r="AD9">
        <f t="shared" ca="1" si="20"/>
        <v>0</v>
      </c>
      <c r="AE9">
        <f t="shared" ca="1" si="21"/>
        <v>0</v>
      </c>
      <c r="AF9">
        <f t="shared" ca="1" si="22"/>
        <v>5</v>
      </c>
      <c r="AG9">
        <f t="shared" ca="1" si="23"/>
        <v>0</v>
      </c>
      <c r="AI9">
        <f t="shared" ca="1" si="24"/>
        <v>0</v>
      </c>
      <c r="AJ9">
        <f t="shared" ca="1" si="25"/>
        <v>0</v>
      </c>
      <c r="AK9">
        <f t="shared" ca="1" si="26"/>
        <v>0</v>
      </c>
      <c r="AL9">
        <f t="shared" ca="1" si="27"/>
        <v>0</v>
      </c>
      <c r="AM9">
        <f t="shared" ca="1" si="28"/>
        <v>0</v>
      </c>
      <c r="AN9">
        <f t="shared" ca="1" si="29"/>
        <v>0</v>
      </c>
      <c r="AP9">
        <f t="shared" ca="1" si="30"/>
        <v>1</v>
      </c>
      <c r="AQ9">
        <f t="shared" ca="1" si="31"/>
        <v>0</v>
      </c>
      <c r="AR9">
        <f t="shared" ca="1" si="32"/>
        <v>0</v>
      </c>
      <c r="AS9">
        <f t="shared" ca="1" si="33"/>
        <v>1</v>
      </c>
      <c r="AT9">
        <f t="shared" ca="1" si="34"/>
        <v>0</v>
      </c>
      <c r="AU9">
        <f t="shared" ca="1" si="35"/>
        <v>5</v>
      </c>
      <c r="AW9">
        <f t="shared" ca="1" si="36"/>
        <v>0</v>
      </c>
      <c r="AX9">
        <f t="shared" ca="1" si="37"/>
        <v>0</v>
      </c>
      <c r="AY9">
        <f t="shared" ca="1" si="38"/>
        <v>0</v>
      </c>
      <c r="AZ9">
        <f t="shared" ca="1" si="39"/>
        <v>0</v>
      </c>
      <c r="BA9">
        <f t="shared" ca="1" si="40"/>
        <v>0</v>
      </c>
      <c r="BB9">
        <f t="shared" ca="1" si="41"/>
        <v>0</v>
      </c>
    </row>
    <row r="10" spans="1:54" x14ac:dyDescent="0.2">
      <c r="A10" s="2" t="str">
        <f ca="1">'- C -'!B12</f>
        <v>NIUPI F.C.</v>
      </c>
      <c r="B10" s="228">
        <f>IF('- C -'!C12&lt;&gt;"",'- C -'!C12,"")</f>
        <v>3</v>
      </c>
      <c r="C10" s="228" t="str">
        <f>'- C -'!D12</f>
        <v>-</v>
      </c>
      <c r="D10" s="228">
        <f>IF('- C -'!E12&lt;&gt;"",'- C -'!E12,"")</f>
        <v>0</v>
      </c>
      <c r="E10" s="3" t="str">
        <f ca="1">'- C -'!F12</f>
        <v>KHAREBERG F.C.</v>
      </c>
      <c r="F10" s="228">
        <f>COUNTBLANK('- C -'!C12:'- C -'!E12)</f>
        <v>0</v>
      </c>
      <c r="G10">
        <f t="shared" ca="1" si="0"/>
        <v>1</v>
      </c>
      <c r="H10">
        <f t="shared" ca="1" si="1"/>
        <v>1</v>
      </c>
      <c r="I10">
        <f t="shared" ca="1" si="2"/>
        <v>0</v>
      </c>
      <c r="J10">
        <f t="shared" ca="1" si="3"/>
        <v>0</v>
      </c>
      <c r="K10">
        <f t="shared" ref="K10:K18" ca="1" si="42">IF(F10&gt;0,0,IF($A10=$G$2,$B10,IF($E10=$G$2,$D10,0)))</f>
        <v>3</v>
      </c>
      <c r="L10">
        <f t="shared" ref="L10:L18" ca="1" si="43">IF(F10&gt;0,0,IF($A10=$G$2,$D10,IF($E10=$G$2,$B10,0)))</f>
        <v>0</v>
      </c>
      <c r="N10">
        <f t="shared" ca="1" si="6"/>
        <v>0</v>
      </c>
      <c r="O10">
        <f t="shared" ref="O10:O18" ca="1" si="44">IF(AND(F10=0,OR(AND($A10=$N$2,$B10&gt;$D10),AND($E10=$N$2,$D10&gt;$B10))),1,0)</f>
        <v>0</v>
      </c>
      <c r="P10">
        <f t="shared" ref="P10:P18" ca="1" si="45">IF(AND(F10=0,N10=1,$B10=$D10),1,0)</f>
        <v>0</v>
      </c>
      <c r="Q10">
        <f t="shared" ref="Q10:Q18" ca="1" si="46">IF(AND(F10=0,OR(AND($A10=$N$2,$B10&lt;$D10),AND($E10=$N$2,$D10&lt;$B10))),1,0)</f>
        <v>0</v>
      </c>
      <c r="R10">
        <f t="shared" ref="R10:R18" ca="1" si="47">IF(F10&gt;0,0,IF($A10=$N$2,$B10,IF($E10=$N$2,$D10,0)))</f>
        <v>0</v>
      </c>
      <c r="S10">
        <f t="shared" ref="S10:S18" ca="1" si="48">IF(F10&gt;0,0,IF($A10=$N$2,$D10,IF($E10=$N$2,$B10,0)))</f>
        <v>0</v>
      </c>
      <c r="U10">
        <f t="shared" ca="1" si="12"/>
        <v>0</v>
      </c>
      <c r="V10">
        <f t="shared" ref="V10:V18" ca="1" si="49">IF(AND(F10=0,OR(AND($A10=$U$2,$B10&gt;$D10),AND($E10=$U$2,$D10&gt;$B10))),1,0)</f>
        <v>0</v>
      </c>
      <c r="W10">
        <f t="shared" ref="W10:W18" ca="1" si="50">IF(AND(F10=0,U10=1,$B10=$D10),1,0)</f>
        <v>0</v>
      </c>
      <c r="X10">
        <f t="shared" ref="X10:X18" ca="1" si="51">IF(AND(F10=0,OR(AND($A10=$U$2,$B10&lt;$D10),AND($E10=$U$2,$D10&lt;$B10))),1,0)</f>
        <v>0</v>
      </c>
      <c r="Y10">
        <f t="shared" ref="Y10:Y18" ca="1" si="52">IF(F10&gt;0,0,IF($A10=$U$2,$B10,IF($E10=$U$2,$D10,0)))</f>
        <v>0</v>
      </c>
      <c r="Z10">
        <f t="shared" ref="Z10:Z18" ca="1" si="53">IF(F10&gt;0,0,IF($A10=$U$2,$D10,IF($E10=$U$2,$B10,0)))</f>
        <v>0</v>
      </c>
      <c r="AB10">
        <f t="shared" ca="1" si="18"/>
        <v>0</v>
      </c>
      <c r="AC10">
        <f t="shared" ref="AC10:AC18" ca="1" si="54">IF(AND(F10=0,OR(AND($A10=$AB$2,$B10&gt;$D10),AND($E10=$AB$2,$D10&gt;$B10))),1,0)</f>
        <v>0</v>
      </c>
      <c r="AD10">
        <f t="shared" ref="AD10:AD18" ca="1" si="55">IF(AND(F10=0,AB10=1,$B10=$D10),1,0)</f>
        <v>0</v>
      </c>
      <c r="AE10">
        <f t="shared" ref="AE10:AE18" ca="1" si="56">IF(AND(F10=0,OR(AND($A10=$AB$2,$B10&lt;$D10),AND($E10=$AB$2,$D10&lt;$B10))),1,0)</f>
        <v>0</v>
      </c>
      <c r="AF10">
        <f t="shared" ref="AF10:AF18" ca="1" si="57">IF(F10&gt;0,0,IF($A10=$AB$2,$B10,IF($E10=$AB$2,$D10,0)))</f>
        <v>0</v>
      </c>
      <c r="AG10">
        <f t="shared" ref="AG10:AG18" ca="1" si="58">IF(F10&gt;0,0,IF($A10=$AB$2,$D10,IF($E10=$AB$2,$B10,0)))</f>
        <v>0</v>
      </c>
      <c r="AI10">
        <f t="shared" ca="1" si="24"/>
        <v>1</v>
      </c>
      <c r="AJ10">
        <f t="shared" ca="1" si="25"/>
        <v>0</v>
      </c>
      <c r="AK10">
        <f t="shared" ca="1" si="26"/>
        <v>0</v>
      </c>
      <c r="AL10">
        <f t="shared" ca="1" si="27"/>
        <v>1</v>
      </c>
      <c r="AM10">
        <f t="shared" ca="1" si="28"/>
        <v>0</v>
      </c>
      <c r="AN10">
        <f t="shared" ca="1" si="29"/>
        <v>3</v>
      </c>
      <c r="AP10">
        <f t="shared" ca="1" si="30"/>
        <v>0</v>
      </c>
      <c r="AQ10">
        <f t="shared" ca="1" si="31"/>
        <v>0</v>
      </c>
      <c r="AR10">
        <f t="shared" ca="1" si="32"/>
        <v>0</v>
      </c>
      <c r="AS10">
        <f t="shared" ca="1" si="33"/>
        <v>0</v>
      </c>
      <c r="AT10">
        <f t="shared" ca="1" si="34"/>
        <v>0</v>
      </c>
      <c r="AU10">
        <f t="shared" ca="1" si="35"/>
        <v>0</v>
      </c>
      <c r="AW10">
        <f t="shared" ca="1" si="36"/>
        <v>0</v>
      </c>
      <c r="AX10">
        <f t="shared" ca="1" si="37"/>
        <v>0</v>
      </c>
      <c r="AY10">
        <f t="shared" ca="1" si="38"/>
        <v>0</v>
      </c>
      <c r="AZ10">
        <f t="shared" ca="1" si="39"/>
        <v>0</v>
      </c>
      <c r="BA10">
        <f t="shared" ca="1" si="40"/>
        <v>0</v>
      </c>
      <c r="BB10">
        <f t="shared" ca="1" si="41"/>
        <v>0</v>
      </c>
    </row>
    <row r="11" spans="1:54" x14ac:dyDescent="0.2">
      <c r="A11" s="2" t="str">
        <f ca="1">'- C -'!B13</f>
        <v>CITRATO DE METELO</v>
      </c>
      <c r="B11" s="228">
        <f>IF('- C -'!C13&lt;&gt;"",'- C -'!C13,"")</f>
        <v>4</v>
      </c>
      <c r="C11" s="228" t="str">
        <f>'- C -'!D13</f>
        <v>-</v>
      </c>
      <c r="D11" s="228">
        <f>IF('- C -'!E13&lt;&gt;"",'- C -'!E13,"")</f>
        <v>2</v>
      </c>
      <c r="E11" s="3" t="str">
        <f ca="1">'- C -'!F13</f>
        <v>MULAX F.C.</v>
      </c>
      <c r="F11" s="228">
        <f>COUNTBLANK('- C -'!C13:'- C -'!E13)</f>
        <v>0</v>
      </c>
      <c r="G11">
        <f t="shared" ca="1" si="0"/>
        <v>0</v>
      </c>
      <c r="H11">
        <f t="shared" ca="1" si="1"/>
        <v>0</v>
      </c>
      <c r="I11">
        <f t="shared" ca="1" si="2"/>
        <v>0</v>
      </c>
      <c r="J11">
        <f t="shared" ca="1" si="3"/>
        <v>0</v>
      </c>
      <c r="K11">
        <f t="shared" ca="1" si="42"/>
        <v>0</v>
      </c>
      <c r="L11">
        <f t="shared" ca="1" si="43"/>
        <v>0</v>
      </c>
      <c r="N11">
        <f t="shared" ca="1" si="6"/>
        <v>1</v>
      </c>
      <c r="O11">
        <f t="shared" ca="1" si="44"/>
        <v>1</v>
      </c>
      <c r="P11">
        <f t="shared" ca="1" si="45"/>
        <v>0</v>
      </c>
      <c r="Q11">
        <f t="shared" ca="1" si="46"/>
        <v>0</v>
      </c>
      <c r="R11">
        <f t="shared" ca="1" si="47"/>
        <v>4</v>
      </c>
      <c r="S11">
        <f t="shared" ca="1" si="48"/>
        <v>2</v>
      </c>
      <c r="U11">
        <f t="shared" ca="1" si="12"/>
        <v>0</v>
      </c>
      <c r="V11">
        <f t="shared" ca="1" si="49"/>
        <v>0</v>
      </c>
      <c r="W11">
        <f t="shared" ca="1" si="50"/>
        <v>0</v>
      </c>
      <c r="X11">
        <f t="shared" ca="1" si="51"/>
        <v>0</v>
      </c>
      <c r="Y11">
        <f t="shared" ca="1" si="52"/>
        <v>0</v>
      </c>
      <c r="Z11">
        <f t="shared" ca="1" si="53"/>
        <v>0</v>
      </c>
      <c r="AB11">
        <f t="shared" ca="1" si="18"/>
        <v>1</v>
      </c>
      <c r="AC11">
        <f t="shared" ca="1" si="54"/>
        <v>0</v>
      </c>
      <c r="AD11">
        <f t="shared" ca="1" si="55"/>
        <v>0</v>
      </c>
      <c r="AE11">
        <f t="shared" ca="1" si="56"/>
        <v>1</v>
      </c>
      <c r="AF11">
        <f t="shared" ca="1" si="57"/>
        <v>2</v>
      </c>
      <c r="AG11">
        <f t="shared" ca="1" si="58"/>
        <v>4</v>
      </c>
      <c r="AI11">
        <f t="shared" ca="1" si="24"/>
        <v>0</v>
      </c>
      <c r="AJ11">
        <f t="shared" ca="1" si="25"/>
        <v>0</v>
      </c>
      <c r="AK11">
        <f t="shared" ca="1" si="26"/>
        <v>0</v>
      </c>
      <c r="AL11">
        <f t="shared" ca="1" si="27"/>
        <v>0</v>
      </c>
      <c r="AM11">
        <f t="shared" ca="1" si="28"/>
        <v>0</v>
      </c>
      <c r="AN11">
        <f t="shared" ca="1" si="29"/>
        <v>0</v>
      </c>
      <c r="AP11">
        <f t="shared" ca="1" si="30"/>
        <v>0</v>
      </c>
      <c r="AQ11">
        <f t="shared" ca="1" si="31"/>
        <v>0</v>
      </c>
      <c r="AR11">
        <f t="shared" ca="1" si="32"/>
        <v>0</v>
      </c>
      <c r="AS11">
        <f t="shared" ca="1" si="33"/>
        <v>0</v>
      </c>
      <c r="AT11">
        <f t="shared" ca="1" si="34"/>
        <v>0</v>
      </c>
      <c r="AU11">
        <f t="shared" ca="1" si="35"/>
        <v>0</v>
      </c>
      <c r="AW11">
        <f t="shared" ca="1" si="36"/>
        <v>0</v>
      </c>
      <c r="AX11">
        <f t="shared" ca="1" si="37"/>
        <v>0</v>
      </c>
      <c r="AY11">
        <f t="shared" ca="1" si="38"/>
        <v>0</v>
      </c>
      <c r="AZ11">
        <f t="shared" ca="1" si="39"/>
        <v>0</v>
      </c>
      <c r="BA11">
        <f t="shared" ca="1" si="40"/>
        <v>0</v>
      </c>
      <c r="BB11">
        <f t="shared" ca="1" si="41"/>
        <v>0</v>
      </c>
    </row>
    <row r="12" spans="1:54" x14ac:dyDescent="0.2">
      <c r="A12" s="2" t="str">
        <f ca="1">'- C -'!B14</f>
        <v>CSK LA ROPA</v>
      </c>
      <c r="B12" s="228">
        <f>IF('- C -'!C14&lt;&gt;"",'- C -'!C14,"")</f>
        <v>1</v>
      </c>
      <c r="C12" s="228" t="str">
        <f>'- C -'!D14</f>
        <v>-</v>
      </c>
      <c r="D12" s="228">
        <f>IF('- C -'!E14&lt;&gt;"",'- C -'!E14,"")</f>
        <v>0</v>
      </c>
      <c r="E12" s="3" t="str">
        <f ca="1">'- C -'!F14</f>
        <v>LOS REVUELTOS FC</v>
      </c>
      <c r="F12" s="228">
        <f>COUNTBLANK('- C -'!C14:'- C -'!E14)</f>
        <v>0</v>
      </c>
      <c r="G12">
        <f t="shared" ca="1" si="0"/>
        <v>0</v>
      </c>
      <c r="H12">
        <f t="shared" ca="1" si="1"/>
        <v>0</v>
      </c>
      <c r="I12">
        <f t="shared" ca="1" si="2"/>
        <v>0</v>
      </c>
      <c r="J12">
        <f t="shared" ca="1" si="3"/>
        <v>0</v>
      </c>
      <c r="K12">
        <f t="shared" ca="1" si="42"/>
        <v>0</v>
      </c>
      <c r="L12">
        <f t="shared" ca="1" si="43"/>
        <v>0</v>
      </c>
      <c r="N12">
        <f t="shared" ca="1" si="6"/>
        <v>0</v>
      </c>
      <c r="O12">
        <f t="shared" ca="1" si="44"/>
        <v>0</v>
      </c>
      <c r="P12">
        <f t="shared" ca="1" si="45"/>
        <v>0</v>
      </c>
      <c r="Q12">
        <f t="shared" ca="1" si="46"/>
        <v>0</v>
      </c>
      <c r="R12">
        <f t="shared" ca="1" si="47"/>
        <v>0</v>
      </c>
      <c r="S12">
        <f t="shared" ca="1" si="48"/>
        <v>0</v>
      </c>
      <c r="U12">
        <f t="shared" ca="1" si="12"/>
        <v>1</v>
      </c>
      <c r="V12">
        <f t="shared" ca="1" si="49"/>
        <v>1</v>
      </c>
      <c r="W12">
        <f t="shared" ca="1" si="50"/>
        <v>0</v>
      </c>
      <c r="X12">
        <f t="shared" ca="1" si="51"/>
        <v>0</v>
      </c>
      <c r="Y12">
        <f t="shared" ca="1" si="52"/>
        <v>1</v>
      </c>
      <c r="Z12">
        <f t="shared" ca="1" si="53"/>
        <v>0</v>
      </c>
      <c r="AB12">
        <f t="shared" ca="1" si="18"/>
        <v>0</v>
      </c>
      <c r="AC12">
        <f t="shared" ca="1" si="54"/>
        <v>0</v>
      </c>
      <c r="AD12">
        <f t="shared" ca="1" si="55"/>
        <v>0</v>
      </c>
      <c r="AE12">
        <f t="shared" ca="1" si="56"/>
        <v>0</v>
      </c>
      <c r="AF12">
        <f t="shared" ca="1" si="57"/>
        <v>0</v>
      </c>
      <c r="AG12">
        <f t="shared" ca="1" si="58"/>
        <v>0</v>
      </c>
      <c r="AI12">
        <f t="shared" ca="1" si="24"/>
        <v>0</v>
      </c>
      <c r="AJ12">
        <f t="shared" ca="1" si="25"/>
        <v>0</v>
      </c>
      <c r="AK12">
        <f t="shared" ca="1" si="26"/>
        <v>0</v>
      </c>
      <c r="AL12">
        <f t="shared" ca="1" si="27"/>
        <v>0</v>
      </c>
      <c r="AM12">
        <f t="shared" ca="1" si="28"/>
        <v>0</v>
      </c>
      <c r="AN12">
        <f t="shared" ca="1" si="29"/>
        <v>0</v>
      </c>
      <c r="AP12">
        <f t="shared" ca="1" si="30"/>
        <v>1</v>
      </c>
      <c r="AQ12">
        <f t="shared" ca="1" si="31"/>
        <v>0</v>
      </c>
      <c r="AR12">
        <f t="shared" ca="1" si="32"/>
        <v>0</v>
      </c>
      <c r="AS12">
        <f t="shared" ca="1" si="33"/>
        <v>1</v>
      </c>
      <c r="AT12">
        <f t="shared" ca="1" si="34"/>
        <v>0</v>
      </c>
      <c r="AU12">
        <f t="shared" ca="1" si="35"/>
        <v>1</v>
      </c>
      <c r="AW12">
        <f t="shared" ca="1" si="36"/>
        <v>0</v>
      </c>
      <c r="AX12">
        <f t="shared" ca="1" si="37"/>
        <v>0</v>
      </c>
      <c r="AY12">
        <f t="shared" ca="1" si="38"/>
        <v>0</v>
      </c>
      <c r="AZ12">
        <f t="shared" ca="1" si="39"/>
        <v>0</v>
      </c>
      <c r="BA12">
        <f t="shared" ca="1" si="40"/>
        <v>0</v>
      </c>
      <c r="BB12">
        <f t="shared" ca="1" si="41"/>
        <v>0</v>
      </c>
    </row>
    <row r="13" spans="1:54" x14ac:dyDescent="0.2">
      <c r="A13" s="2" t="str">
        <f ca="1">'- C -'!B15</f>
        <v>NIUPI F.C.</v>
      </c>
      <c r="B13" s="228">
        <f>IF('- C -'!C15&lt;&gt;"",'- C -'!C15,"")</f>
        <v>3</v>
      </c>
      <c r="C13" s="228" t="str">
        <f>'- C -'!D15</f>
        <v>-</v>
      </c>
      <c r="D13" s="228">
        <f>IF('- C -'!E15&lt;&gt;"",'- C -'!E15,"")</f>
        <v>0</v>
      </c>
      <c r="E13" s="3" t="str">
        <f ca="1">'- C -'!F15</f>
        <v>MULAX F.C.</v>
      </c>
      <c r="F13" s="228">
        <f>COUNTBLANK('- C -'!C15:'- C -'!E15)</f>
        <v>0</v>
      </c>
      <c r="G13">
        <f t="shared" ca="1" si="0"/>
        <v>1</v>
      </c>
      <c r="H13">
        <f t="shared" ca="1" si="1"/>
        <v>1</v>
      </c>
      <c r="I13">
        <f t="shared" ca="1" si="2"/>
        <v>0</v>
      </c>
      <c r="J13">
        <f t="shared" ca="1" si="3"/>
        <v>0</v>
      </c>
      <c r="K13">
        <f t="shared" ca="1" si="42"/>
        <v>3</v>
      </c>
      <c r="L13">
        <f t="shared" ca="1" si="43"/>
        <v>0</v>
      </c>
      <c r="N13">
        <f t="shared" ca="1" si="6"/>
        <v>0</v>
      </c>
      <c r="O13">
        <f t="shared" ca="1" si="44"/>
        <v>0</v>
      </c>
      <c r="P13">
        <f t="shared" ca="1" si="45"/>
        <v>0</v>
      </c>
      <c r="Q13">
        <f t="shared" ca="1" si="46"/>
        <v>0</v>
      </c>
      <c r="R13">
        <f t="shared" ca="1" si="47"/>
        <v>0</v>
      </c>
      <c r="S13">
        <f t="shared" ca="1" si="48"/>
        <v>0</v>
      </c>
      <c r="U13">
        <f t="shared" ca="1" si="12"/>
        <v>0</v>
      </c>
      <c r="V13">
        <f t="shared" ca="1" si="49"/>
        <v>0</v>
      </c>
      <c r="W13">
        <f t="shared" ca="1" si="50"/>
        <v>0</v>
      </c>
      <c r="X13">
        <f t="shared" ca="1" si="51"/>
        <v>0</v>
      </c>
      <c r="Y13">
        <f t="shared" ca="1" si="52"/>
        <v>0</v>
      </c>
      <c r="Z13">
        <f t="shared" ca="1" si="53"/>
        <v>0</v>
      </c>
      <c r="AB13">
        <f t="shared" ca="1" si="18"/>
        <v>1</v>
      </c>
      <c r="AC13">
        <f t="shared" ca="1" si="54"/>
        <v>0</v>
      </c>
      <c r="AD13">
        <f t="shared" ca="1" si="55"/>
        <v>0</v>
      </c>
      <c r="AE13">
        <f t="shared" ca="1" si="56"/>
        <v>1</v>
      </c>
      <c r="AF13">
        <f t="shared" ca="1" si="57"/>
        <v>0</v>
      </c>
      <c r="AG13">
        <f t="shared" ca="1" si="58"/>
        <v>3</v>
      </c>
      <c r="AI13">
        <f t="shared" ca="1" si="24"/>
        <v>0</v>
      </c>
      <c r="AJ13">
        <f t="shared" ca="1" si="25"/>
        <v>0</v>
      </c>
      <c r="AK13">
        <f t="shared" ca="1" si="26"/>
        <v>0</v>
      </c>
      <c r="AL13">
        <f t="shared" ca="1" si="27"/>
        <v>0</v>
      </c>
      <c r="AM13">
        <f t="shared" ca="1" si="28"/>
        <v>0</v>
      </c>
      <c r="AN13">
        <f t="shared" ca="1" si="29"/>
        <v>0</v>
      </c>
      <c r="AP13">
        <f t="shared" ca="1" si="30"/>
        <v>0</v>
      </c>
      <c r="AQ13">
        <f t="shared" ca="1" si="31"/>
        <v>0</v>
      </c>
      <c r="AR13">
        <f t="shared" ca="1" si="32"/>
        <v>0</v>
      </c>
      <c r="AS13">
        <f t="shared" ca="1" si="33"/>
        <v>0</v>
      </c>
      <c r="AT13">
        <f t="shared" ca="1" si="34"/>
        <v>0</v>
      </c>
      <c r="AU13">
        <f t="shared" ca="1" si="35"/>
        <v>0</v>
      </c>
      <c r="AW13">
        <f t="shared" ca="1" si="36"/>
        <v>0</v>
      </c>
      <c r="AX13">
        <f t="shared" ca="1" si="37"/>
        <v>0</v>
      </c>
      <c r="AY13">
        <f t="shared" ca="1" si="38"/>
        <v>0</v>
      </c>
      <c r="AZ13">
        <f t="shared" ca="1" si="39"/>
        <v>0</v>
      </c>
      <c r="BA13">
        <f t="shared" ca="1" si="40"/>
        <v>0</v>
      </c>
      <c r="BB13">
        <f t="shared" ca="1" si="41"/>
        <v>0</v>
      </c>
    </row>
    <row r="14" spans="1:54" x14ac:dyDescent="0.2">
      <c r="A14" s="2" t="str">
        <f ca="1">'- C -'!B16</f>
        <v>CSK LA ROPA</v>
      </c>
      <c r="B14" s="228">
        <f>IF('- C -'!C16&lt;&gt;"",'- C -'!C16,"")</f>
        <v>3</v>
      </c>
      <c r="C14" s="228" t="str">
        <f>'- C -'!D16</f>
        <v>-</v>
      </c>
      <c r="D14" s="228">
        <f>IF('- C -'!E16&lt;&gt;"",'- C -'!E16,"")</f>
        <v>0</v>
      </c>
      <c r="E14" s="3" t="str">
        <f ca="1">'- C -'!F16</f>
        <v>KHAREBERG F.C.</v>
      </c>
      <c r="F14" s="228">
        <f>COUNTBLANK('- C -'!C16:'- C -'!E16)</f>
        <v>0</v>
      </c>
      <c r="G14">
        <f t="shared" ca="1" si="0"/>
        <v>0</v>
      </c>
      <c r="H14">
        <f t="shared" ca="1" si="1"/>
        <v>0</v>
      </c>
      <c r="I14">
        <f t="shared" ca="1" si="2"/>
        <v>0</v>
      </c>
      <c r="J14">
        <f t="shared" ca="1" si="3"/>
        <v>0</v>
      </c>
      <c r="K14">
        <f t="shared" ca="1" si="42"/>
        <v>0</v>
      </c>
      <c r="L14">
        <f t="shared" ca="1" si="43"/>
        <v>0</v>
      </c>
      <c r="N14">
        <f t="shared" ca="1" si="6"/>
        <v>0</v>
      </c>
      <c r="O14">
        <f t="shared" ca="1" si="44"/>
        <v>0</v>
      </c>
      <c r="P14">
        <f t="shared" ca="1" si="45"/>
        <v>0</v>
      </c>
      <c r="Q14">
        <f t="shared" ca="1" si="46"/>
        <v>0</v>
      </c>
      <c r="R14">
        <f t="shared" ca="1" si="47"/>
        <v>0</v>
      </c>
      <c r="S14">
        <f t="shared" ca="1" si="48"/>
        <v>0</v>
      </c>
      <c r="U14">
        <f t="shared" ca="1" si="12"/>
        <v>1</v>
      </c>
      <c r="V14">
        <f t="shared" ca="1" si="49"/>
        <v>1</v>
      </c>
      <c r="W14">
        <f t="shared" ca="1" si="50"/>
        <v>0</v>
      </c>
      <c r="X14">
        <f t="shared" ca="1" si="51"/>
        <v>0</v>
      </c>
      <c r="Y14">
        <f t="shared" ca="1" si="52"/>
        <v>3</v>
      </c>
      <c r="Z14">
        <f t="shared" ca="1" si="53"/>
        <v>0</v>
      </c>
      <c r="AB14">
        <f t="shared" ca="1" si="18"/>
        <v>0</v>
      </c>
      <c r="AC14">
        <f t="shared" ca="1" si="54"/>
        <v>0</v>
      </c>
      <c r="AD14">
        <f t="shared" ca="1" si="55"/>
        <v>0</v>
      </c>
      <c r="AE14">
        <f t="shared" ca="1" si="56"/>
        <v>0</v>
      </c>
      <c r="AF14">
        <f t="shared" ca="1" si="57"/>
        <v>0</v>
      </c>
      <c r="AG14">
        <f t="shared" ca="1" si="58"/>
        <v>0</v>
      </c>
      <c r="AI14">
        <f t="shared" ca="1" si="24"/>
        <v>1</v>
      </c>
      <c r="AJ14">
        <f t="shared" ca="1" si="25"/>
        <v>0</v>
      </c>
      <c r="AK14">
        <f t="shared" ca="1" si="26"/>
        <v>0</v>
      </c>
      <c r="AL14">
        <f t="shared" ca="1" si="27"/>
        <v>1</v>
      </c>
      <c r="AM14">
        <f t="shared" ca="1" si="28"/>
        <v>0</v>
      </c>
      <c r="AN14">
        <f t="shared" ca="1" si="29"/>
        <v>3</v>
      </c>
      <c r="AP14">
        <f t="shared" ca="1" si="30"/>
        <v>0</v>
      </c>
      <c r="AQ14">
        <f t="shared" ca="1" si="31"/>
        <v>0</v>
      </c>
      <c r="AR14">
        <f t="shared" ca="1" si="32"/>
        <v>0</v>
      </c>
      <c r="AS14">
        <f t="shared" ca="1" si="33"/>
        <v>0</v>
      </c>
      <c r="AT14">
        <f t="shared" ca="1" si="34"/>
        <v>0</v>
      </c>
      <c r="AU14">
        <f t="shared" ca="1" si="35"/>
        <v>0</v>
      </c>
      <c r="AW14">
        <f t="shared" ca="1" si="36"/>
        <v>0</v>
      </c>
      <c r="AX14">
        <f t="shared" ca="1" si="37"/>
        <v>0</v>
      </c>
      <c r="AY14">
        <f t="shared" ca="1" si="38"/>
        <v>0</v>
      </c>
      <c r="AZ14">
        <f t="shared" ca="1" si="39"/>
        <v>0</v>
      </c>
      <c r="BA14">
        <f t="shared" ca="1" si="40"/>
        <v>0</v>
      </c>
      <c r="BB14">
        <f t="shared" ca="1" si="41"/>
        <v>0</v>
      </c>
    </row>
    <row r="15" spans="1:54" x14ac:dyDescent="0.2">
      <c r="A15" s="2" t="str">
        <f ca="1">'- C -'!B17</f>
        <v>CITRATO DE METELO</v>
      </c>
      <c r="B15" s="228">
        <f>IF('- C -'!C17&lt;&gt;"",'- C -'!C17,"")</f>
        <v>8</v>
      </c>
      <c r="C15" s="228" t="str">
        <f>'- C -'!D17</f>
        <v>-</v>
      </c>
      <c r="D15" s="228">
        <f>IF('- C -'!E17&lt;&gt;"",'- C -'!E17,"")</f>
        <v>2</v>
      </c>
      <c r="E15" s="3" t="str">
        <f ca="1">'- C -'!F17</f>
        <v>LOS REVUELTOS FC</v>
      </c>
      <c r="F15" s="228">
        <f>COUNTBLANK('- C -'!C17:'- C -'!E17)</f>
        <v>0</v>
      </c>
      <c r="G15">
        <f t="shared" ca="1" si="0"/>
        <v>0</v>
      </c>
      <c r="H15">
        <f t="shared" ca="1" si="1"/>
        <v>0</v>
      </c>
      <c r="I15">
        <f t="shared" ca="1" si="2"/>
        <v>0</v>
      </c>
      <c r="J15">
        <f t="shared" ca="1" si="3"/>
        <v>0</v>
      </c>
      <c r="K15">
        <f t="shared" ca="1" si="42"/>
        <v>0</v>
      </c>
      <c r="L15">
        <f t="shared" ca="1" si="43"/>
        <v>0</v>
      </c>
      <c r="N15">
        <f t="shared" ca="1" si="6"/>
        <v>1</v>
      </c>
      <c r="O15">
        <f t="shared" ca="1" si="44"/>
        <v>1</v>
      </c>
      <c r="P15">
        <f t="shared" ca="1" si="45"/>
        <v>0</v>
      </c>
      <c r="Q15">
        <f t="shared" ca="1" si="46"/>
        <v>0</v>
      </c>
      <c r="R15">
        <f t="shared" ca="1" si="47"/>
        <v>8</v>
      </c>
      <c r="S15">
        <f t="shared" ca="1" si="48"/>
        <v>2</v>
      </c>
      <c r="U15">
        <f t="shared" ca="1" si="12"/>
        <v>0</v>
      </c>
      <c r="V15">
        <f t="shared" ca="1" si="49"/>
        <v>0</v>
      </c>
      <c r="W15">
        <f t="shared" ca="1" si="50"/>
        <v>0</v>
      </c>
      <c r="X15">
        <f t="shared" ca="1" si="51"/>
        <v>0</v>
      </c>
      <c r="Y15">
        <f t="shared" ca="1" si="52"/>
        <v>0</v>
      </c>
      <c r="Z15">
        <f t="shared" ca="1" si="53"/>
        <v>0</v>
      </c>
      <c r="AB15">
        <f t="shared" ca="1" si="18"/>
        <v>0</v>
      </c>
      <c r="AC15">
        <f t="shared" ca="1" si="54"/>
        <v>0</v>
      </c>
      <c r="AD15">
        <f t="shared" ca="1" si="55"/>
        <v>0</v>
      </c>
      <c r="AE15">
        <f t="shared" ca="1" si="56"/>
        <v>0</v>
      </c>
      <c r="AF15">
        <f t="shared" ca="1" si="57"/>
        <v>0</v>
      </c>
      <c r="AG15">
        <f t="shared" ca="1" si="58"/>
        <v>0</v>
      </c>
      <c r="AI15">
        <f t="shared" ca="1" si="24"/>
        <v>0</v>
      </c>
      <c r="AJ15">
        <f t="shared" ca="1" si="25"/>
        <v>0</v>
      </c>
      <c r="AK15">
        <f t="shared" ca="1" si="26"/>
        <v>0</v>
      </c>
      <c r="AL15">
        <f t="shared" ca="1" si="27"/>
        <v>0</v>
      </c>
      <c r="AM15">
        <f t="shared" ca="1" si="28"/>
        <v>0</v>
      </c>
      <c r="AN15">
        <f t="shared" ca="1" si="29"/>
        <v>0</v>
      </c>
      <c r="AP15">
        <f t="shared" ca="1" si="30"/>
        <v>1</v>
      </c>
      <c r="AQ15">
        <f t="shared" ca="1" si="31"/>
        <v>0</v>
      </c>
      <c r="AR15">
        <f t="shared" ca="1" si="32"/>
        <v>0</v>
      </c>
      <c r="AS15">
        <f t="shared" ca="1" si="33"/>
        <v>1</v>
      </c>
      <c r="AT15">
        <f t="shared" ca="1" si="34"/>
        <v>2</v>
      </c>
      <c r="AU15">
        <f t="shared" ca="1" si="35"/>
        <v>8</v>
      </c>
      <c r="AW15">
        <f t="shared" ca="1" si="36"/>
        <v>0</v>
      </c>
      <c r="AX15">
        <f t="shared" ca="1" si="37"/>
        <v>0</v>
      </c>
      <c r="AY15">
        <f t="shared" ca="1" si="38"/>
        <v>0</v>
      </c>
      <c r="AZ15">
        <f t="shared" ca="1" si="39"/>
        <v>0</v>
      </c>
      <c r="BA15">
        <f t="shared" ca="1" si="40"/>
        <v>0</v>
      </c>
      <c r="BB15">
        <f t="shared" ca="1" si="41"/>
        <v>0</v>
      </c>
    </row>
    <row r="16" spans="1:54" x14ac:dyDescent="0.2">
      <c r="A16" s="2" t="str">
        <f ca="1">'- C -'!B18</f>
        <v>NIUPI F.C.</v>
      </c>
      <c r="B16" s="228">
        <f>IF('- C -'!C18&lt;&gt;"",'- C -'!C18,"")</f>
        <v>4</v>
      </c>
      <c r="C16" s="228" t="str">
        <f>'- C -'!D18</f>
        <v>-</v>
      </c>
      <c r="D16" s="228">
        <f>IF('- C -'!E18&lt;&gt;"",'- C -'!E18,"")</f>
        <v>0</v>
      </c>
      <c r="E16" s="3" t="str">
        <f ca="1">'- C -'!F18</f>
        <v>LOS REVUELTOS FC</v>
      </c>
      <c r="F16" s="228">
        <f>COUNTBLANK('- C -'!C18:'- C -'!E18)</f>
        <v>0</v>
      </c>
      <c r="G16">
        <f t="shared" ca="1" si="0"/>
        <v>1</v>
      </c>
      <c r="H16">
        <f t="shared" ca="1" si="1"/>
        <v>1</v>
      </c>
      <c r="I16">
        <f t="shared" ca="1" si="2"/>
        <v>0</v>
      </c>
      <c r="J16">
        <f t="shared" ca="1" si="3"/>
        <v>0</v>
      </c>
      <c r="K16">
        <f t="shared" ca="1" si="42"/>
        <v>4</v>
      </c>
      <c r="L16">
        <f t="shared" ca="1" si="43"/>
        <v>0</v>
      </c>
      <c r="N16">
        <f t="shared" ca="1" si="6"/>
        <v>0</v>
      </c>
      <c r="O16">
        <f t="shared" ca="1" si="44"/>
        <v>0</v>
      </c>
      <c r="P16">
        <f t="shared" ca="1" si="45"/>
        <v>0</v>
      </c>
      <c r="Q16">
        <f t="shared" ca="1" si="46"/>
        <v>0</v>
      </c>
      <c r="R16">
        <f t="shared" ca="1" si="47"/>
        <v>0</v>
      </c>
      <c r="S16">
        <f t="shared" ca="1" si="48"/>
        <v>0</v>
      </c>
      <c r="U16">
        <f t="shared" ca="1" si="12"/>
        <v>0</v>
      </c>
      <c r="V16">
        <f t="shared" ca="1" si="49"/>
        <v>0</v>
      </c>
      <c r="W16">
        <f t="shared" ca="1" si="50"/>
        <v>0</v>
      </c>
      <c r="X16">
        <f t="shared" ca="1" si="51"/>
        <v>0</v>
      </c>
      <c r="Y16">
        <f t="shared" ca="1" si="52"/>
        <v>0</v>
      </c>
      <c r="Z16">
        <f t="shared" ca="1" si="53"/>
        <v>0</v>
      </c>
      <c r="AB16">
        <f t="shared" ca="1" si="18"/>
        <v>0</v>
      </c>
      <c r="AC16">
        <f t="shared" ca="1" si="54"/>
        <v>0</v>
      </c>
      <c r="AD16">
        <f t="shared" ca="1" si="55"/>
        <v>0</v>
      </c>
      <c r="AE16">
        <f t="shared" ca="1" si="56"/>
        <v>0</v>
      </c>
      <c r="AF16">
        <f t="shared" ca="1" si="57"/>
        <v>0</v>
      </c>
      <c r="AG16">
        <f t="shared" ca="1" si="58"/>
        <v>0</v>
      </c>
      <c r="AI16">
        <f t="shared" ca="1" si="24"/>
        <v>0</v>
      </c>
      <c r="AJ16">
        <f t="shared" ca="1" si="25"/>
        <v>0</v>
      </c>
      <c r="AK16">
        <f t="shared" ca="1" si="26"/>
        <v>0</v>
      </c>
      <c r="AL16">
        <f t="shared" ca="1" si="27"/>
        <v>0</v>
      </c>
      <c r="AM16">
        <f t="shared" ca="1" si="28"/>
        <v>0</v>
      </c>
      <c r="AN16">
        <f t="shared" ca="1" si="29"/>
        <v>0</v>
      </c>
      <c r="AP16">
        <f t="shared" ca="1" si="30"/>
        <v>1</v>
      </c>
      <c r="AQ16">
        <f t="shared" ca="1" si="31"/>
        <v>0</v>
      </c>
      <c r="AR16">
        <f t="shared" ca="1" si="32"/>
        <v>0</v>
      </c>
      <c r="AS16">
        <f t="shared" ca="1" si="33"/>
        <v>1</v>
      </c>
      <c r="AT16">
        <f t="shared" ca="1" si="34"/>
        <v>0</v>
      </c>
      <c r="AU16">
        <f t="shared" ca="1" si="35"/>
        <v>4</v>
      </c>
      <c r="AW16">
        <f t="shared" ca="1" si="36"/>
        <v>0</v>
      </c>
      <c r="AX16">
        <f t="shared" ca="1" si="37"/>
        <v>0</v>
      </c>
      <c r="AY16">
        <f t="shared" ca="1" si="38"/>
        <v>0</v>
      </c>
      <c r="AZ16">
        <f t="shared" ca="1" si="39"/>
        <v>0</v>
      </c>
      <c r="BA16">
        <f t="shared" ca="1" si="40"/>
        <v>0</v>
      </c>
      <c r="BB16">
        <f t="shared" ca="1" si="41"/>
        <v>0</v>
      </c>
    </row>
    <row r="17" spans="1:96" x14ac:dyDescent="0.2">
      <c r="A17" s="2" t="str">
        <f ca="1">'- C -'!B19</f>
        <v>CITRATO DE METELO</v>
      </c>
      <c r="B17" s="228">
        <f>IF('- C -'!C19&lt;&gt;"",'- C -'!C19,"")</f>
        <v>1</v>
      </c>
      <c r="C17" s="228" t="str">
        <f>'- C -'!D19</f>
        <v>-</v>
      </c>
      <c r="D17" s="228">
        <f>IF('- C -'!E19&lt;&gt;"",'- C -'!E19,"")</f>
        <v>1</v>
      </c>
      <c r="E17" s="3" t="str">
        <f ca="1">'- C -'!F19</f>
        <v>CSK LA ROPA</v>
      </c>
      <c r="F17" s="228">
        <f>COUNTBLANK('- C -'!C19:'- C -'!E19)</f>
        <v>0</v>
      </c>
      <c r="G17">
        <f t="shared" ca="1" si="0"/>
        <v>0</v>
      </c>
      <c r="H17">
        <f t="shared" ca="1" si="1"/>
        <v>0</v>
      </c>
      <c r="I17">
        <f t="shared" ca="1" si="2"/>
        <v>0</v>
      </c>
      <c r="J17">
        <f t="shared" ca="1" si="3"/>
        <v>0</v>
      </c>
      <c r="K17">
        <f t="shared" ca="1" si="42"/>
        <v>0</v>
      </c>
      <c r="L17">
        <f t="shared" ca="1" si="43"/>
        <v>0</v>
      </c>
      <c r="N17">
        <f t="shared" ca="1" si="6"/>
        <v>1</v>
      </c>
      <c r="O17">
        <f t="shared" ca="1" si="44"/>
        <v>0</v>
      </c>
      <c r="P17">
        <f t="shared" ca="1" si="45"/>
        <v>1</v>
      </c>
      <c r="Q17">
        <f t="shared" ca="1" si="46"/>
        <v>0</v>
      </c>
      <c r="R17">
        <f t="shared" ca="1" si="47"/>
        <v>1</v>
      </c>
      <c r="S17">
        <f t="shared" ca="1" si="48"/>
        <v>1</v>
      </c>
      <c r="U17">
        <f t="shared" ca="1" si="12"/>
        <v>1</v>
      </c>
      <c r="V17">
        <f t="shared" ca="1" si="49"/>
        <v>0</v>
      </c>
      <c r="W17">
        <f t="shared" ca="1" si="50"/>
        <v>1</v>
      </c>
      <c r="X17">
        <f t="shared" ca="1" si="51"/>
        <v>0</v>
      </c>
      <c r="Y17">
        <f t="shared" ca="1" si="52"/>
        <v>1</v>
      </c>
      <c r="Z17">
        <f t="shared" ca="1" si="53"/>
        <v>1</v>
      </c>
      <c r="AB17">
        <f t="shared" ca="1" si="18"/>
        <v>0</v>
      </c>
      <c r="AC17">
        <f t="shared" ca="1" si="54"/>
        <v>0</v>
      </c>
      <c r="AD17">
        <f t="shared" ca="1" si="55"/>
        <v>0</v>
      </c>
      <c r="AE17">
        <f t="shared" ca="1" si="56"/>
        <v>0</v>
      </c>
      <c r="AF17">
        <f t="shared" ca="1" si="57"/>
        <v>0</v>
      </c>
      <c r="AG17">
        <f t="shared" ca="1" si="58"/>
        <v>0</v>
      </c>
      <c r="AI17">
        <f t="shared" ca="1" si="24"/>
        <v>0</v>
      </c>
      <c r="AJ17">
        <f t="shared" ca="1" si="25"/>
        <v>0</v>
      </c>
      <c r="AK17">
        <f t="shared" ca="1" si="26"/>
        <v>0</v>
      </c>
      <c r="AL17">
        <f t="shared" ca="1" si="27"/>
        <v>0</v>
      </c>
      <c r="AM17">
        <f t="shared" ca="1" si="28"/>
        <v>0</v>
      </c>
      <c r="AN17">
        <f t="shared" ca="1" si="29"/>
        <v>0</v>
      </c>
      <c r="AP17">
        <f t="shared" ca="1" si="30"/>
        <v>0</v>
      </c>
      <c r="AQ17">
        <f t="shared" ca="1" si="31"/>
        <v>0</v>
      </c>
      <c r="AR17">
        <f t="shared" ca="1" si="32"/>
        <v>0</v>
      </c>
      <c r="AS17">
        <f t="shared" ca="1" si="33"/>
        <v>0</v>
      </c>
      <c r="AT17">
        <f t="shared" ca="1" si="34"/>
        <v>0</v>
      </c>
      <c r="AU17">
        <f t="shared" ca="1" si="35"/>
        <v>0</v>
      </c>
      <c r="AW17">
        <f t="shared" ca="1" si="36"/>
        <v>0</v>
      </c>
      <c r="AX17">
        <f t="shared" ca="1" si="37"/>
        <v>0</v>
      </c>
      <c r="AY17">
        <f t="shared" ca="1" si="38"/>
        <v>0</v>
      </c>
      <c r="AZ17">
        <f t="shared" ca="1" si="39"/>
        <v>0</v>
      </c>
      <c r="BA17">
        <f t="shared" ca="1" si="40"/>
        <v>0</v>
      </c>
      <c r="BB17">
        <f t="shared" ca="1" si="41"/>
        <v>0</v>
      </c>
    </row>
    <row r="18" spans="1:96" x14ac:dyDescent="0.2">
      <c r="A18" s="2" t="str">
        <f ca="1">'- C -'!B20</f>
        <v>MULAX F.C.</v>
      </c>
      <c r="B18" s="228">
        <f>IF('- C -'!C20&lt;&gt;"",'- C -'!C20,"")</f>
        <v>3</v>
      </c>
      <c r="C18" s="228" t="str">
        <f>'- C -'!D20</f>
        <v>-</v>
      </c>
      <c r="D18" s="228">
        <f>IF('- C -'!E20&lt;&gt;"",'- C -'!E20,"")</f>
        <v>0</v>
      </c>
      <c r="E18" s="3" t="str">
        <f ca="1">'- C -'!F20</f>
        <v>KHAREBERG F.C.</v>
      </c>
      <c r="F18" s="228">
        <f>COUNTBLANK('- C -'!C20:'- C -'!E20)</f>
        <v>0</v>
      </c>
      <c r="G18">
        <f t="shared" ca="1" si="0"/>
        <v>0</v>
      </c>
      <c r="H18">
        <f t="shared" ca="1" si="1"/>
        <v>0</v>
      </c>
      <c r="I18">
        <f t="shared" ca="1" si="2"/>
        <v>0</v>
      </c>
      <c r="J18">
        <f t="shared" ca="1" si="3"/>
        <v>0</v>
      </c>
      <c r="K18">
        <f t="shared" ca="1" si="42"/>
        <v>0</v>
      </c>
      <c r="L18">
        <f t="shared" ca="1" si="43"/>
        <v>0</v>
      </c>
      <c r="N18">
        <f t="shared" ca="1" si="6"/>
        <v>0</v>
      </c>
      <c r="O18">
        <f t="shared" ca="1" si="44"/>
        <v>0</v>
      </c>
      <c r="P18">
        <f t="shared" ca="1" si="45"/>
        <v>0</v>
      </c>
      <c r="Q18">
        <f t="shared" ca="1" si="46"/>
        <v>0</v>
      </c>
      <c r="R18">
        <f t="shared" ca="1" si="47"/>
        <v>0</v>
      </c>
      <c r="S18">
        <f t="shared" ca="1" si="48"/>
        <v>0</v>
      </c>
      <c r="U18">
        <f t="shared" ca="1" si="12"/>
        <v>0</v>
      </c>
      <c r="V18">
        <f t="shared" ca="1" si="49"/>
        <v>0</v>
      </c>
      <c r="W18">
        <f t="shared" ca="1" si="50"/>
        <v>0</v>
      </c>
      <c r="X18">
        <f t="shared" ca="1" si="51"/>
        <v>0</v>
      </c>
      <c r="Y18">
        <f t="shared" ca="1" si="52"/>
        <v>0</v>
      </c>
      <c r="Z18">
        <f t="shared" ca="1" si="53"/>
        <v>0</v>
      </c>
      <c r="AB18">
        <f t="shared" ca="1" si="18"/>
        <v>1</v>
      </c>
      <c r="AC18">
        <f t="shared" ca="1" si="54"/>
        <v>1</v>
      </c>
      <c r="AD18">
        <f t="shared" ca="1" si="55"/>
        <v>0</v>
      </c>
      <c r="AE18">
        <f t="shared" ca="1" si="56"/>
        <v>0</v>
      </c>
      <c r="AF18">
        <f t="shared" ca="1" si="57"/>
        <v>3</v>
      </c>
      <c r="AG18">
        <f t="shared" ca="1" si="58"/>
        <v>0</v>
      </c>
      <c r="AI18">
        <f t="shared" ca="1" si="24"/>
        <v>1</v>
      </c>
      <c r="AJ18">
        <f t="shared" ca="1" si="25"/>
        <v>0</v>
      </c>
      <c r="AK18">
        <f t="shared" ca="1" si="26"/>
        <v>0</v>
      </c>
      <c r="AL18">
        <f t="shared" ca="1" si="27"/>
        <v>1</v>
      </c>
      <c r="AM18">
        <f t="shared" ca="1" si="28"/>
        <v>0</v>
      </c>
      <c r="AN18">
        <f t="shared" ca="1" si="29"/>
        <v>3</v>
      </c>
      <c r="AP18">
        <f t="shared" ca="1" si="30"/>
        <v>0</v>
      </c>
      <c r="AQ18">
        <f t="shared" ca="1" si="31"/>
        <v>0</v>
      </c>
      <c r="AR18">
        <f t="shared" ca="1" si="32"/>
        <v>0</v>
      </c>
      <c r="AS18">
        <f t="shared" ca="1" si="33"/>
        <v>0</v>
      </c>
      <c r="AT18">
        <f t="shared" ca="1" si="34"/>
        <v>0</v>
      </c>
      <c r="AU18">
        <f t="shared" ca="1" si="35"/>
        <v>0</v>
      </c>
      <c r="AW18">
        <f t="shared" ca="1" si="36"/>
        <v>0</v>
      </c>
      <c r="AX18">
        <f t="shared" ca="1" si="37"/>
        <v>0</v>
      </c>
      <c r="AY18">
        <f t="shared" ca="1" si="38"/>
        <v>0</v>
      </c>
      <c r="AZ18">
        <f t="shared" ca="1" si="39"/>
        <v>0</v>
      </c>
      <c r="BA18">
        <f t="shared" ca="1" si="40"/>
        <v>0</v>
      </c>
      <c r="BB18">
        <f t="shared" ca="1" si="41"/>
        <v>0</v>
      </c>
    </row>
    <row r="19" spans="1:96" x14ac:dyDescent="0.2">
      <c r="G19" t="e">
        <f t="shared" ref="G19:L19" ca="1" si="59">SUM(G4:G18)</f>
        <v>#REF!</v>
      </c>
      <c r="H19" t="e">
        <f t="shared" ca="1" si="59"/>
        <v>#REF!</v>
      </c>
      <c r="I19" t="e">
        <f t="shared" ca="1" si="59"/>
        <v>#REF!</v>
      </c>
      <c r="J19" t="e">
        <f t="shared" ca="1" si="59"/>
        <v>#REF!</v>
      </c>
      <c r="K19" t="e">
        <f t="shared" si="59"/>
        <v>#REF!</v>
      </c>
      <c r="L19" t="e">
        <f t="shared" si="59"/>
        <v>#REF!</v>
      </c>
      <c r="M19" t="e">
        <f ca="1">H19*3+I19</f>
        <v>#REF!</v>
      </c>
      <c r="N19" t="e">
        <f t="shared" ref="N19:S19" ca="1" si="60">SUM(N4:N18)</f>
        <v>#REF!</v>
      </c>
      <c r="O19" t="e">
        <f t="shared" ca="1" si="60"/>
        <v>#REF!</v>
      </c>
      <c r="P19" t="e">
        <f t="shared" ca="1" si="60"/>
        <v>#REF!</v>
      </c>
      <c r="Q19" t="e">
        <f t="shared" ca="1" si="60"/>
        <v>#REF!</v>
      </c>
      <c r="R19" t="e">
        <f t="shared" si="60"/>
        <v>#REF!</v>
      </c>
      <c r="S19" t="e">
        <f t="shared" si="60"/>
        <v>#REF!</v>
      </c>
      <c r="T19" t="e">
        <f ca="1">O19*3+P19</f>
        <v>#REF!</v>
      </c>
      <c r="U19" t="e">
        <f t="shared" ref="U19:Z19" ca="1" si="61">SUM(U4:U18)</f>
        <v>#REF!</v>
      </c>
      <c r="V19" t="e">
        <f t="shared" ca="1" si="61"/>
        <v>#REF!</v>
      </c>
      <c r="W19" t="e">
        <f t="shared" ca="1" si="61"/>
        <v>#REF!</v>
      </c>
      <c r="X19" t="e">
        <f t="shared" ca="1" si="61"/>
        <v>#REF!</v>
      </c>
      <c r="Y19" t="e">
        <f t="shared" si="61"/>
        <v>#REF!</v>
      </c>
      <c r="Z19" t="e">
        <f t="shared" si="61"/>
        <v>#REF!</v>
      </c>
      <c r="AA19" t="e">
        <f ca="1">V19*3+W19</f>
        <v>#REF!</v>
      </c>
      <c r="AB19" t="e">
        <f t="shared" ref="AB19:AG19" ca="1" si="62">SUM(AB4:AB18)</f>
        <v>#REF!</v>
      </c>
      <c r="AC19" t="e">
        <f t="shared" ca="1" si="62"/>
        <v>#REF!</v>
      </c>
      <c r="AD19" t="e">
        <f t="shared" ca="1" si="62"/>
        <v>#REF!</v>
      </c>
      <c r="AE19" t="e">
        <f t="shared" ca="1" si="62"/>
        <v>#REF!</v>
      </c>
      <c r="AF19" t="e">
        <f t="shared" si="62"/>
        <v>#REF!</v>
      </c>
      <c r="AG19" t="e">
        <f t="shared" si="62"/>
        <v>#REF!</v>
      </c>
      <c r="AH19" t="e">
        <f ca="1">AC19*3+AD19</f>
        <v>#REF!</v>
      </c>
      <c r="AI19" t="e">
        <f t="shared" ref="AI19:AN19" ca="1" si="63">SUM(AI4:AI18)</f>
        <v>#REF!</v>
      </c>
      <c r="AJ19" t="e">
        <f t="shared" ca="1" si="63"/>
        <v>#REF!</v>
      </c>
      <c r="AK19" t="e">
        <f t="shared" ca="1" si="63"/>
        <v>#REF!</v>
      </c>
      <c r="AL19" t="e">
        <f t="shared" ca="1" si="63"/>
        <v>#REF!</v>
      </c>
      <c r="AM19" t="e">
        <f t="shared" si="63"/>
        <v>#REF!</v>
      </c>
      <c r="AN19" t="e">
        <f t="shared" si="63"/>
        <v>#REF!</v>
      </c>
      <c r="AO19" t="e">
        <f ca="1">AJ19*3+AK19</f>
        <v>#REF!</v>
      </c>
      <c r="AP19" t="e">
        <f t="shared" ref="AP19:AU19" ca="1" si="64">SUM(AP4:AP18)</f>
        <v>#REF!</v>
      </c>
      <c r="AQ19" t="e">
        <f t="shared" ca="1" si="64"/>
        <v>#REF!</v>
      </c>
      <c r="AR19" t="e">
        <f t="shared" ca="1" si="64"/>
        <v>#REF!</v>
      </c>
      <c r="AS19" t="e">
        <f t="shared" ca="1" si="64"/>
        <v>#REF!</v>
      </c>
      <c r="AT19" t="e">
        <f t="shared" si="64"/>
        <v>#REF!</v>
      </c>
      <c r="AU19" t="e">
        <f t="shared" si="64"/>
        <v>#REF!</v>
      </c>
      <c r="AV19" t="e">
        <f ca="1">AQ19*3+AR19</f>
        <v>#REF!</v>
      </c>
      <c r="AW19" t="e">
        <f t="shared" ref="AW19:BB19" ca="1" si="65">SUM(AW4:AW18)</f>
        <v>#REF!</v>
      </c>
      <c r="AX19" t="e">
        <f t="shared" ca="1" si="65"/>
        <v>#REF!</v>
      </c>
      <c r="AY19" t="e">
        <f t="shared" ca="1" si="65"/>
        <v>#REF!</v>
      </c>
      <c r="AZ19" t="e">
        <f t="shared" ca="1" si="65"/>
        <v>#REF!</v>
      </c>
      <c r="BA19" t="e">
        <f t="shared" si="65"/>
        <v>#REF!</v>
      </c>
      <c r="BB19" t="e">
        <f t="shared" si="65"/>
        <v>#REF!</v>
      </c>
      <c r="BC19" t="e">
        <f ca="1">AX19*3+AY19</f>
        <v>#REF!</v>
      </c>
    </row>
    <row r="25" spans="1:96" x14ac:dyDescent="0.2">
      <c r="F25" t="s">
        <v>35</v>
      </c>
    </row>
    <row r="26" spans="1:96" x14ac:dyDescent="0.2">
      <c r="G26" t="s">
        <v>14</v>
      </c>
      <c r="H26" t="s">
        <v>16</v>
      </c>
      <c r="I26" t="s">
        <v>17</v>
      </c>
      <c r="J26" t="s">
        <v>18</v>
      </c>
      <c r="K26" t="s">
        <v>19</v>
      </c>
      <c r="L26" t="s">
        <v>20</v>
      </c>
      <c r="M26" t="s">
        <v>15</v>
      </c>
      <c r="O26" t="s">
        <v>21</v>
      </c>
      <c r="S26" t="s">
        <v>22</v>
      </c>
      <c r="W26" t="s">
        <v>23</v>
      </c>
      <c r="AA26" t="s">
        <v>71</v>
      </c>
      <c r="AE26" t="s">
        <v>86</v>
      </c>
      <c r="AI26" t="s">
        <v>87</v>
      </c>
      <c r="AM26" t="s">
        <v>24</v>
      </c>
      <c r="AQ26" t="s">
        <v>25</v>
      </c>
      <c r="AU26" t="s">
        <v>72</v>
      </c>
      <c r="AY26" t="s">
        <v>88</v>
      </c>
      <c r="BC26" t="s">
        <v>89</v>
      </c>
      <c r="BG26" t="s">
        <v>26</v>
      </c>
      <c r="BK26" t="s">
        <v>73</v>
      </c>
      <c r="BO26" t="s">
        <v>90</v>
      </c>
      <c r="BS26" t="s">
        <v>91</v>
      </c>
      <c r="BW26" t="s">
        <v>74</v>
      </c>
      <c r="CA26" t="s">
        <v>92</v>
      </c>
      <c r="CE26" t="s">
        <v>93</v>
      </c>
      <c r="CI26" t="s">
        <v>94</v>
      </c>
      <c r="CM26" t="s">
        <v>95</v>
      </c>
      <c r="CQ26" t="s">
        <v>75</v>
      </c>
    </row>
    <row r="27" spans="1:96" x14ac:dyDescent="0.2">
      <c r="F27" t="str">
        <f>G2</f>
        <v>NIUPI F.C.</v>
      </c>
      <c r="G27" t="e">
        <f t="shared" ref="G27:M27" ca="1" si="66">G19</f>
        <v>#REF!</v>
      </c>
      <c r="H27" t="e">
        <f t="shared" ca="1" si="66"/>
        <v>#REF!</v>
      </c>
      <c r="I27" t="e">
        <f t="shared" ca="1" si="66"/>
        <v>#REF!</v>
      </c>
      <c r="J27" t="e">
        <f t="shared" ca="1" si="66"/>
        <v>#REF!</v>
      </c>
      <c r="K27" t="e">
        <f t="shared" si="66"/>
        <v>#REF!</v>
      </c>
      <c r="L27" t="e">
        <f t="shared" si="66"/>
        <v>#REF!</v>
      </c>
      <c r="M27" t="e">
        <f t="shared" ca="1" si="66"/>
        <v>#REF!</v>
      </c>
      <c r="O27" t="e">
        <f ca="1">IF($M27&gt;=$M28,$F27,$F28)</f>
        <v>#REF!</v>
      </c>
      <c r="P27" t="e">
        <f t="shared" ref="P27:P33" ca="1" si="67">VLOOKUP(O27,$F$27:$M$36,8,FALSE)</f>
        <v>#REF!</v>
      </c>
      <c r="S27" t="e">
        <f ca="1">IF($P27&gt;=$P29,$O27,$O29)</f>
        <v>#REF!</v>
      </c>
      <c r="T27" t="e">
        <f t="shared" ref="T27:T33" ca="1" si="68">VLOOKUP(S27,$O$27:$P$36,2,FALSE)</f>
        <v>#REF!</v>
      </c>
      <c r="W27" t="e">
        <f ca="1">IF($T27&gt;=$T30,$S27,$S30)</f>
        <v>#REF!</v>
      </c>
      <c r="X27" t="e">
        <f t="shared" ref="X27:X33" ca="1" si="69">VLOOKUP(W27,$S$27:$T$36,2,FALSE)</f>
        <v>#REF!</v>
      </c>
      <c r="AA27" t="e">
        <f ca="1">IF($X27&gt;=$X31,$W27,$W31)</f>
        <v>#REF!</v>
      </c>
      <c r="AB27" t="e">
        <f ca="1">VLOOKUP(AA27,W27:X36,2,FALSE)</f>
        <v>#REF!</v>
      </c>
      <c r="AE27" t="e">
        <f ca="1">IF($AB27&gt;=$AB32,$AA27,$AA32)</f>
        <v>#REF!</v>
      </c>
      <c r="AF27" t="e">
        <f ca="1">VLOOKUP(AE27,AA27:AB36,2,FALSE)</f>
        <v>#REF!</v>
      </c>
      <c r="AI27" t="e">
        <f ca="1">IF($AF27&gt;=$AF33,$AE27,$AE33)</f>
        <v>#REF!</v>
      </c>
      <c r="AJ27" t="e">
        <f ca="1">VLOOKUP(AI27,AE27:AF36,2,FALSE)</f>
        <v>#REF!</v>
      </c>
      <c r="AM27" t="e">
        <f ca="1">AI27</f>
        <v>#REF!</v>
      </c>
      <c r="AN27" t="e">
        <f ca="1">VLOOKUP(AM27,AI27:AJ36,2,FALSE)</f>
        <v>#REF!</v>
      </c>
      <c r="AQ27" t="e">
        <f ca="1">AM27</f>
        <v>#REF!</v>
      </c>
      <c r="AR27" t="e">
        <f ca="1">VLOOKUP(AQ27,AM27:AN36,2,FALSE)</f>
        <v>#REF!</v>
      </c>
      <c r="AU27" t="e">
        <f ca="1">AQ27</f>
        <v>#REF!</v>
      </c>
      <c r="AV27" t="e">
        <f ca="1">VLOOKUP(AU27,AQ27:AR36,2,FALSE)</f>
        <v>#REF!</v>
      </c>
      <c r="AY27" t="e">
        <f ca="1">AU27</f>
        <v>#REF!</v>
      </c>
      <c r="AZ27" t="e">
        <f ca="1">VLOOKUP(AY27,AU27:AV36,2,FALSE)</f>
        <v>#REF!</v>
      </c>
      <c r="BC27" t="e">
        <f ca="1">AY27</f>
        <v>#REF!</v>
      </c>
      <c r="BD27" t="e">
        <f ca="1">VLOOKUP(BC27,AY27:AZ36,2,FALSE)</f>
        <v>#REF!</v>
      </c>
      <c r="BG27" t="e">
        <f ca="1">BC27</f>
        <v>#REF!</v>
      </c>
      <c r="BH27" t="e">
        <f ca="1">VLOOKUP(BG27,BC27:BD36,2,FALSE)</f>
        <v>#REF!</v>
      </c>
      <c r="BK27" t="e">
        <f ca="1">BG27</f>
        <v>#REF!</v>
      </c>
      <c r="BL27" t="e">
        <f ca="1">VLOOKUP(BK27,BG27:BH36,2,FALSE)</f>
        <v>#REF!</v>
      </c>
      <c r="BO27" t="e">
        <f ca="1">BK27</f>
        <v>#REF!</v>
      </c>
      <c r="BP27" t="e">
        <f ca="1">VLOOKUP(BO27,BK27:BL36,2,FALSE)</f>
        <v>#REF!</v>
      </c>
      <c r="BS27" t="e">
        <f ca="1">BO27</f>
        <v>#REF!</v>
      </c>
      <c r="BT27" t="e">
        <f ca="1">VLOOKUP(BS27,BO27:BP36,2,FALSE)</f>
        <v>#REF!</v>
      </c>
      <c r="BW27" t="e">
        <f ca="1">BS27</f>
        <v>#REF!</v>
      </c>
      <c r="BX27" t="e">
        <f ca="1">VLOOKUP(BW27,BS27:BT36,2,FALSE)</f>
        <v>#REF!</v>
      </c>
      <c r="CA27" t="e">
        <f ca="1">BW27</f>
        <v>#REF!</v>
      </c>
      <c r="CB27" t="e">
        <f ca="1">VLOOKUP(CA27,BW27:BX36,2,FALSE)</f>
        <v>#REF!</v>
      </c>
      <c r="CE27" t="e">
        <f ca="1">CA27</f>
        <v>#REF!</v>
      </c>
      <c r="CF27" t="e">
        <f ca="1">VLOOKUP(CE27,CA27:CB36,2,FALSE)</f>
        <v>#REF!</v>
      </c>
      <c r="CI27" t="e">
        <f ca="1">CE27</f>
        <v>#REF!</v>
      </c>
      <c r="CJ27" t="e">
        <f ca="1">VLOOKUP(CI27,CE27:CF36,2,FALSE)</f>
        <v>#REF!</v>
      </c>
      <c r="CM27" t="e">
        <f ca="1">CI27</f>
        <v>#REF!</v>
      </c>
      <c r="CN27" t="e">
        <f ca="1">VLOOKUP(CM27,CI27:CJ36,2,FALSE)</f>
        <v>#REF!</v>
      </c>
      <c r="CQ27" t="e">
        <f ca="1">CM27</f>
        <v>#REF!</v>
      </c>
      <c r="CR27" t="e">
        <f ca="1">VLOOKUP(CQ27,CM27:CN36,2,FALSE)</f>
        <v>#REF!</v>
      </c>
    </row>
    <row r="28" spans="1:96" x14ac:dyDescent="0.2">
      <c r="F28" t="str">
        <f>N2</f>
        <v>CITRATO DE METELO</v>
      </c>
      <c r="G28" t="e">
        <f t="shared" ref="G28:L28" ca="1" si="70">N19</f>
        <v>#REF!</v>
      </c>
      <c r="H28" t="e">
        <f t="shared" ca="1" si="70"/>
        <v>#REF!</v>
      </c>
      <c r="I28" t="e">
        <f t="shared" ca="1" si="70"/>
        <v>#REF!</v>
      </c>
      <c r="J28" t="e">
        <f t="shared" ca="1" si="70"/>
        <v>#REF!</v>
      </c>
      <c r="K28" t="e">
        <f t="shared" si="70"/>
        <v>#REF!</v>
      </c>
      <c r="L28" t="e">
        <f t="shared" si="70"/>
        <v>#REF!</v>
      </c>
      <c r="M28" t="e">
        <f ca="1">T19</f>
        <v>#REF!</v>
      </c>
      <c r="O28" t="e">
        <f ca="1">IF($M28&lt;=$M27,$F28,$F27)</f>
        <v>#REF!</v>
      </c>
      <c r="P28" t="e">
        <f t="shared" ca="1" si="67"/>
        <v>#REF!</v>
      </c>
      <c r="S28" t="e">
        <f ca="1">O28</f>
        <v>#REF!</v>
      </c>
      <c r="T28" t="e">
        <f t="shared" ca="1" si="68"/>
        <v>#REF!</v>
      </c>
      <c r="W28" t="e">
        <f ca="1">S28</f>
        <v>#REF!</v>
      </c>
      <c r="X28" t="e">
        <f t="shared" ca="1" si="69"/>
        <v>#REF!</v>
      </c>
      <c r="AA28" t="e">
        <f ca="1">W28</f>
        <v>#REF!</v>
      </c>
      <c r="AB28" t="e">
        <f ca="1">VLOOKUP(AA28,W27:X36,2,FALSE)</f>
        <v>#REF!</v>
      </c>
      <c r="AE28" t="e">
        <f ca="1">AA28</f>
        <v>#REF!</v>
      </c>
      <c r="AF28" t="e">
        <f ca="1">VLOOKUP(AE28,AA27:AB36,2,FALSE)</f>
        <v>#REF!</v>
      </c>
      <c r="AI28" t="e">
        <f ca="1">AE28</f>
        <v>#REF!</v>
      </c>
      <c r="AJ28" t="e">
        <f ca="1">VLOOKUP(AI28,AE27:AF36,2,FALSE)</f>
        <v>#REF!</v>
      </c>
      <c r="AM28" t="e">
        <f ca="1">IF($AJ28&gt;=$AJ29,$AI28,$AI29)</f>
        <v>#REF!</v>
      </c>
      <c r="AN28" t="e">
        <f ca="1">VLOOKUP(AM28,AI27:AJ36,2,FALSE)</f>
        <v>#REF!</v>
      </c>
      <c r="AQ28" t="e">
        <f ca="1">IF($AN28&gt;=$AN30,$AM28,$AM30)</f>
        <v>#REF!</v>
      </c>
      <c r="AR28" t="e">
        <f ca="1">VLOOKUP(AQ28,AM27:AN36,2,FALSE)</f>
        <v>#REF!</v>
      </c>
      <c r="AU28" t="e">
        <f ca="1">IF($AR28&gt;=$AR31,$AQ28,$AQ31)</f>
        <v>#REF!</v>
      </c>
      <c r="AV28" t="e">
        <f ca="1">VLOOKUP(AU28,AQ27:AR36,2,FALSE)</f>
        <v>#REF!</v>
      </c>
      <c r="AY28" t="e">
        <f ca="1">IF($AV28&gt;=$AV32,$AU28,$AU32)</f>
        <v>#REF!</v>
      </c>
      <c r="AZ28" t="e">
        <f ca="1">VLOOKUP(AY28,AU27:AV36,2,FALSE)</f>
        <v>#REF!</v>
      </c>
      <c r="BC28" t="e">
        <f ca="1">IF($AZ28&gt;=$AZ33,$AY28,$AY33)</f>
        <v>#REF!</v>
      </c>
      <c r="BD28" t="e">
        <f ca="1">VLOOKUP(BC28,AY27:AZ36,2,FALSE)</f>
        <v>#REF!</v>
      </c>
      <c r="BG28" t="e">
        <f ca="1">BC28</f>
        <v>#REF!</v>
      </c>
      <c r="BH28" t="e">
        <f ca="1">VLOOKUP(BG28,BC27:BD36,2,FALSE)</f>
        <v>#REF!</v>
      </c>
      <c r="BK28" t="e">
        <f ca="1">BG28</f>
        <v>#REF!</v>
      </c>
      <c r="BL28" t="e">
        <f ca="1">VLOOKUP(BK28,BG27:BH36,2,FALSE)</f>
        <v>#REF!</v>
      </c>
      <c r="BO28" t="e">
        <f ca="1">BK28</f>
        <v>#REF!</v>
      </c>
      <c r="BP28" t="e">
        <f ca="1">VLOOKUP(BO28,BK27:BL36,2,FALSE)</f>
        <v>#REF!</v>
      </c>
      <c r="BS28" t="e">
        <f ca="1">BO28</f>
        <v>#REF!</v>
      </c>
      <c r="BT28" t="e">
        <f ca="1">VLOOKUP(BS28,BO27:BP36,2,FALSE)</f>
        <v>#REF!</v>
      </c>
      <c r="BW28" t="e">
        <f ca="1">BS28</f>
        <v>#REF!</v>
      </c>
      <c r="BX28" t="e">
        <f ca="1">VLOOKUP(BW28,BS27:BT36,2,FALSE)</f>
        <v>#REF!</v>
      </c>
      <c r="CA28" t="e">
        <f ca="1">BW28</f>
        <v>#REF!</v>
      </c>
      <c r="CB28" t="e">
        <f ca="1">VLOOKUP(CA28,BW27:BX36,2,FALSE)</f>
        <v>#REF!</v>
      </c>
      <c r="CE28" t="e">
        <f ca="1">CA28</f>
        <v>#REF!</v>
      </c>
      <c r="CF28" t="e">
        <f ca="1">VLOOKUP(CE28,CA27:CB36,2,FALSE)</f>
        <v>#REF!</v>
      </c>
      <c r="CI28" t="e">
        <f ca="1">CE28</f>
        <v>#REF!</v>
      </c>
      <c r="CJ28" t="e">
        <f ca="1">VLOOKUP(CI28,CE27:CF36,2,FALSE)</f>
        <v>#REF!</v>
      </c>
      <c r="CM28" t="e">
        <f ca="1">CI28</f>
        <v>#REF!</v>
      </c>
      <c r="CN28" t="e">
        <f ca="1">VLOOKUP(CM28,CI27:CJ36,2,FALSE)</f>
        <v>#REF!</v>
      </c>
      <c r="CQ28" t="e">
        <f ca="1">CM28</f>
        <v>#REF!</v>
      </c>
      <c r="CR28" t="e">
        <f ca="1">VLOOKUP(CQ28,CM27:CN36,2,FALSE)</f>
        <v>#REF!</v>
      </c>
    </row>
    <row r="29" spans="1:96" x14ac:dyDescent="0.2">
      <c r="F29" t="str">
        <f>U2</f>
        <v>CSK LA ROPA</v>
      </c>
      <c r="G29" t="e">
        <f t="shared" ref="G29:M29" ca="1" si="71">U19</f>
        <v>#REF!</v>
      </c>
      <c r="H29" t="e">
        <f t="shared" ca="1" si="71"/>
        <v>#REF!</v>
      </c>
      <c r="I29" t="e">
        <f t="shared" ca="1" si="71"/>
        <v>#REF!</v>
      </c>
      <c r="J29" t="e">
        <f t="shared" ca="1" si="71"/>
        <v>#REF!</v>
      </c>
      <c r="K29" t="e">
        <f t="shared" si="71"/>
        <v>#REF!</v>
      </c>
      <c r="L29" t="e">
        <f t="shared" si="71"/>
        <v>#REF!</v>
      </c>
      <c r="M29" t="e">
        <f t="shared" ca="1" si="71"/>
        <v>#REF!</v>
      </c>
      <c r="O29" t="str">
        <f>F29</f>
        <v>CSK LA ROPA</v>
      </c>
      <c r="P29" t="e">
        <f t="shared" ca="1" si="67"/>
        <v>#REF!</v>
      </c>
      <c r="S29" t="e">
        <f ca="1">IF($P29&lt;=$P27,$O29,$O27)</f>
        <v>#REF!</v>
      </c>
      <c r="T29" t="e">
        <f t="shared" ca="1" si="68"/>
        <v>#REF!</v>
      </c>
      <c r="W29" t="e">
        <f ca="1">S29</f>
        <v>#REF!</v>
      </c>
      <c r="X29" t="e">
        <f t="shared" ca="1" si="69"/>
        <v>#REF!</v>
      </c>
      <c r="AA29" t="e">
        <f ca="1">W29</f>
        <v>#REF!</v>
      </c>
      <c r="AB29" t="e">
        <f ca="1">VLOOKUP(AA29,W27:X36,2,FALSE)</f>
        <v>#REF!</v>
      </c>
      <c r="AE29" t="e">
        <f ca="1">AA29</f>
        <v>#REF!</v>
      </c>
      <c r="AF29" t="e">
        <f ca="1">VLOOKUP(AE29,AA27:AB36,2,FALSE)</f>
        <v>#REF!</v>
      </c>
      <c r="AI29" t="e">
        <f ca="1">AE29</f>
        <v>#REF!</v>
      </c>
      <c r="AJ29" t="e">
        <f ca="1">VLOOKUP(AI29,AE27:AF36,2,FALSE)</f>
        <v>#REF!</v>
      </c>
      <c r="AM29" t="e">
        <f ca="1">IF($AJ29&lt;=$AJ28,$AI29,$AI28)</f>
        <v>#REF!</v>
      </c>
      <c r="AN29" t="e">
        <f ca="1">VLOOKUP(AM29,AI27:AJ36,2,FALSE)</f>
        <v>#REF!</v>
      </c>
      <c r="AQ29" t="e">
        <f ca="1">AM29</f>
        <v>#REF!</v>
      </c>
      <c r="AR29" t="e">
        <f ca="1">VLOOKUP(AQ29,AM27:AN36,2,FALSE)</f>
        <v>#REF!</v>
      </c>
      <c r="AU29" t="e">
        <f ca="1">AQ29</f>
        <v>#REF!</v>
      </c>
      <c r="AV29" t="e">
        <f ca="1">VLOOKUP(AU29,AQ27:AR36,2,FALSE)</f>
        <v>#REF!</v>
      </c>
      <c r="AY29" t="e">
        <f ca="1">AU29</f>
        <v>#REF!</v>
      </c>
      <c r="AZ29" t="e">
        <f ca="1">VLOOKUP(AY29,AU27:AV36,2,FALSE)</f>
        <v>#REF!</v>
      </c>
      <c r="BC29" t="e">
        <f ca="1">AY29</f>
        <v>#REF!</v>
      </c>
      <c r="BD29" t="e">
        <f ca="1">VLOOKUP(BC29,AY27:AZ36,2,FALSE)</f>
        <v>#REF!</v>
      </c>
      <c r="BG29" t="e">
        <f ca="1">IF($BD29&gt;=$BD30,$BC29,$BC30)</f>
        <v>#REF!</v>
      </c>
      <c r="BH29" t="e">
        <f ca="1">VLOOKUP(BG29,BC27:BD36,2,FALSE)</f>
        <v>#REF!</v>
      </c>
      <c r="BK29" t="e">
        <f ca="1">IF($BH29&gt;=$BH31,$BG29,$BG31)</f>
        <v>#REF!</v>
      </c>
      <c r="BL29" t="e">
        <f ca="1">VLOOKUP(BK29,BG27:BH36,2,FALSE)</f>
        <v>#REF!</v>
      </c>
      <c r="BO29" t="e">
        <f ca="1">IF($BL29&gt;=$BL32,$BK29,$BK32)</f>
        <v>#REF!</v>
      </c>
      <c r="BP29" t="e">
        <f ca="1">VLOOKUP(BO29,BK27:BL36,2,FALSE)</f>
        <v>#REF!</v>
      </c>
      <c r="BS29" t="e">
        <f ca="1">IF($BP29&gt;=$BP33,$BO29,$BO33)</f>
        <v>#REF!</v>
      </c>
      <c r="BT29" t="e">
        <f ca="1">VLOOKUP(BS29,BO27:BP36,2,FALSE)</f>
        <v>#REF!</v>
      </c>
      <c r="BW29" t="e">
        <f ca="1">BS29</f>
        <v>#REF!</v>
      </c>
      <c r="BX29" t="e">
        <f ca="1">VLOOKUP(BW29,BS27:BT36,2,FALSE)</f>
        <v>#REF!</v>
      </c>
      <c r="CA29" t="e">
        <f ca="1">BW29</f>
        <v>#REF!</v>
      </c>
      <c r="CB29" t="e">
        <f ca="1">VLOOKUP(CA29,BW27:BX36,2,FALSE)</f>
        <v>#REF!</v>
      </c>
      <c r="CE29" t="e">
        <f ca="1">CA29</f>
        <v>#REF!</v>
      </c>
      <c r="CF29" t="e">
        <f ca="1">VLOOKUP(CE29,CA27:CB36,2,FALSE)</f>
        <v>#REF!</v>
      </c>
      <c r="CI29" t="e">
        <f ca="1">CE29</f>
        <v>#REF!</v>
      </c>
      <c r="CJ29" t="e">
        <f ca="1">VLOOKUP(CI29,CE27:CF36,2,FALSE)</f>
        <v>#REF!</v>
      </c>
      <c r="CM29" t="e">
        <f ca="1">CI29</f>
        <v>#REF!</v>
      </c>
      <c r="CN29" t="e">
        <f ca="1">VLOOKUP(CM29,CI27:CJ36,2,FALSE)</f>
        <v>#REF!</v>
      </c>
      <c r="CQ29" t="e">
        <f ca="1">CM29</f>
        <v>#REF!</v>
      </c>
      <c r="CR29" t="e">
        <f ca="1">VLOOKUP(CQ29,CM27:CN36,2,FALSE)</f>
        <v>#REF!</v>
      </c>
    </row>
    <row r="30" spans="1:96" x14ac:dyDescent="0.2">
      <c r="F30" t="str">
        <f>AB2</f>
        <v>MULAX F.C.</v>
      </c>
      <c r="G30" t="e">
        <f t="shared" ref="G30:M30" ca="1" si="72">AB19</f>
        <v>#REF!</v>
      </c>
      <c r="H30" t="e">
        <f t="shared" ca="1" si="72"/>
        <v>#REF!</v>
      </c>
      <c r="I30" t="e">
        <f t="shared" ca="1" si="72"/>
        <v>#REF!</v>
      </c>
      <c r="J30" t="e">
        <f t="shared" ca="1" si="72"/>
        <v>#REF!</v>
      </c>
      <c r="K30" t="e">
        <f t="shared" si="72"/>
        <v>#REF!</v>
      </c>
      <c r="L30" t="e">
        <f t="shared" si="72"/>
        <v>#REF!</v>
      </c>
      <c r="M30" t="e">
        <f t="shared" ca="1" si="72"/>
        <v>#REF!</v>
      </c>
      <c r="O30" t="str">
        <f>F30</f>
        <v>MULAX F.C.</v>
      </c>
      <c r="P30" t="e">
        <f t="shared" ca="1" si="67"/>
        <v>#REF!</v>
      </c>
      <c r="S30" t="str">
        <f>O30</f>
        <v>MULAX F.C.</v>
      </c>
      <c r="T30" t="e">
        <f t="shared" ca="1" si="68"/>
        <v>#REF!</v>
      </c>
      <c r="W30" t="e">
        <f ca="1">IF($T30&lt;=$T27,$S30,$S27)</f>
        <v>#REF!</v>
      </c>
      <c r="X30" t="e">
        <f t="shared" ca="1" si="69"/>
        <v>#REF!</v>
      </c>
      <c r="AA30" t="e">
        <f ca="1">W30</f>
        <v>#REF!</v>
      </c>
      <c r="AB30" t="e">
        <f ca="1">VLOOKUP(AA30,W27:X36,2,FALSE)</f>
        <v>#REF!</v>
      </c>
      <c r="AE30" t="e">
        <f ca="1">AA30</f>
        <v>#REF!</v>
      </c>
      <c r="AF30" t="e">
        <f ca="1">VLOOKUP(AE30,AA27:AB36,2,FALSE)</f>
        <v>#REF!</v>
      </c>
      <c r="AI30" t="e">
        <f ca="1">AE30</f>
        <v>#REF!</v>
      </c>
      <c r="AJ30" t="e">
        <f ca="1">VLOOKUP(AI30,AE27:AF36,2,FALSE)</f>
        <v>#REF!</v>
      </c>
      <c r="AM30" t="e">
        <f ca="1">AI30</f>
        <v>#REF!</v>
      </c>
      <c r="AN30" t="e">
        <f ca="1">VLOOKUP(AM30,AI27:AJ36,2,FALSE)</f>
        <v>#REF!</v>
      </c>
      <c r="AQ30" t="e">
        <f ca="1">IF($AN30&lt;=$AN28,$AM30,$AM28)</f>
        <v>#REF!</v>
      </c>
      <c r="AR30" t="e">
        <f ca="1">VLOOKUP(AQ30,AM27:AN36,2,FALSE)</f>
        <v>#REF!</v>
      </c>
      <c r="AU30" t="e">
        <f ca="1">AQ30</f>
        <v>#REF!</v>
      </c>
      <c r="AV30" t="e">
        <f ca="1">VLOOKUP(AU30,AQ27:AR36,2,FALSE)</f>
        <v>#REF!</v>
      </c>
      <c r="AY30" t="e">
        <f ca="1">AU30</f>
        <v>#REF!</v>
      </c>
      <c r="AZ30" t="e">
        <f ca="1">VLOOKUP(AY30,AU27:AV36,2,FALSE)</f>
        <v>#REF!</v>
      </c>
      <c r="BC30" t="e">
        <f ca="1">AY30</f>
        <v>#REF!</v>
      </c>
      <c r="BD30" t="e">
        <f ca="1">VLOOKUP(BC30,AY27:AZ36,2,FALSE)</f>
        <v>#REF!</v>
      </c>
      <c r="BG30" t="e">
        <f ca="1">IF($BD30&lt;=$BD29,$BC30,$BC29)</f>
        <v>#REF!</v>
      </c>
      <c r="BH30" t="e">
        <f ca="1">VLOOKUP(BG30,BC27:BD36,2,FALSE)</f>
        <v>#REF!</v>
      </c>
      <c r="BK30" t="e">
        <f ca="1">BG30</f>
        <v>#REF!</v>
      </c>
      <c r="BL30" t="e">
        <f ca="1">VLOOKUP(BK30,BG27:BH36,2,FALSE)</f>
        <v>#REF!</v>
      </c>
      <c r="BO30" t="e">
        <f ca="1">BK30</f>
        <v>#REF!</v>
      </c>
      <c r="BP30" t="e">
        <f ca="1">VLOOKUP(BO30,BK27:BL36,2,FALSE)</f>
        <v>#REF!</v>
      </c>
      <c r="BS30" t="e">
        <f ca="1">BO30</f>
        <v>#REF!</v>
      </c>
      <c r="BT30" t="e">
        <f ca="1">VLOOKUP(BS30,BO27:BP36,2,FALSE)</f>
        <v>#REF!</v>
      </c>
      <c r="BW30" t="e">
        <f ca="1">IF($BT30&gt;=$BT31,$BS30,$BS31)</f>
        <v>#REF!</v>
      </c>
      <c r="BX30" t="e">
        <f ca="1">VLOOKUP(BW30,BS27:BT36,2,FALSE)</f>
        <v>#REF!</v>
      </c>
      <c r="CA30" t="e">
        <f ca="1">IF($BX30&gt;=$BX32,$BW30,$BW32)</f>
        <v>#REF!</v>
      </c>
      <c r="CB30" t="e">
        <f ca="1">VLOOKUP(CA30,BW27:BX36,2,FALSE)</f>
        <v>#REF!</v>
      </c>
      <c r="CE30" t="e">
        <f ca="1">IF($CB30&gt;=$CB33,$CA30,$CA33)</f>
        <v>#REF!</v>
      </c>
      <c r="CF30" t="e">
        <f ca="1">VLOOKUP(CE30,CA27:CB36,2,FALSE)</f>
        <v>#REF!</v>
      </c>
      <c r="CI30" t="e">
        <f ca="1">CE30</f>
        <v>#REF!</v>
      </c>
      <c r="CJ30" t="e">
        <f ca="1">VLOOKUP(CI30,CE27:CF36,2,FALSE)</f>
        <v>#REF!</v>
      </c>
      <c r="CM30" t="e">
        <f ca="1">CI30</f>
        <v>#REF!</v>
      </c>
      <c r="CN30" t="e">
        <f ca="1">VLOOKUP(CM30,CI27:CJ36,2,FALSE)</f>
        <v>#REF!</v>
      </c>
      <c r="CQ30" t="e">
        <f ca="1">CM30</f>
        <v>#REF!</v>
      </c>
      <c r="CR30" t="e">
        <f ca="1">VLOOKUP(CQ30,CM27:CN36,2,FALSE)</f>
        <v>#REF!</v>
      </c>
    </row>
    <row r="31" spans="1:96" x14ac:dyDescent="0.2">
      <c r="F31" t="str">
        <f>AI2</f>
        <v>KHAREBERG F.C.</v>
      </c>
      <c r="G31" t="e">
        <f ca="1">AI19</f>
        <v>#REF!</v>
      </c>
      <c r="H31" t="e">
        <f t="shared" ref="H31:M31" ca="1" si="73">AJ19</f>
        <v>#REF!</v>
      </c>
      <c r="I31" t="e">
        <f t="shared" ca="1" si="73"/>
        <v>#REF!</v>
      </c>
      <c r="J31" t="e">
        <f t="shared" ca="1" si="73"/>
        <v>#REF!</v>
      </c>
      <c r="K31" t="e">
        <f t="shared" si="73"/>
        <v>#REF!</v>
      </c>
      <c r="L31" t="e">
        <f t="shared" si="73"/>
        <v>#REF!</v>
      </c>
      <c r="M31" t="e">
        <f t="shared" ca="1" si="73"/>
        <v>#REF!</v>
      </c>
      <c r="O31" t="str">
        <f>F31</f>
        <v>KHAREBERG F.C.</v>
      </c>
      <c r="P31" t="e">
        <f t="shared" ca="1" si="67"/>
        <v>#REF!</v>
      </c>
      <c r="S31" t="str">
        <f>O31</f>
        <v>KHAREBERG F.C.</v>
      </c>
      <c r="T31" t="e">
        <f t="shared" ca="1" si="68"/>
        <v>#REF!</v>
      </c>
      <c r="W31" t="str">
        <f>S31</f>
        <v>KHAREBERG F.C.</v>
      </c>
      <c r="X31" t="e">
        <f t="shared" ca="1" si="69"/>
        <v>#REF!</v>
      </c>
      <c r="AA31" t="e">
        <f ca="1">IF($X31&lt;=$X27,$W31,$W27)</f>
        <v>#REF!</v>
      </c>
      <c r="AB31" t="e">
        <f ca="1">VLOOKUP(AA31,W27:X36,2,FALSE)</f>
        <v>#REF!</v>
      </c>
      <c r="AE31" t="e">
        <f ca="1">AA31</f>
        <v>#REF!</v>
      </c>
      <c r="AF31" t="e">
        <f ca="1">VLOOKUP(AE31,AA27:AB36,2,FALSE)</f>
        <v>#REF!</v>
      </c>
      <c r="AI31" t="e">
        <f ca="1">AE31</f>
        <v>#REF!</v>
      </c>
      <c r="AJ31" t="e">
        <f ca="1">VLOOKUP(AI31,AE27:AF36,2,FALSE)</f>
        <v>#REF!</v>
      </c>
      <c r="AM31" t="e">
        <f ca="1">AI31</f>
        <v>#REF!</v>
      </c>
      <c r="AN31" t="e">
        <f ca="1">VLOOKUP(AM31,AI27:AJ36,2,FALSE)</f>
        <v>#REF!</v>
      </c>
      <c r="AQ31" t="e">
        <f ca="1">AM31</f>
        <v>#REF!</v>
      </c>
      <c r="AR31" t="e">
        <f ca="1">VLOOKUP(AQ31,AM27:AN36,2,FALSE)</f>
        <v>#REF!</v>
      </c>
      <c r="AU31" t="e">
        <f ca="1">IF($AR31&lt;=$AR28,$AQ31,$AQ28)</f>
        <v>#REF!</v>
      </c>
      <c r="AV31" t="e">
        <f ca="1">VLOOKUP(AU31,AQ27:AR36,2,FALSE)</f>
        <v>#REF!</v>
      </c>
      <c r="AY31" t="e">
        <f ca="1">AU31</f>
        <v>#REF!</v>
      </c>
      <c r="AZ31" t="e">
        <f ca="1">VLOOKUP(AY31,AU27:AV36,2,FALSE)</f>
        <v>#REF!</v>
      </c>
      <c r="BC31" t="e">
        <f ca="1">AY31</f>
        <v>#REF!</v>
      </c>
      <c r="BD31" t="e">
        <f ca="1">VLOOKUP(BC31,AY27:AZ36,2,FALSE)</f>
        <v>#REF!</v>
      </c>
      <c r="BG31" t="e">
        <f ca="1">BC31</f>
        <v>#REF!</v>
      </c>
      <c r="BH31" t="e">
        <f ca="1">VLOOKUP(BG31,BC27:BD36,2,FALSE)</f>
        <v>#REF!</v>
      </c>
      <c r="BK31" t="e">
        <f ca="1">IF($BH31&lt;=$BH29,$BG31,$BG29)</f>
        <v>#REF!</v>
      </c>
      <c r="BL31" t="e">
        <f ca="1">VLOOKUP(BK31,BG27:BH36,2,FALSE)</f>
        <v>#REF!</v>
      </c>
      <c r="BO31" t="e">
        <f ca="1">BK31</f>
        <v>#REF!</v>
      </c>
      <c r="BP31" t="e">
        <f ca="1">VLOOKUP(BO31,BK27:BL36,2,FALSE)</f>
        <v>#REF!</v>
      </c>
      <c r="BS31" t="e">
        <f ca="1">BO31</f>
        <v>#REF!</v>
      </c>
      <c r="BT31" t="e">
        <f ca="1">VLOOKUP(BS31,BO27:BP36,2,FALSE)</f>
        <v>#REF!</v>
      </c>
      <c r="BW31" t="e">
        <f ca="1">IF(BT31&lt;=BT30,BS31,BS30)</f>
        <v>#REF!</v>
      </c>
      <c r="BX31" t="e">
        <f ca="1">VLOOKUP(BW31,BS27:BT36,2,FALSE)</f>
        <v>#REF!</v>
      </c>
      <c r="CA31" t="e">
        <f ca="1">BW31</f>
        <v>#REF!</v>
      </c>
      <c r="CB31" t="e">
        <f ca="1">VLOOKUP(CA31,BW27:BX36,2,FALSE)</f>
        <v>#REF!</v>
      </c>
      <c r="CE31" t="e">
        <f ca="1">CA31</f>
        <v>#REF!</v>
      </c>
      <c r="CF31" t="e">
        <f ca="1">VLOOKUP(CE31,CA27:CB36,2,FALSE)</f>
        <v>#REF!</v>
      </c>
      <c r="CI31" t="e">
        <f ca="1">IF($CF31&gt;=$CF32,$CE31,$CE32)</f>
        <v>#REF!</v>
      </c>
      <c r="CJ31" t="e">
        <f ca="1">VLOOKUP(CI31,CE27:CF36,2,FALSE)</f>
        <v>#REF!</v>
      </c>
      <c r="CM31" t="e">
        <f ca="1">IF($CJ31&gt;=$CJ33,$CI31,$CI33)</f>
        <v>#REF!</v>
      </c>
      <c r="CN31" t="e">
        <f ca="1">VLOOKUP(CM31,CI27:CJ36,2,FALSE)</f>
        <v>#REF!</v>
      </c>
      <c r="CQ31" t="e">
        <f ca="1">CM31</f>
        <v>#REF!</v>
      </c>
      <c r="CR31" t="e">
        <f ca="1">VLOOKUP(CQ31,CM27:CN36,2,FALSE)</f>
        <v>#REF!</v>
      </c>
    </row>
    <row r="32" spans="1:96" x14ac:dyDescent="0.2">
      <c r="F32" t="str">
        <f>AP2</f>
        <v>LOS REVUELTOS FC</v>
      </c>
      <c r="G32" t="e">
        <f ca="1">AP19</f>
        <v>#REF!</v>
      </c>
      <c r="H32" t="e">
        <f t="shared" ref="H32:M32" ca="1" si="74">AQ19</f>
        <v>#REF!</v>
      </c>
      <c r="I32" t="e">
        <f t="shared" ca="1" si="74"/>
        <v>#REF!</v>
      </c>
      <c r="J32" t="e">
        <f t="shared" ca="1" si="74"/>
        <v>#REF!</v>
      </c>
      <c r="K32" t="e">
        <f t="shared" si="74"/>
        <v>#REF!</v>
      </c>
      <c r="L32" t="e">
        <f t="shared" si="74"/>
        <v>#REF!</v>
      </c>
      <c r="M32" t="e">
        <f t="shared" ca="1" si="74"/>
        <v>#REF!</v>
      </c>
      <c r="O32" t="str">
        <f>F32</f>
        <v>LOS REVUELTOS FC</v>
      </c>
      <c r="P32" t="e">
        <f t="shared" ca="1" si="67"/>
        <v>#REF!</v>
      </c>
      <c r="S32" t="str">
        <f>O32</f>
        <v>LOS REVUELTOS FC</v>
      </c>
      <c r="T32" t="e">
        <f t="shared" ca="1" si="68"/>
        <v>#REF!</v>
      </c>
      <c r="W32" t="str">
        <f>S32</f>
        <v>LOS REVUELTOS FC</v>
      </c>
      <c r="X32" t="e">
        <f t="shared" ca="1" si="69"/>
        <v>#REF!</v>
      </c>
      <c r="AA32" t="str">
        <f>W32</f>
        <v>LOS REVUELTOS FC</v>
      </c>
      <c r="AB32" t="e">
        <f ca="1">VLOOKUP(AA32,W27:X36,2,FALSE)</f>
        <v>#REF!</v>
      </c>
      <c r="AE32" t="e">
        <f ca="1">IF($AB32&lt;=$AB27,$AA32,$AA27)</f>
        <v>#REF!</v>
      </c>
      <c r="AF32" t="e">
        <f ca="1">VLOOKUP(AE32,AA27:AB36,2,FALSE)</f>
        <v>#REF!</v>
      </c>
      <c r="AI32" t="e">
        <f ca="1">AE32</f>
        <v>#REF!</v>
      </c>
      <c r="AJ32" t="e">
        <f ca="1">VLOOKUP(AI32,AE27:AF36,2,FALSE)</f>
        <v>#REF!</v>
      </c>
      <c r="AM32" t="e">
        <f ca="1">AI32</f>
        <v>#REF!</v>
      </c>
      <c r="AN32" t="e">
        <f ca="1">VLOOKUP(AM32,AI27:AJ36,2,FALSE)</f>
        <v>#REF!</v>
      </c>
      <c r="AQ32" t="e">
        <f ca="1">AM32</f>
        <v>#REF!</v>
      </c>
      <c r="AR32" t="e">
        <f ca="1">VLOOKUP(AQ32,AM27:AN36,2,FALSE)</f>
        <v>#REF!</v>
      </c>
      <c r="AU32" t="e">
        <f ca="1">AQ32</f>
        <v>#REF!</v>
      </c>
      <c r="AV32" t="e">
        <f ca="1">VLOOKUP(AU32,AQ27:AR36,2,FALSE)</f>
        <v>#REF!</v>
      </c>
      <c r="AY32" t="e">
        <f ca="1">IF($AV32&lt;=$AV28,$AU32,$AU28)</f>
        <v>#REF!</v>
      </c>
      <c r="AZ32" t="e">
        <f ca="1">VLOOKUP(AY32,AU27:AV36,2,FALSE)</f>
        <v>#REF!</v>
      </c>
      <c r="BC32" t="e">
        <f ca="1">AY32</f>
        <v>#REF!</v>
      </c>
      <c r="BD32" t="e">
        <f ca="1">VLOOKUP(BC32,AY27:AZ36,2,FALSE)</f>
        <v>#REF!</v>
      </c>
      <c r="BG32" t="e">
        <f ca="1">BC32</f>
        <v>#REF!</v>
      </c>
      <c r="BH32" t="e">
        <f ca="1">VLOOKUP(BG32,BC27:BD36,2,FALSE)</f>
        <v>#REF!</v>
      </c>
      <c r="BK32" t="e">
        <f ca="1">BG32</f>
        <v>#REF!</v>
      </c>
      <c r="BL32" t="e">
        <f ca="1">VLOOKUP(BK32,BG27:BH36,2,FALSE)</f>
        <v>#REF!</v>
      </c>
      <c r="BO32" t="e">
        <f ca="1">IF($BL32&lt;=$BL29,$BK32,$BK29)</f>
        <v>#REF!</v>
      </c>
      <c r="BP32" t="e">
        <f ca="1">VLOOKUP(BO32,BK27:BL36,2,FALSE)</f>
        <v>#REF!</v>
      </c>
      <c r="BS32" t="e">
        <f ca="1">BO32</f>
        <v>#REF!</v>
      </c>
      <c r="BT32" t="e">
        <f ca="1">VLOOKUP(BS32,BO27:BP36,2,FALSE)</f>
        <v>#REF!</v>
      </c>
      <c r="BW32" t="e">
        <f ca="1">BS32</f>
        <v>#REF!</v>
      </c>
      <c r="BX32" t="e">
        <f ca="1">VLOOKUP(BW32,BS27:BT36,2,FALSE)</f>
        <v>#REF!</v>
      </c>
      <c r="CA32" t="e">
        <f ca="1">IF($BX32&lt;=$BX30,$BW32,$BW30)</f>
        <v>#REF!</v>
      </c>
      <c r="CB32" t="e">
        <f ca="1">VLOOKUP(CA32,BW27:BX36,2,FALSE)</f>
        <v>#REF!</v>
      </c>
      <c r="CE32" t="e">
        <f ca="1">CA32</f>
        <v>#REF!</v>
      </c>
      <c r="CF32" t="e">
        <f ca="1">VLOOKUP(CE32,CA27:CB36,2,FALSE)</f>
        <v>#REF!</v>
      </c>
      <c r="CI32" t="e">
        <f ca="1">IF($CF32&lt;=$CF31,$CE32,$CE31)</f>
        <v>#REF!</v>
      </c>
      <c r="CJ32" t="e">
        <f ca="1">VLOOKUP(CI32,CE27:CF36,2,FALSE)</f>
        <v>#REF!</v>
      </c>
      <c r="CM32" t="e">
        <f ca="1">CI32</f>
        <v>#REF!</v>
      </c>
      <c r="CN32" t="e">
        <f ca="1">VLOOKUP(CM32,CI27:CJ36,2,FALSE)</f>
        <v>#REF!</v>
      </c>
      <c r="CQ32" t="e">
        <f ca="1">IF($CN32&gt;=$CN33,$CM32,$CM33)</f>
        <v>#REF!</v>
      </c>
      <c r="CR32" t="e">
        <f ca="1">VLOOKUP(CQ32,CM27:CN36,2,FALSE)</f>
        <v>#REF!</v>
      </c>
    </row>
    <row r="33" spans="6:97" x14ac:dyDescent="0.2">
      <c r="F33" t="str">
        <f>AW2</f>
        <v/>
      </c>
      <c r="G33" t="e">
        <f ca="1">AW19</f>
        <v>#REF!</v>
      </c>
      <c r="H33" t="e">
        <f t="shared" ref="H33:M33" ca="1" si="75">AX19</f>
        <v>#REF!</v>
      </c>
      <c r="I33" t="e">
        <f t="shared" ca="1" si="75"/>
        <v>#REF!</v>
      </c>
      <c r="J33" t="e">
        <f t="shared" ca="1" si="75"/>
        <v>#REF!</v>
      </c>
      <c r="K33" t="e">
        <f t="shared" si="75"/>
        <v>#REF!</v>
      </c>
      <c r="L33" t="e">
        <f t="shared" si="75"/>
        <v>#REF!</v>
      </c>
      <c r="M33" t="e">
        <f t="shared" ca="1" si="75"/>
        <v>#REF!</v>
      </c>
      <c r="O33" t="str">
        <f>F33</f>
        <v/>
      </c>
      <c r="P33" t="e">
        <f t="shared" ca="1" si="67"/>
        <v>#REF!</v>
      </c>
      <c r="S33" t="str">
        <f>O33</f>
        <v/>
      </c>
      <c r="T33" t="e">
        <f t="shared" ca="1" si="68"/>
        <v>#REF!</v>
      </c>
      <c r="W33" t="str">
        <f>S33</f>
        <v/>
      </c>
      <c r="X33" t="e">
        <f t="shared" ca="1" si="69"/>
        <v>#REF!</v>
      </c>
      <c r="AA33" t="str">
        <f>W33</f>
        <v/>
      </c>
      <c r="AB33" t="e">
        <f ca="1">VLOOKUP(AA33,W27:X36,2,FALSE)</f>
        <v>#REF!</v>
      </c>
      <c r="AE33" t="str">
        <f>AA33</f>
        <v/>
      </c>
      <c r="AF33" t="e">
        <f ca="1">VLOOKUP(AE33,AA27:AB36,2,FALSE)</f>
        <v>#REF!</v>
      </c>
      <c r="AI33" t="e">
        <f ca="1">IF($AF33&lt;=$AF27,$AE33,$AE27)</f>
        <v>#REF!</v>
      </c>
      <c r="AJ33" t="e">
        <f ca="1">VLOOKUP(AI33,AE27:AF36,2,FALSE)</f>
        <v>#REF!</v>
      </c>
      <c r="AM33" t="e">
        <f ca="1">AI33</f>
        <v>#REF!</v>
      </c>
      <c r="AN33" t="e">
        <f ca="1">VLOOKUP(AM33,AI27:AJ36,2,FALSE)</f>
        <v>#REF!</v>
      </c>
      <c r="AQ33" t="e">
        <f ca="1">AM33</f>
        <v>#REF!</v>
      </c>
      <c r="AR33" t="e">
        <f ca="1">VLOOKUP(AQ33,AM27:AN36,2,FALSE)</f>
        <v>#REF!</v>
      </c>
      <c r="AU33" t="e">
        <f ca="1">AQ33</f>
        <v>#REF!</v>
      </c>
      <c r="AV33" t="e">
        <f ca="1">VLOOKUP(AU33,AQ27:AR36,2,FALSE)</f>
        <v>#REF!</v>
      </c>
      <c r="AY33" t="e">
        <f ca="1">AU33</f>
        <v>#REF!</v>
      </c>
      <c r="AZ33" t="e">
        <f ca="1">VLOOKUP(AY33,AU27:AV36,2,FALSE)</f>
        <v>#REF!</v>
      </c>
      <c r="BC33" t="e">
        <f ca="1">IF($AZ33&lt;=$AZ28,$AY33,$AY28)</f>
        <v>#REF!</v>
      </c>
      <c r="BD33" t="e">
        <f ca="1">VLOOKUP(BC33,AY27:AZ36,2,FALSE)</f>
        <v>#REF!</v>
      </c>
      <c r="BG33" t="e">
        <f ca="1">BC33</f>
        <v>#REF!</v>
      </c>
      <c r="BH33" t="e">
        <f ca="1">VLOOKUP(BG33,BC27:BD36,2,FALSE)</f>
        <v>#REF!</v>
      </c>
      <c r="BK33" t="e">
        <f ca="1">BG33</f>
        <v>#REF!</v>
      </c>
      <c r="BL33" t="e">
        <f ca="1">VLOOKUP(BK33,BG27:BH36,2,FALSE)</f>
        <v>#REF!</v>
      </c>
      <c r="BO33" t="e">
        <f ca="1">BK33</f>
        <v>#REF!</v>
      </c>
      <c r="BP33" t="e">
        <f ca="1">VLOOKUP(BO33,BK27:BL36,2,FALSE)</f>
        <v>#REF!</v>
      </c>
      <c r="BS33" t="e">
        <f ca="1">IF($BP33&lt;=$BP29,$BO33,$BO29)</f>
        <v>#REF!</v>
      </c>
      <c r="BT33" t="e">
        <f ca="1">VLOOKUP(BS33,BO27:BP36,2,FALSE)</f>
        <v>#REF!</v>
      </c>
      <c r="BW33" t="e">
        <f ca="1">BS33</f>
        <v>#REF!</v>
      </c>
      <c r="BX33" t="e">
        <f ca="1">VLOOKUP(BW33,BS27:BT36,2,FALSE)</f>
        <v>#REF!</v>
      </c>
      <c r="CA33" t="e">
        <f ca="1">BW33</f>
        <v>#REF!</v>
      </c>
      <c r="CB33" t="e">
        <f ca="1">VLOOKUP(CA33,BW27:BX36,2,FALSE)</f>
        <v>#REF!</v>
      </c>
      <c r="CE33" t="e">
        <f ca="1">IF($CB33&lt;=$CB30,$CA33,$CA30)</f>
        <v>#REF!</v>
      </c>
      <c r="CF33" t="e">
        <f ca="1">VLOOKUP(CE33,CA27:CB36,2,FALSE)</f>
        <v>#REF!</v>
      </c>
      <c r="CI33" t="e">
        <f ca="1">CE33</f>
        <v>#REF!</v>
      </c>
      <c r="CJ33" t="e">
        <f ca="1">VLOOKUP(CI33,CE27:CF36,2,FALSE)</f>
        <v>#REF!</v>
      </c>
      <c r="CM33" t="e">
        <f ca="1">IF($CJ33&lt;=$CJ31,$CI33,$CI31)</f>
        <v>#REF!</v>
      </c>
      <c r="CN33" t="e">
        <f ca="1">VLOOKUP(CM33,CI27:CJ36,2,FALSE)</f>
        <v>#REF!</v>
      </c>
      <c r="CQ33" t="e">
        <f ca="1">IF($CN33&lt;=$CN32,$CM33,$CM32)</f>
        <v>#REF!</v>
      </c>
      <c r="CR33" t="e">
        <f ca="1">VLOOKUP(CQ33,CM27:CN36,2,FALSE)</f>
        <v>#REF!</v>
      </c>
    </row>
    <row r="39" spans="6:97" x14ac:dyDescent="0.2">
      <c r="F39" t="e">
        <f ca="1">CQ27</f>
        <v>#REF!</v>
      </c>
      <c r="J39" t="e">
        <f ca="1">CR27</f>
        <v>#REF!</v>
      </c>
      <c r="K39" t="e">
        <f t="shared" ref="K39:K45" ca="1" si="76">VLOOKUP(AI27,$F$27:$M$36,6,FALSE)</f>
        <v>#REF!</v>
      </c>
      <c r="L39" t="e">
        <f t="shared" ref="L39:L45" ca="1" si="77">VLOOKUP(AI27,$F$27:$M$36,7,FALSE)</f>
        <v>#REF!</v>
      </c>
      <c r="M39" t="e">
        <f t="shared" ref="M39:M45" ca="1" si="78">K39-L39</f>
        <v>#REF!</v>
      </c>
      <c r="O39" t="e">
        <f ca="1">IF(AND($J39=$J40,$M40&gt;$M39),$F40,$F39)</f>
        <v>#REF!</v>
      </c>
      <c r="P39" t="e">
        <f t="shared" ref="P39:P45" ca="1" si="79">VLOOKUP(O39,$F$39:$M$48,5,FALSE)</f>
        <v>#REF!</v>
      </c>
      <c r="Q39" t="e">
        <f t="shared" ref="Q39:Q45" ca="1" si="80">VLOOKUP(O39,$F$39:$M$48,8,FALSE)</f>
        <v>#REF!</v>
      </c>
      <c r="S39" t="e">
        <f ca="1">IF(AND(P39=P41,Q41&gt;Q39),O41,O39)</f>
        <v>#REF!</v>
      </c>
      <c r="T39" t="e">
        <f t="shared" ref="T39:T45" ca="1" si="81">VLOOKUP(S39,$O$39:$Q$48,2,FALSE)</f>
        <v>#REF!</v>
      </c>
      <c r="U39" t="e">
        <f t="shared" ref="U39:U45" ca="1" si="82">VLOOKUP(S39,$O$39:$Q$48,3,FALSE)</f>
        <v>#REF!</v>
      </c>
      <c r="W39" t="e">
        <f ca="1">IF(AND(T39=T42,U42&gt;U39),S42,S39)</f>
        <v>#REF!</v>
      </c>
      <c r="X39" t="e">
        <f t="shared" ref="X39:X45" ca="1" si="83">VLOOKUP(W39,$S$39:$U$48,2,FALSE)</f>
        <v>#REF!</v>
      </c>
      <c r="Y39" t="e">
        <f t="shared" ref="Y39:Y45" ca="1" si="84">VLOOKUP(W39,$S$39:$U$48,3,FALSE)</f>
        <v>#REF!</v>
      </c>
      <c r="AA39" t="e">
        <f ca="1">IF(AND(X39=X43,Y43&gt;Y39),W43,W39)</f>
        <v>#REF!</v>
      </c>
      <c r="AB39" t="e">
        <f ca="1">VLOOKUP(AA39,W39:Y48,2,FALSE)</f>
        <v>#REF!</v>
      </c>
      <c r="AC39" t="e">
        <f ca="1">VLOOKUP(AA39,W39:Y48,3,FALSE)</f>
        <v>#REF!</v>
      </c>
      <c r="AE39" t="e">
        <f ca="1">IF(AND(AB39=AB44,AC44&gt;AC39),AA44,AA39)</f>
        <v>#REF!</v>
      </c>
      <c r="AF39" t="e">
        <f ca="1">VLOOKUP(AE39,AA39:AC48,2,FALSE)</f>
        <v>#REF!</v>
      </c>
      <c r="AG39" t="e">
        <f ca="1">VLOOKUP(AE39,AA39:AC48,3,FALSE)</f>
        <v>#REF!</v>
      </c>
      <c r="AI39" t="e">
        <f ca="1">IF(AND(AF39=AF45,AG45&gt;AG39),AE45,AE39)</f>
        <v>#REF!</v>
      </c>
      <c r="AJ39" t="e">
        <f ca="1">VLOOKUP(AI39,AE39:AG48,2,FALSE)</f>
        <v>#REF!</v>
      </c>
      <c r="AK39" t="e">
        <f ca="1">VLOOKUP(AI39,AE39:AG48,3,FALSE)</f>
        <v>#REF!</v>
      </c>
      <c r="AM39" t="e">
        <f ca="1">AI39</f>
        <v>#REF!</v>
      </c>
      <c r="AN39" t="e">
        <f ca="1">VLOOKUP(AM39,AI39:AK48,2,FALSE)</f>
        <v>#REF!</v>
      </c>
      <c r="AO39" t="e">
        <f ca="1">VLOOKUP(AM39,AI39:AK48,3,FALSE)</f>
        <v>#REF!</v>
      </c>
      <c r="AQ39" t="e">
        <f ca="1">AM39</f>
        <v>#REF!</v>
      </c>
      <c r="AR39" t="e">
        <f ca="1">VLOOKUP(AQ39,AM39:AO48,2,FALSE)</f>
        <v>#REF!</v>
      </c>
      <c r="AS39" t="e">
        <f ca="1">VLOOKUP(AQ39,AM39:AO48,3,FALSE)</f>
        <v>#REF!</v>
      </c>
      <c r="AU39" t="e">
        <f ca="1">AQ39</f>
        <v>#REF!</v>
      </c>
      <c r="AV39" t="e">
        <f ca="1">VLOOKUP(AU39,AQ39:AS48,2,FALSE)</f>
        <v>#REF!</v>
      </c>
      <c r="AW39" t="e">
        <f ca="1">VLOOKUP(AU39,AQ39:AS48,3,FALSE)</f>
        <v>#REF!</v>
      </c>
      <c r="AY39" t="e">
        <f ca="1">AU39</f>
        <v>#REF!</v>
      </c>
      <c r="AZ39" t="e">
        <f ca="1">VLOOKUP(AY39,AU39:AW48,2,FALSE)</f>
        <v>#REF!</v>
      </c>
      <c r="BA39" t="e">
        <f ca="1">VLOOKUP(AY39,AU39:AW48,3,FALSE)</f>
        <v>#REF!</v>
      </c>
      <c r="BC39" t="e">
        <f ca="1">AY39</f>
        <v>#REF!</v>
      </c>
      <c r="BD39" t="e">
        <f ca="1">VLOOKUP(BC39,AY39:BA48,2,FALSE)</f>
        <v>#REF!</v>
      </c>
      <c r="BE39" t="e">
        <f ca="1">VLOOKUP(BC39,AY39:BA48,3,FALSE)</f>
        <v>#REF!</v>
      </c>
      <c r="BG39" t="e">
        <f ca="1">BC39</f>
        <v>#REF!</v>
      </c>
      <c r="BH39" t="e">
        <f ca="1">VLOOKUP(BG39,BC39:BE48,2,FALSE)</f>
        <v>#REF!</v>
      </c>
      <c r="BI39" t="e">
        <f ca="1">VLOOKUP(BG39,BC39:BE48,3,FALSE)</f>
        <v>#REF!</v>
      </c>
      <c r="BK39" t="e">
        <f ca="1">BG39</f>
        <v>#REF!</v>
      </c>
      <c r="BL39" t="e">
        <f ca="1">VLOOKUP(BK39,BG39:BI48,2,FALSE)</f>
        <v>#REF!</v>
      </c>
      <c r="BM39" t="e">
        <f ca="1">VLOOKUP(BK39,BG39:BI48,3,FALSE)</f>
        <v>#REF!</v>
      </c>
      <c r="BO39" t="e">
        <f ca="1">BK39</f>
        <v>#REF!</v>
      </c>
      <c r="BP39" t="e">
        <f ca="1">VLOOKUP(BO39,BK39:BM48,2,FALSE)</f>
        <v>#REF!</v>
      </c>
      <c r="BQ39" t="e">
        <f ca="1">VLOOKUP(BO39,BK39:BM48,3,FALSE)</f>
        <v>#REF!</v>
      </c>
      <c r="BS39" t="e">
        <f ca="1">BO39</f>
        <v>#REF!</v>
      </c>
      <c r="BT39" t="e">
        <f ca="1">VLOOKUP(BS39,BO39:BQ48,2,FALSE)</f>
        <v>#REF!</v>
      </c>
      <c r="BU39" t="e">
        <f ca="1">VLOOKUP(BS39,BO39:BQ48,3,FALSE)</f>
        <v>#REF!</v>
      </c>
      <c r="BW39" t="e">
        <f ca="1">BS39</f>
        <v>#REF!</v>
      </c>
      <c r="BX39" t="e">
        <f ca="1">VLOOKUP(BW39,BS39:BU48,2,FALSE)</f>
        <v>#REF!</v>
      </c>
      <c r="BY39" t="e">
        <f ca="1">VLOOKUP(BW39,BS39:BU48,3,FALSE)</f>
        <v>#REF!</v>
      </c>
      <c r="CA39" t="e">
        <f ca="1">BW39</f>
        <v>#REF!</v>
      </c>
      <c r="CB39" t="e">
        <f ca="1">VLOOKUP(CA39,BW39:BY48,2,FALSE)</f>
        <v>#REF!</v>
      </c>
      <c r="CC39" t="e">
        <f ca="1">VLOOKUP(CA39,BW39:BY48,3,FALSE)</f>
        <v>#REF!</v>
      </c>
      <c r="CE39" t="e">
        <f ca="1">CA39</f>
        <v>#REF!</v>
      </c>
      <c r="CF39" t="e">
        <f ca="1">VLOOKUP(CE39,CA39:CC48,2,FALSE)</f>
        <v>#REF!</v>
      </c>
      <c r="CG39" t="e">
        <f ca="1">VLOOKUP(CE39,CA39:CC48,3,FALSE)</f>
        <v>#REF!</v>
      </c>
      <c r="CI39" t="e">
        <f ca="1">CE39</f>
        <v>#REF!</v>
      </c>
      <c r="CJ39" t="e">
        <f ca="1">VLOOKUP(CI39,CE39:CG48,2,FALSE)</f>
        <v>#REF!</v>
      </c>
      <c r="CK39" t="e">
        <f ca="1">VLOOKUP(CI39,CE39:CG48,3,FALSE)</f>
        <v>#REF!</v>
      </c>
      <c r="CM39" t="e">
        <f ca="1">CI39</f>
        <v>#REF!</v>
      </c>
      <c r="CN39" t="e">
        <f ca="1">VLOOKUP(CM39,CI39:CK48,2,FALSE)</f>
        <v>#REF!</v>
      </c>
      <c r="CO39" t="e">
        <f ca="1">VLOOKUP(CM39,CI39:CK48,3,FALSE)</f>
        <v>#REF!</v>
      </c>
      <c r="CQ39" t="e">
        <f ca="1">CM39</f>
        <v>#REF!</v>
      </c>
      <c r="CR39" t="e">
        <f ca="1">VLOOKUP(CQ39,CM39:CO48,2,FALSE)</f>
        <v>#REF!</v>
      </c>
      <c r="CS39" t="e">
        <f ca="1">VLOOKUP(CQ39,CM39:CO48,3,FALSE)</f>
        <v>#REF!</v>
      </c>
    </row>
    <row r="40" spans="6:97" x14ac:dyDescent="0.2">
      <c r="F40" t="e">
        <f t="shared" ref="F40:F45" ca="1" si="85">CQ28</f>
        <v>#REF!</v>
      </c>
      <c r="J40" t="e">
        <f t="shared" ref="J40:J45" ca="1" si="86">CR28</f>
        <v>#REF!</v>
      </c>
      <c r="K40" t="e">
        <f t="shared" ca="1" si="76"/>
        <v>#REF!</v>
      </c>
      <c r="L40" t="e">
        <f t="shared" ca="1" si="77"/>
        <v>#REF!</v>
      </c>
      <c r="M40" t="e">
        <f t="shared" ca="1" si="78"/>
        <v>#REF!</v>
      </c>
      <c r="O40" t="e">
        <f ca="1">IF(AND($J39=$J40,$M40&gt;$M39),$F39,$F40)</f>
        <v>#REF!</v>
      </c>
      <c r="P40" t="e">
        <f t="shared" ca="1" si="79"/>
        <v>#REF!</v>
      </c>
      <c r="Q40" t="e">
        <f t="shared" ca="1" si="80"/>
        <v>#REF!</v>
      </c>
      <c r="S40" t="e">
        <f ca="1">O40</f>
        <v>#REF!</v>
      </c>
      <c r="T40" t="e">
        <f t="shared" ca="1" si="81"/>
        <v>#REF!</v>
      </c>
      <c r="U40" t="e">
        <f t="shared" ca="1" si="82"/>
        <v>#REF!</v>
      </c>
      <c r="W40" t="e">
        <f ca="1">S40</f>
        <v>#REF!</v>
      </c>
      <c r="X40" t="e">
        <f t="shared" ca="1" si="83"/>
        <v>#REF!</v>
      </c>
      <c r="Y40" t="e">
        <f t="shared" ca="1" si="84"/>
        <v>#REF!</v>
      </c>
      <c r="AA40" t="e">
        <f ca="1">W40</f>
        <v>#REF!</v>
      </c>
      <c r="AB40" t="e">
        <f ca="1">VLOOKUP(AA40,W39:Y48,2,FALSE)</f>
        <v>#REF!</v>
      </c>
      <c r="AC40" t="e">
        <f ca="1">VLOOKUP(AA40,W39:Y48,3,FALSE)</f>
        <v>#REF!</v>
      </c>
      <c r="AE40" t="e">
        <f ca="1">AA40</f>
        <v>#REF!</v>
      </c>
      <c r="AF40" t="e">
        <f ca="1">VLOOKUP(AE40,AA39:AC48,2,FALSE)</f>
        <v>#REF!</v>
      </c>
      <c r="AG40" t="e">
        <f ca="1">VLOOKUP(AE40,AA39:AC48,3,FALSE)</f>
        <v>#REF!</v>
      </c>
      <c r="AI40" t="e">
        <f ca="1">AE40</f>
        <v>#REF!</v>
      </c>
      <c r="AJ40" t="e">
        <f ca="1">VLOOKUP(AI40,AE39:AG48,2,FALSE)</f>
        <v>#REF!</v>
      </c>
      <c r="AK40" t="e">
        <f ca="1">VLOOKUP(AI40,AE39:AG48,3,FALSE)</f>
        <v>#REF!</v>
      </c>
      <c r="AM40" t="e">
        <f ca="1">IF(AND(AJ40=AJ41,AK41&gt;AK40),AI41,AI40)</f>
        <v>#REF!</v>
      </c>
      <c r="AN40" t="e">
        <f ca="1">VLOOKUP(AM40,AI39:AK48,2,FALSE)</f>
        <v>#REF!</v>
      </c>
      <c r="AO40" t="e">
        <f ca="1">VLOOKUP(AM40,AI39:AK48,3,FALSE)</f>
        <v>#REF!</v>
      </c>
      <c r="AQ40" t="e">
        <f ca="1">IF(AND(AN40=AN42,AO42&gt;AO40),AM42,AM40)</f>
        <v>#REF!</v>
      </c>
      <c r="AR40" t="e">
        <f ca="1">VLOOKUP(AQ40,AM39:AO48,2,FALSE)</f>
        <v>#REF!</v>
      </c>
      <c r="AS40" t="e">
        <f ca="1">VLOOKUP(AQ40,AM39:AO48,3,FALSE)</f>
        <v>#REF!</v>
      </c>
      <c r="AU40" t="e">
        <f ca="1">IF(AND(AR40=AR43,AS43&gt;AS40),AQ43,AQ40)</f>
        <v>#REF!</v>
      </c>
      <c r="AV40" t="e">
        <f ca="1">VLOOKUP(AU40,AQ39:AS48,2,FALSE)</f>
        <v>#REF!</v>
      </c>
      <c r="AW40" t="e">
        <f ca="1">VLOOKUP(AU40,AQ39:AS48,3,FALSE)</f>
        <v>#REF!</v>
      </c>
      <c r="AY40" t="e">
        <f ca="1">IF(AND(AV40=AV44,AW44&gt;AW40),AU44,AU40)</f>
        <v>#REF!</v>
      </c>
      <c r="AZ40" t="e">
        <f ca="1">VLOOKUP(AY40,AU39:AW48,2,FALSE)</f>
        <v>#REF!</v>
      </c>
      <c r="BA40" t="e">
        <f ca="1">VLOOKUP(AY40,AU39:AW48,3,FALSE)</f>
        <v>#REF!</v>
      </c>
      <c r="BC40" t="e">
        <f ca="1">IF(AND(AZ40=AZ45,BA45&gt;BA40),AY45,AY40)</f>
        <v>#REF!</v>
      </c>
      <c r="BD40" t="e">
        <f ca="1">VLOOKUP(BC40,AY39:BA48,2,FALSE)</f>
        <v>#REF!</v>
      </c>
      <c r="BE40" t="e">
        <f ca="1">VLOOKUP(BC40,AY39:BA48,3,FALSE)</f>
        <v>#REF!</v>
      </c>
      <c r="BG40" t="e">
        <f ca="1">BC40</f>
        <v>#REF!</v>
      </c>
      <c r="BH40" t="e">
        <f ca="1">VLOOKUP(BG40,BC39:BE48,2,FALSE)</f>
        <v>#REF!</v>
      </c>
      <c r="BI40" t="e">
        <f ca="1">VLOOKUP(BG40,BC39:BE48,3,FALSE)</f>
        <v>#REF!</v>
      </c>
      <c r="BK40" t="e">
        <f ca="1">BG40</f>
        <v>#REF!</v>
      </c>
      <c r="BL40" t="e">
        <f ca="1">VLOOKUP(BK40,BG39:BI48,2,FALSE)</f>
        <v>#REF!</v>
      </c>
      <c r="BM40" t="e">
        <f ca="1">VLOOKUP(BK40,BG39:BI48,3,FALSE)</f>
        <v>#REF!</v>
      </c>
      <c r="BO40" t="e">
        <f ca="1">BK40</f>
        <v>#REF!</v>
      </c>
      <c r="BP40" t="e">
        <f ca="1">VLOOKUP(BO40,BK39:BM48,2,FALSE)</f>
        <v>#REF!</v>
      </c>
      <c r="BQ40" t="e">
        <f ca="1">VLOOKUP(BO40,BK39:BM48,3,FALSE)</f>
        <v>#REF!</v>
      </c>
      <c r="BS40" t="e">
        <f ca="1">BO40</f>
        <v>#REF!</v>
      </c>
      <c r="BT40" t="e">
        <f ca="1">VLOOKUP(BS40,BO39:BQ48,2,FALSE)</f>
        <v>#REF!</v>
      </c>
      <c r="BU40" t="e">
        <f ca="1">VLOOKUP(BS40,BO39:BQ48,3,FALSE)</f>
        <v>#REF!</v>
      </c>
      <c r="BW40" t="e">
        <f ca="1">BS40</f>
        <v>#REF!</v>
      </c>
      <c r="BX40" t="e">
        <f ca="1">VLOOKUP(BW40,BS39:BU48,2,FALSE)</f>
        <v>#REF!</v>
      </c>
      <c r="BY40" t="e">
        <f ca="1">VLOOKUP(BW40,BS39:BU48,3,FALSE)</f>
        <v>#REF!</v>
      </c>
      <c r="CA40" t="e">
        <f ca="1">BW40</f>
        <v>#REF!</v>
      </c>
      <c r="CB40" t="e">
        <f ca="1">VLOOKUP(CA40,BW39:BY48,2,FALSE)</f>
        <v>#REF!</v>
      </c>
      <c r="CC40" t="e">
        <f ca="1">VLOOKUP(CA40,BW39:BY48,3,FALSE)</f>
        <v>#REF!</v>
      </c>
      <c r="CE40" t="e">
        <f ca="1">CA40</f>
        <v>#REF!</v>
      </c>
      <c r="CF40" t="e">
        <f ca="1">VLOOKUP(CE40,CA39:CC48,2,FALSE)</f>
        <v>#REF!</v>
      </c>
      <c r="CG40" t="e">
        <f ca="1">VLOOKUP(CE40,CA39:CC48,3,FALSE)</f>
        <v>#REF!</v>
      </c>
      <c r="CI40" t="e">
        <f ca="1">CE40</f>
        <v>#REF!</v>
      </c>
      <c r="CJ40" t="e">
        <f ca="1">VLOOKUP(CI40,CE39:CG48,2,FALSE)</f>
        <v>#REF!</v>
      </c>
      <c r="CK40" t="e">
        <f ca="1">VLOOKUP(CI40,CE39:CG48,3,FALSE)</f>
        <v>#REF!</v>
      </c>
      <c r="CM40" t="e">
        <f ca="1">CI40</f>
        <v>#REF!</v>
      </c>
      <c r="CN40" t="e">
        <f ca="1">VLOOKUP(CM40,CI39:CK48,2,FALSE)</f>
        <v>#REF!</v>
      </c>
      <c r="CO40" t="e">
        <f ca="1">VLOOKUP(CM40,CI39:CK48,3,FALSE)</f>
        <v>#REF!</v>
      </c>
      <c r="CQ40" t="e">
        <f ca="1">CM40</f>
        <v>#REF!</v>
      </c>
      <c r="CR40" t="e">
        <f ca="1">VLOOKUP(CQ40,CM39:CO48,2,FALSE)</f>
        <v>#REF!</v>
      </c>
      <c r="CS40" t="e">
        <f ca="1">VLOOKUP(CQ40,CM39:CO48,3,FALSE)</f>
        <v>#REF!</v>
      </c>
    </row>
    <row r="41" spans="6:97" x14ac:dyDescent="0.2">
      <c r="F41" t="e">
        <f t="shared" ca="1" si="85"/>
        <v>#REF!</v>
      </c>
      <c r="J41" t="e">
        <f t="shared" ca="1" si="86"/>
        <v>#REF!</v>
      </c>
      <c r="K41" t="e">
        <f t="shared" ca="1" si="76"/>
        <v>#REF!</v>
      </c>
      <c r="L41" t="e">
        <f t="shared" ca="1" si="77"/>
        <v>#REF!</v>
      </c>
      <c r="M41" t="e">
        <f t="shared" ca="1" si="78"/>
        <v>#REF!</v>
      </c>
      <c r="O41" t="e">
        <f ca="1">F41</f>
        <v>#REF!</v>
      </c>
      <c r="P41" t="e">
        <f t="shared" ca="1" si="79"/>
        <v>#REF!</v>
      </c>
      <c r="Q41" t="e">
        <f t="shared" ca="1" si="80"/>
        <v>#REF!</v>
      </c>
      <c r="S41" t="e">
        <f ca="1">IF(AND($P39=P41,Q41&gt;Q39),O39,O41)</f>
        <v>#REF!</v>
      </c>
      <c r="T41" t="e">
        <f t="shared" ca="1" si="81"/>
        <v>#REF!</v>
      </c>
      <c r="U41" t="e">
        <f t="shared" ca="1" si="82"/>
        <v>#REF!</v>
      </c>
      <c r="W41" t="e">
        <f ca="1">S41</f>
        <v>#REF!</v>
      </c>
      <c r="X41" t="e">
        <f t="shared" ca="1" si="83"/>
        <v>#REF!</v>
      </c>
      <c r="Y41" t="e">
        <f t="shared" ca="1" si="84"/>
        <v>#REF!</v>
      </c>
      <c r="AA41" t="e">
        <f ca="1">W41</f>
        <v>#REF!</v>
      </c>
      <c r="AB41" t="e">
        <f ca="1">VLOOKUP(AA41,W39:Y48,2,FALSE)</f>
        <v>#REF!</v>
      </c>
      <c r="AC41" t="e">
        <f ca="1">VLOOKUP(AA41,W39:Y48,3,FALSE)</f>
        <v>#REF!</v>
      </c>
      <c r="AE41" t="e">
        <f ca="1">AA41</f>
        <v>#REF!</v>
      </c>
      <c r="AF41" t="e">
        <f ca="1">VLOOKUP(AE41,AA39:AC48,2,FALSE)</f>
        <v>#REF!</v>
      </c>
      <c r="AG41" t="e">
        <f ca="1">VLOOKUP(AE41,AA39:AC48,3,FALSE)</f>
        <v>#REF!</v>
      </c>
      <c r="AI41" t="e">
        <f ca="1">AE41</f>
        <v>#REF!</v>
      </c>
      <c r="AJ41" t="e">
        <f ca="1">VLOOKUP(AI41,AE39:AG48,2,FALSE)</f>
        <v>#REF!</v>
      </c>
      <c r="AK41" t="e">
        <f ca="1">VLOOKUP(AI41,AE39:AG48,3,FALSE)</f>
        <v>#REF!</v>
      </c>
      <c r="AM41" t="e">
        <f ca="1">IF(AND(AJ40=AJ41,AK41&gt;AK40),AI40,AI41)</f>
        <v>#REF!</v>
      </c>
      <c r="AN41" t="e">
        <f ca="1">VLOOKUP(AM41,AI39:AK48,2,FALSE)</f>
        <v>#REF!</v>
      </c>
      <c r="AO41" t="e">
        <f ca="1">VLOOKUP(AM41,AI39:AK48,3,FALSE)</f>
        <v>#REF!</v>
      </c>
      <c r="AQ41" t="e">
        <f ca="1">AM41</f>
        <v>#REF!</v>
      </c>
      <c r="AR41" t="e">
        <f ca="1">VLOOKUP(AQ41,AM39:AO48,2,FALSE)</f>
        <v>#REF!</v>
      </c>
      <c r="AS41" t="e">
        <f ca="1">VLOOKUP(AQ41,AM39:AO48,3,FALSE)</f>
        <v>#REF!</v>
      </c>
      <c r="AU41" t="e">
        <f ca="1">AQ41</f>
        <v>#REF!</v>
      </c>
      <c r="AV41" t="e">
        <f ca="1">VLOOKUP(AU41,AQ39:AS48,2,FALSE)</f>
        <v>#REF!</v>
      </c>
      <c r="AW41" t="e">
        <f ca="1">VLOOKUP(AU41,AQ39:AS48,3,FALSE)</f>
        <v>#REF!</v>
      </c>
      <c r="AY41" t="e">
        <f ca="1">AU41</f>
        <v>#REF!</v>
      </c>
      <c r="AZ41" t="e">
        <f ca="1">VLOOKUP(AY41,AU39:AW48,2,FALSE)</f>
        <v>#REF!</v>
      </c>
      <c r="BA41" t="e">
        <f ca="1">VLOOKUP(AY41,AU39:AW48,3,FALSE)</f>
        <v>#REF!</v>
      </c>
      <c r="BC41" t="e">
        <f ca="1">AY41</f>
        <v>#REF!</v>
      </c>
      <c r="BD41" t="e">
        <f ca="1">VLOOKUP(BC41,AY39:BA48,2,FALSE)</f>
        <v>#REF!</v>
      </c>
      <c r="BE41" t="e">
        <f ca="1">VLOOKUP(BC41,AY39:BA48,3,FALSE)</f>
        <v>#REF!</v>
      </c>
      <c r="BG41" t="e">
        <f ca="1">IF(AND(BD41=BD42,BE42&gt;BE41),BC42,BC41)</f>
        <v>#REF!</v>
      </c>
      <c r="BH41" t="e">
        <f ca="1">VLOOKUP(BG41,BC39:BE48,2,FALSE)</f>
        <v>#REF!</v>
      </c>
      <c r="BI41" t="e">
        <f ca="1">VLOOKUP(BG41,BC39:BE48,3,FALSE)</f>
        <v>#REF!</v>
      </c>
      <c r="BK41" t="e">
        <f ca="1">IF(AND(BH41=BH43,BI43&gt;BI41),BG43,BG41)</f>
        <v>#REF!</v>
      </c>
      <c r="BL41" t="e">
        <f ca="1">VLOOKUP(BK41,BG39:BI48,2,FALSE)</f>
        <v>#REF!</v>
      </c>
      <c r="BM41" t="e">
        <f ca="1">VLOOKUP(BK41,BG39:BI48,3,FALSE)</f>
        <v>#REF!</v>
      </c>
      <c r="BO41" t="e">
        <f ca="1">IF(AND(BL41=BL44,BM44&gt;BM41),BK44,BK41)</f>
        <v>#REF!</v>
      </c>
      <c r="BP41" t="e">
        <f ca="1">VLOOKUP(BO41,BK39:BM48,2,FALSE)</f>
        <v>#REF!</v>
      </c>
      <c r="BQ41" t="e">
        <f ca="1">VLOOKUP(BO41,BK39:BM48,3,FALSE)</f>
        <v>#REF!</v>
      </c>
      <c r="BS41" t="e">
        <f ca="1">IF(AND(BP41=BP45,BQ45&gt;BQ41),BO45,BO41)</f>
        <v>#REF!</v>
      </c>
      <c r="BT41" t="e">
        <f ca="1">VLOOKUP(BS41,BO39:BQ48,2,FALSE)</f>
        <v>#REF!</v>
      </c>
      <c r="BU41" t="e">
        <f ca="1">VLOOKUP(BS41,BO39:BQ48,3,FALSE)</f>
        <v>#REF!</v>
      </c>
      <c r="BW41" t="e">
        <f ca="1">BS41</f>
        <v>#REF!</v>
      </c>
      <c r="BX41" t="e">
        <f ca="1">VLOOKUP(BW41,BS39:BU48,2,FALSE)</f>
        <v>#REF!</v>
      </c>
      <c r="BY41" t="e">
        <f ca="1">VLOOKUP(BW41,BS39:BU48,3,FALSE)</f>
        <v>#REF!</v>
      </c>
      <c r="CA41" t="e">
        <f ca="1">BW41</f>
        <v>#REF!</v>
      </c>
      <c r="CB41" t="e">
        <f ca="1">VLOOKUP(CA41,BW39:BY48,2,FALSE)</f>
        <v>#REF!</v>
      </c>
      <c r="CC41" t="e">
        <f ca="1">VLOOKUP(CA41,BW39:BY48,3,FALSE)</f>
        <v>#REF!</v>
      </c>
      <c r="CE41" t="e">
        <f ca="1">CA41</f>
        <v>#REF!</v>
      </c>
      <c r="CF41" t="e">
        <f ca="1">VLOOKUP(CE41,CA39:CC48,2,FALSE)</f>
        <v>#REF!</v>
      </c>
      <c r="CG41" t="e">
        <f ca="1">VLOOKUP(CE41,CA39:CC48,3,FALSE)</f>
        <v>#REF!</v>
      </c>
      <c r="CI41" t="e">
        <f ca="1">CE41</f>
        <v>#REF!</v>
      </c>
      <c r="CJ41" t="e">
        <f ca="1">VLOOKUP(CI41,CE39:CG48,2,FALSE)</f>
        <v>#REF!</v>
      </c>
      <c r="CK41" t="e">
        <f ca="1">VLOOKUP(CI41,CE39:CG48,3,FALSE)</f>
        <v>#REF!</v>
      </c>
      <c r="CM41" t="e">
        <f ca="1">CI41</f>
        <v>#REF!</v>
      </c>
      <c r="CN41" t="e">
        <f ca="1">VLOOKUP(CM41,CI39:CK48,2,FALSE)</f>
        <v>#REF!</v>
      </c>
      <c r="CO41" t="e">
        <f ca="1">VLOOKUP(CM41,CI39:CK48,3,FALSE)</f>
        <v>#REF!</v>
      </c>
      <c r="CQ41" t="e">
        <f ca="1">CM41</f>
        <v>#REF!</v>
      </c>
      <c r="CR41" t="e">
        <f ca="1">VLOOKUP(CQ41,CM39:CO48,2,FALSE)</f>
        <v>#REF!</v>
      </c>
      <c r="CS41" t="e">
        <f ca="1">VLOOKUP(CQ41,CM39:CO48,3,FALSE)</f>
        <v>#REF!</v>
      </c>
    </row>
    <row r="42" spans="6:97" x14ac:dyDescent="0.2">
      <c r="F42" t="e">
        <f t="shared" ca="1" si="85"/>
        <v>#REF!</v>
      </c>
      <c r="J42" t="e">
        <f t="shared" ca="1" si="86"/>
        <v>#REF!</v>
      </c>
      <c r="K42" t="e">
        <f t="shared" ca="1" si="76"/>
        <v>#REF!</v>
      </c>
      <c r="L42" t="e">
        <f t="shared" ca="1" si="77"/>
        <v>#REF!</v>
      </c>
      <c r="M42" t="e">
        <f t="shared" ca="1" si="78"/>
        <v>#REF!</v>
      </c>
      <c r="O42" t="e">
        <f ca="1">F42</f>
        <v>#REF!</v>
      </c>
      <c r="P42" t="e">
        <f t="shared" ca="1" si="79"/>
        <v>#REF!</v>
      </c>
      <c r="Q42" t="e">
        <f t="shared" ca="1" si="80"/>
        <v>#REF!</v>
      </c>
      <c r="S42" t="e">
        <f ca="1">O42</f>
        <v>#REF!</v>
      </c>
      <c r="T42" t="e">
        <f t="shared" ca="1" si="81"/>
        <v>#REF!</v>
      </c>
      <c r="U42" t="e">
        <f t="shared" ca="1" si="82"/>
        <v>#REF!</v>
      </c>
      <c r="W42" t="e">
        <f ca="1">IF(AND(T39=T42,U42&gt;U39),S39,S42)</f>
        <v>#REF!</v>
      </c>
      <c r="X42" t="e">
        <f t="shared" ca="1" si="83"/>
        <v>#REF!</v>
      </c>
      <c r="Y42" t="e">
        <f t="shared" ca="1" si="84"/>
        <v>#REF!</v>
      </c>
      <c r="AA42" t="e">
        <f ca="1">W42</f>
        <v>#REF!</v>
      </c>
      <c r="AB42" t="e">
        <f ca="1">VLOOKUP(AA42,W39:Y48,2,FALSE)</f>
        <v>#REF!</v>
      </c>
      <c r="AC42" t="e">
        <f ca="1">VLOOKUP(AA42,W39:Y48,3,FALSE)</f>
        <v>#REF!</v>
      </c>
      <c r="AE42" t="e">
        <f ca="1">AA42</f>
        <v>#REF!</v>
      </c>
      <c r="AF42" t="e">
        <f ca="1">VLOOKUP(AE42,AA39:AC48,2,FALSE)</f>
        <v>#REF!</v>
      </c>
      <c r="AG42" t="e">
        <f ca="1">VLOOKUP(AE42,AA39:AC48,3,FALSE)</f>
        <v>#REF!</v>
      </c>
      <c r="AI42" t="e">
        <f ca="1">AE42</f>
        <v>#REF!</v>
      </c>
      <c r="AJ42" t="e">
        <f ca="1">VLOOKUP(AI42,AE39:AG48,2,FALSE)</f>
        <v>#REF!</v>
      </c>
      <c r="AK42" t="e">
        <f ca="1">VLOOKUP(AI42,AE39:AG48,3,FALSE)</f>
        <v>#REF!</v>
      </c>
      <c r="AM42" t="e">
        <f ca="1">AI42</f>
        <v>#REF!</v>
      </c>
      <c r="AN42" t="e">
        <f ca="1">VLOOKUP(AM42,AI39:AK48,2,FALSE)</f>
        <v>#REF!</v>
      </c>
      <c r="AO42" t="e">
        <f ca="1">VLOOKUP(AM42,AI39:AK48,3,FALSE)</f>
        <v>#REF!</v>
      </c>
      <c r="AQ42" t="e">
        <f ca="1">IF(AND(AN40=AN42,AO42&gt;AO40),AM40,AM42)</f>
        <v>#REF!</v>
      </c>
      <c r="AR42" t="e">
        <f ca="1">VLOOKUP(AQ42,AM39:AO48,2,FALSE)</f>
        <v>#REF!</v>
      </c>
      <c r="AS42" t="e">
        <f ca="1">VLOOKUP(AQ42,AM39:AO48,3,FALSE)</f>
        <v>#REF!</v>
      </c>
      <c r="AU42" t="e">
        <f ca="1">AQ42</f>
        <v>#REF!</v>
      </c>
      <c r="AV42" t="e">
        <f ca="1">VLOOKUP(AU42,AQ39:AS48,2,FALSE)</f>
        <v>#REF!</v>
      </c>
      <c r="AW42" t="e">
        <f ca="1">VLOOKUP(AU42,AQ39:AS48,3,FALSE)</f>
        <v>#REF!</v>
      </c>
      <c r="AY42" t="e">
        <f ca="1">AU42</f>
        <v>#REF!</v>
      </c>
      <c r="AZ42" t="e">
        <f ca="1">VLOOKUP(AY42,AU39:AW48,2,FALSE)</f>
        <v>#REF!</v>
      </c>
      <c r="BA42" t="e">
        <f ca="1">VLOOKUP(AY42,AU39:AW48,3,FALSE)</f>
        <v>#REF!</v>
      </c>
      <c r="BC42" t="e">
        <f ca="1">AY42</f>
        <v>#REF!</v>
      </c>
      <c r="BD42" t="e">
        <f ca="1">VLOOKUP(BC42,AY39:BA48,2,FALSE)</f>
        <v>#REF!</v>
      </c>
      <c r="BE42" t="e">
        <f ca="1">VLOOKUP(BC42,AY39:BA48,3,FALSE)</f>
        <v>#REF!</v>
      </c>
      <c r="BG42" t="e">
        <f ca="1">IF(AND(BD41=BD42,BE42&gt;BE41),BC41,BC42)</f>
        <v>#REF!</v>
      </c>
      <c r="BH42" t="e">
        <f ca="1">VLOOKUP(BG42,BC39:BE48,2,FALSE)</f>
        <v>#REF!</v>
      </c>
      <c r="BI42" t="e">
        <f ca="1">VLOOKUP(BG42,BC39:BE48,3,FALSE)</f>
        <v>#REF!</v>
      </c>
      <c r="BK42" t="e">
        <f ca="1">BG42</f>
        <v>#REF!</v>
      </c>
      <c r="BL42" t="e">
        <f ca="1">VLOOKUP(BK42,BG39:BI48,2,FALSE)</f>
        <v>#REF!</v>
      </c>
      <c r="BM42" t="e">
        <f ca="1">VLOOKUP(BK42,BG39:BI48,3,FALSE)</f>
        <v>#REF!</v>
      </c>
      <c r="BO42" t="e">
        <f ca="1">BK42</f>
        <v>#REF!</v>
      </c>
      <c r="BP42" t="e">
        <f ca="1">VLOOKUP(BO42,BK39:BM48,2,FALSE)</f>
        <v>#REF!</v>
      </c>
      <c r="BQ42" t="e">
        <f ca="1">VLOOKUP(BO42,BK39:BM48,3,FALSE)</f>
        <v>#REF!</v>
      </c>
      <c r="BS42" t="e">
        <f ca="1">BO42</f>
        <v>#REF!</v>
      </c>
      <c r="BT42" t="e">
        <f ca="1">VLOOKUP(BS42,BO39:BQ48,2,FALSE)</f>
        <v>#REF!</v>
      </c>
      <c r="BU42" t="e">
        <f ca="1">VLOOKUP(BS42,BO39:BQ48,3,FALSE)</f>
        <v>#REF!</v>
      </c>
      <c r="BW42" t="e">
        <f ca="1">IF(AND(BT42=BT43,BU43&gt;BU42),BS43,BS42)</f>
        <v>#REF!</v>
      </c>
      <c r="BX42" t="e">
        <f ca="1">VLOOKUP(BW42,BS39:BU48,2,FALSE)</f>
        <v>#REF!</v>
      </c>
      <c r="BY42" t="e">
        <f ca="1">VLOOKUP(BW42,BS39:BU48,3,FALSE)</f>
        <v>#REF!</v>
      </c>
      <c r="CA42" t="e">
        <f ca="1">IF(AND(BX42=BX44,BY44&gt;BY42),BW44,BW42)</f>
        <v>#REF!</v>
      </c>
      <c r="CB42" t="e">
        <f ca="1">VLOOKUP(CA42,BW39:BY48,2,FALSE)</f>
        <v>#REF!</v>
      </c>
      <c r="CC42" t="e">
        <f ca="1">VLOOKUP(CA42,BW39:BY48,3,FALSE)</f>
        <v>#REF!</v>
      </c>
      <c r="CE42" t="e">
        <f ca="1">IF(AND(CB42=CB45,CC45&gt;CC42),CA45,CA42)</f>
        <v>#REF!</v>
      </c>
      <c r="CF42" t="e">
        <f ca="1">VLOOKUP(CE42,CA39:CC48,2,FALSE)</f>
        <v>#REF!</v>
      </c>
      <c r="CG42" t="e">
        <f ca="1">VLOOKUP(CE42,CA39:CC48,3,FALSE)</f>
        <v>#REF!</v>
      </c>
      <c r="CI42" t="e">
        <f ca="1">CE42</f>
        <v>#REF!</v>
      </c>
      <c r="CJ42" t="e">
        <f ca="1">VLOOKUP(CI42,CE39:CG48,2,FALSE)</f>
        <v>#REF!</v>
      </c>
      <c r="CK42" t="e">
        <f ca="1">VLOOKUP(CI42,CE39:CG48,3,FALSE)</f>
        <v>#REF!</v>
      </c>
      <c r="CM42" t="e">
        <f ca="1">CI42</f>
        <v>#REF!</v>
      </c>
      <c r="CN42" t="e">
        <f ca="1">VLOOKUP(CM42,CI39:CK48,2,FALSE)</f>
        <v>#REF!</v>
      </c>
      <c r="CO42" t="e">
        <f ca="1">VLOOKUP(CM42,CI39:CK48,3,FALSE)</f>
        <v>#REF!</v>
      </c>
      <c r="CQ42" t="e">
        <f ca="1">CM42</f>
        <v>#REF!</v>
      </c>
      <c r="CR42" t="e">
        <f ca="1">VLOOKUP(CQ42,CM39:CO48,2,FALSE)</f>
        <v>#REF!</v>
      </c>
      <c r="CS42" t="e">
        <f ca="1">VLOOKUP(CQ42,CM39:CO48,3,FALSE)</f>
        <v>#REF!</v>
      </c>
    </row>
    <row r="43" spans="6:97" x14ac:dyDescent="0.2">
      <c r="F43" t="e">
        <f t="shared" ca="1" si="85"/>
        <v>#REF!</v>
      </c>
      <c r="J43" t="e">
        <f t="shared" ca="1" si="86"/>
        <v>#REF!</v>
      </c>
      <c r="K43" t="e">
        <f t="shared" ca="1" si="76"/>
        <v>#REF!</v>
      </c>
      <c r="L43" t="e">
        <f t="shared" ca="1" si="77"/>
        <v>#REF!</v>
      </c>
      <c r="M43" t="e">
        <f t="shared" ca="1" si="78"/>
        <v>#REF!</v>
      </c>
      <c r="O43" t="e">
        <f ca="1">F43</f>
        <v>#REF!</v>
      </c>
      <c r="P43" t="e">
        <f t="shared" ca="1" si="79"/>
        <v>#REF!</v>
      </c>
      <c r="Q43" t="e">
        <f t="shared" ca="1" si="80"/>
        <v>#REF!</v>
      </c>
      <c r="S43" t="e">
        <f ca="1">O43</f>
        <v>#REF!</v>
      </c>
      <c r="T43" t="e">
        <f t="shared" ca="1" si="81"/>
        <v>#REF!</v>
      </c>
      <c r="U43" t="e">
        <f t="shared" ca="1" si="82"/>
        <v>#REF!</v>
      </c>
      <c r="W43" t="e">
        <f ca="1">S43</f>
        <v>#REF!</v>
      </c>
      <c r="X43" t="e">
        <f t="shared" ca="1" si="83"/>
        <v>#REF!</v>
      </c>
      <c r="Y43" t="e">
        <f t="shared" ca="1" si="84"/>
        <v>#REF!</v>
      </c>
      <c r="AA43" t="e">
        <f ca="1">IF(AND(X39=X43,Y43&gt;Y39),W39,W43)</f>
        <v>#REF!</v>
      </c>
      <c r="AB43" t="e">
        <f ca="1">VLOOKUP(AA43,W39:Y48,2,FALSE)</f>
        <v>#REF!</v>
      </c>
      <c r="AC43" t="e">
        <f ca="1">VLOOKUP(AA43,W39:Y48,3,FALSE)</f>
        <v>#REF!</v>
      </c>
      <c r="AE43" t="e">
        <f ca="1">AA43</f>
        <v>#REF!</v>
      </c>
      <c r="AF43" t="e">
        <f ca="1">VLOOKUP(AE43,AA39:AC48,2,FALSE)</f>
        <v>#REF!</v>
      </c>
      <c r="AG43" t="e">
        <f ca="1">VLOOKUP(AE43,AA39:AC48,3,FALSE)</f>
        <v>#REF!</v>
      </c>
      <c r="AI43" t="e">
        <f ca="1">AE43</f>
        <v>#REF!</v>
      </c>
      <c r="AJ43" t="e">
        <f ca="1">VLOOKUP(AI43,AE39:AG48,2,FALSE)</f>
        <v>#REF!</v>
      </c>
      <c r="AK43" t="e">
        <f ca="1">VLOOKUP(AI43,AE39:AG48,3,FALSE)</f>
        <v>#REF!</v>
      </c>
      <c r="AM43" t="e">
        <f ca="1">AI43</f>
        <v>#REF!</v>
      </c>
      <c r="AN43" t="e">
        <f ca="1">VLOOKUP(AM43,AI39:AK48,2,FALSE)</f>
        <v>#REF!</v>
      </c>
      <c r="AO43" t="e">
        <f ca="1">VLOOKUP(AM43,AI39:AK48,3,FALSE)</f>
        <v>#REF!</v>
      </c>
      <c r="AQ43" t="e">
        <f ca="1">AM43</f>
        <v>#REF!</v>
      </c>
      <c r="AR43" t="e">
        <f ca="1">VLOOKUP(AQ43,AM39:AO48,2,FALSE)</f>
        <v>#REF!</v>
      </c>
      <c r="AS43" t="e">
        <f ca="1">VLOOKUP(AQ43,AM39:AO48,3,FALSE)</f>
        <v>#REF!</v>
      </c>
      <c r="AU43" t="e">
        <f ca="1">IF(AND(AR40=AR43,AS43&gt;AS40),AQ40,AQ43)</f>
        <v>#REF!</v>
      </c>
      <c r="AV43" t="e">
        <f ca="1">VLOOKUP(AU43,AQ39:AS48,2,FALSE)</f>
        <v>#REF!</v>
      </c>
      <c r="AW43" t="e">
        <f ca="1">VLOOKUP(AU43,AQ39:AS48,3,FALSE)</f>
        <v>#REF!</v>
      </c>
      <c r="AY43" t="e">
        <f ca="1">AU43</f>
        <v>#REF!</v>
      </c>
      <c r="AZ43" t="e">
        <f ca="1">VLOOKUP(AY43,AU39:AW48,2,FALSE)</f>
        <v>#REF!</v>
      </c>
      <c r="BA43" t="e">
        <f ca="1">VLOOKUP(AY43,AU39:AW48,3,FALSE)</f>
        <v>#REF!</v>
      </c>
      <c r="BC43" t="e">
        <f ca="1">AY43</f>
        <v>#REF!</v>
      </c>
      <c r="BD43" t="e">
        <f ca="1">VLOOKUP(BC43,AY39:BA48,2,FALSE)</f>
        <v>#REF!</v>
      </c>
      <c r="BE43" t="e">
        <f ca="1">VLOOKUP(BC43,AY39:BA48,3,FALSE)</f>
        <v>#REF!</v>
      </c>
      <c r="BG43" t="e">
        <f ca="1">BC43</f>
        <v>#REF!</v>
      </c>
      <c r="BH43" t="e">
        <f ca="1">VLOOKUP(BG43,BC39:BE48,2,FALSE)</f>
        <v>#REF!</v>
      </c>
      <c r="BI43" t="e">
        <f ca="1">VLOOKUP(BG43,BC39:BE48,3,FALSE)</f>
        <v>#REF!</v>
      </c>
      <c r="BK43" t="e">
        <f ca="1">IF(AND(BH41=BH43,BI43&gt;BI41),BG41,BG43)</f>
        <v>#REF!</v>
      </c>
      <c r="BL43" t="e">
        <f ca="1">VLOOKUP(BK43,BG39:BI48,2,FALSE)</f>
        <v>#REF!</v>
      </c>
      <c r="BM43" t="e">
        <f ca="1">VLOOKUP(BK43,BG39:BI48,3,FALSE)</f>
        <v>#REF!</v>
      </c>
      <c r="BO43" t="e">
        <f ca="1">BK43</f>
        <v>#REF!</v>
      </c>
      <c r="BP43" t="e">
        <f ca="1">VLOOKUP(BO43,BK39:BM48,2,FALSE)</f>
        <v>#REF!</v>
      </c>
      <c r="BQ43" t="e">
        <f ca="1">VLOOKUP(BO43,BK39:BM48,3,FALSE)</f>
        <v>#REF!</v>
      </c>
      <c r="BS43" t="e">
        <f ca="1">BO43</f>
        <v>#REF!</v>
      </c>
      <c r="BT43" t="e">
        <f ca="1">VLOOKUP(BS43,BO39:BQ48,2,FALSE)</f>
        <v>#REF!</v>
      </c>
      <c r="BU43" t="e">
        <f ca="1">VLOOKUP(BS43,BO39:BQ48,3,FALSE)</f>
        <v>#REF!</v>
      </c>
      <c r="BW43" t="e">
        <f ca="1">IF(AND(BT42=BT43,BU43&gt;BU42),BS42,BS43)</f>
        <v>#REF!</v>
      </c>
      <c r="BX43" t="e">
        <f ca="1">VLOOKUP(BW43,BS39:BU48,2,FALSE)</f>
        <v>#REF!</v>
      </c>
      <c r="BY43" t="e">
        <f ca="1">VLOOKUP(BW43,BS39:BU48,3,FALSE)</f>
        <v>#REF!</v>
      </c>
      <c r="CA43" t="e">
        <f ca="1">BW43</f>
        <v>#REF!</v>
      </c>
      <c r="CB43" t="e">
        <f ca="1">VLOOKUP(CA43,BW39:BY48,2,FALSE)</f>
        <v>#REF!</v>
      </c>
      <c r="CC43" t="e">
        <f ca="1">VLOOKUP(CA43,BW39:BY48,3,FALSE)</f>
        <v>#REF!</v>
      </c>
      <c r="CE43" t="e">
        <f ca="1">CA43</f>
        <v>#REF!</v>
      </c>
      <c r="CF43" t="e">
        <f ca="1">VLOOKUP(CE43,CA39:CC48,2,FALSE)</f>
        <v>#REF!</v>
      </c>
      <c r="CG43" t="e">
        <f ca="1">VLOOKUP(CE43,CA39:CC48,3,FALSE)</f>
        <v>#REF!</v>
      </c>
      <c r="CI43" t="e">
        <f ca="1">IF(AND(CF43=CF44,CG44&gt;CG43),CE44,CE43)</f>
        <v>#REF!</v>
      </c>
      <c r="CJ43" t="e">
        <f ca="1">VLOOKUP(CI43,CE39:CG48,2,FALSE)</f>
        <v>#REF!</v>
      </c>
      <c r="CK43" t="e">
        <f ca="1">VLOOKUP(CI43,CE39:CG48,3,FALSE)</f>
        <v>#REF!</v>
      </c>
      <c r="CM43" t="e">
        <f ca="1">IF(AND(CJ43=CJ45,CK45&gt;CK43),CI45,CI43)</f>
        <v>#REF!</v>
      </c>
      <c r="CN43" t="e">
        <f ca="1">VLOOKUP(CM43,CI39:CK48,2,FALSE)</f>
        <v>#REF!</v>
      </c>
      <c r="CO43" t="e">
        <f ca="1">VLOOKUP(CM43,CI39:CK48,3,FALSE)</f>
        <v>#REF!</v>
      </c>
      <c r="CQ43" t="e">
        <f ca="1">CM43</f>
        <v>#REF!</v>
      </c>
      <c r="CR43" t="e">
        <f ca="1">VLOOKUP(CQ43,CM39:CO48,2,FALSE)</f>
        <v>#REF!</v>
      </c>
      <c r="CS43" t="e">
        <f ca="1">VLOOKUP(CQ43,CM39:CO48,3,FALSE)</f>
        <v>#REF!</v>
      </c>
    </row>
    <row r="44" spans="6:97" x14ac:dyDescent="0.2">
      <c r="F44" t="e">
        <f t="shared" ca="1" si="85"/>
        <v>#REF!</v>
      </c>
      <c r="J44" t="e">
        <f t="shared" ca="1" si="86"/>
        <v>#REF!</v>
      </c>
      <c r="K44" t="e">
        <f t="shared" ca="1" si="76"/>
        <v>#REF!</v>
      </c>
      <c r="L44" t="e">
        <f t="shared" ca="1" si="77"/>
        <v>#REF!</v>
      </c>
      <c r="M44" t="e">
        <f t="shared" ca="1" si="78"/>
        <v>#REF!</v>
      </c>
      <c r="O44" t="e">
        <f ca="1">F44</f>
        <v>#REF!</v>
      </c>
      <c r="P44" t="e">
        <f t="shared" ca="1" si="79"/>
        <v>#REF!</v>
      </c>
      <c r="Q44" t="e">
        <f t="shared" ca="1" si="80"/>
        <v>#REF!</v>
      </c>
      <c r="S44" t="e">
        <f ca="1">O44</f>
        <v>#REF!</v>
      </c>
      <c r="T44" t="e">
        <f t="shared" ca="1" si="81"/>
        <v>#REF!</v>
      </c>
      <c r="U44" t="e">
        <f t="shared" ca="1" si="82"/>
        <v>#REF!</v>
      </c>
      <c r="W44" t="e">
        <f ca="1">S44</f>
        <v>#REF!</v>
      </c>
      <c r="X44" t="e">
        <f t="shared" ca="1" si="83"/>
        <v>#REF!</v>
      </c>
      <c r="Y44" t="e">
        <f t="shared" ca="1" si="84"/>
        <v>#REF!</v>
      </c>
      <c r="AA44" t="e">
        <f ca="1">W44</f>
        <v>#REF!</v>
      </c>
      <c r="AB44" t="e">
        <f ca="1">VLOOKUP(AA44,W39:Y48,2,FALSE)</f>
        <v>#REF!</v>
      </c>
      <c r="AC44" t="e">
        <f ca="1">VLOOKUP(AA44,W39:Y48,3,FALSE)</f>
        <v>#REF!</v>
      </c>
      <c r="AE44" t="e">
        <f ca="1">IF(AND(AB39=AB44,AC44&gt;AC39),AA39,AA44)</f>
        <v>#REF!</v>
      </c>
      <c r="AF44" t="e">
        <f ca="1">VLOOKUP(AE44,AA39:AC48,2,FALSE)</f>
        <v>#REF!</v>
      </c>
      <c r="AG44" t="e">
        <f ca="1">VLOOKUP(AE44,AA39:AC48,3,FALSE)</f>
        <v>#REF!</v>
      </c>
      <c r="AI44" t="e">
        <f ca="1">AE44</f>
        <v>#REF!</v>
      </c>
      <c r="AJ44" t="e">
        <f ca="1">VLOOKUP(AI44,AE39:AG48,2,FALSE)</f>
        <v>#REF!</v>
      </c>
      <c r="AK44" t="e">
        <f ca="1">VLOOKUP(AI44,AE39:AG48,3,FALSE)</f>
        <v>#REF!</v>
      </c>
      <c r="AM44" t="e">
        <f ca="1">AI44</f>
        <v>#REF!</v>
      </c>
      <c r="AN44" t="e">
        <f ca="1">VLOOKUP(AM44,AI39:AK48,2,FALSE)</f>
        <v>#REF!</v>
      </c>
      <c r="AO44" t="e">
        <f ca="1">VLOOKUP(AM44,AI39:AK48,3,FALSE)</f>
        <v>#REF!</v>
      </c>
      <c r="AQ44" t="e">
        <f ca="1">AM44</f>
        <v>#REF!</v>
      </c>
      <c r="AR44" t="e">
        <f ca="1">VLOOKUP(AQ44,AM39:AO48,2,FALSE)</f>
        <v>#REF!</v>
      </c>
      <c r="AS44" t="e">
        <f ca="1">VLOOKUP(AQ44,AM39:AO48,3,FALSE)</f>
        <v>#REF!</v>
      </c>
      <c r="AU44" t="e">
        <f ca="1">AQ44</f>
        <v>#REF!</v>
      </c>
      <c r="AV44" t="e">
        <f ca="1">VLOOKUP(AU44,AQ39:AS48,2,FALSE)</f>
        <v>#REF!</v>
      </c>
      <c r="AW44" t="e">
        <f ca="1">VLOOKUP(AU44,AQ39:AS48,3,FALSE)</f>
        <v>#REF!</v>
      </c>
      <c r="AY44" t="e">
        <f ca="1">IF(AND(AV40=AV44,AW44&gt;AW40),AU40,AU44)</f>
        <v>#REF!</v>
      </c>
      <c r="AZ44" t="e">
        <f ca="1">VLOOKUP(AY44,AU39:AW48,2,FALSE)</f>
        <v>#REF!</v>
      </c>
      <c r="BA44" t="e">
        <f ca="1">VLOOKUP(AY44,AU39:AW48,3,FALSE)</f>
        <v>#REF!</v>
      </c>
      <c r="BC44" t="e">
        <f ca="1">AY44</f>
        <v>#REF!</v>
      </c>
      <c r="BD44" t="e">
        <f ca="1">VLOOKUP(BC44,AY39:BA48,2,FALSE)</f>
        <v>#REF!</v>
      </c>
      <c r="BE44" t="e">
        <f ca="1">VLOOKUP(BC44,AY39:BA48,3,FALSE)</f>
        <v>#REF!</v>
      </c>
      <c r="BG44" t="e">
        <f ca="1">BC44</f>
        <v>#REF!</v>
      </c>
      <c r="BH44" t="e">
        <f ca="1">VLOOKUP(BG44,BC39:BE48,2,FALSE)</f>
        <v>#REF!</v>
      </c>
      <c r="BI44" t="e">
        <f ca="1">VLOOKUP(BG44,BC39:BE48,3,FALSE)</f>
        <v>#REF!</v>
      </c>
      <c r="BK44" t="e">
        <f ca="1">BG44</f>
        <v>#REF!</v>
      </c>
      <c r="BL44" t="e">
        <f ca="1">VLOOKUP(BK44,BG39:BI48,2,FALSE)</f>
        <v>#REF!</v>
      </c>
      <c r="BM44" t="e">
        <f ca="1">VLOOKUP(BK44,BG39:BI48,3,FALSE)</f>
        <v>#REF!</v>
      </c>
      <c r="BO44" t="e">
        <f ca="1">IF(AND(BL41=BL44,BM44&gt;BM41),BK41,BK44)</f>
        <v>#REF!</v>
      </c>
      <c r="BP44" t="e">
        <f ca="1">VLOOKUP(BO44,BK39:BM48,2,FALSE)</f>
        <v>#REF!</v>
      </c>
      <c r="BQ44" t="e">
        <f ca="1">VLOOKUP(BO44,BK39:BM48,3,FALSE)</f>
        <v>#REF!</v>
      </c>
      <c r="BS44" t="e">
        <f ca="1">BO44</f>
        <v>#REF!</v>
      </c>
      <c r="BT44" t="e">
        <f ca="1">VLOOKUP(BS44,BO39:BQ48,2,FALSE)</f>
        <v>#REF!</v>
      </c>
      <c r="BU44" t="e">
        <f ca="1">VLOOKUP(BS44,BO39:BQ48,3,FALSE)</f>
        <v>#REF!</v>
      </c>
      <c r="BW44" t="e">
        <f ca="1">BS44</f>
        <v>#REF!</v>
      </c>
      <c r="BX44" t="e">
        <f ca="1">VLOOKUP(BW44,BS39:BU48,2,FALSE)</f>
        <v>#REF!</v>
      </c>
      <c r="BY44" t="e">
        <f ca="1">VLOOKUP(BW44,BS39:BU48,3,FALSE)</f>
        <v>#REF!</v>
      </c>
      <c r="CA44" t="e">
        <f ca="1">IF(AND(BX42=BX44,BY44&gt;BY42),BW42,BW44)</f>
        <v>#REF!</v>
      </c>
      <c r="CB44" t="e">
        <f ca="1">VLOOKUP(CA44,BW39:BY48,2,FALSE)</f>
        <v>#REF!</v>
      </c>
      <c r="CC44" t="e">
        <f ca="1">VLOOKUP(CA44,BW39:BY48,3,FALSE)</f>
        <v>#REF!</v>
      </c>
      <c r="CE44" t="e">
        <f ca="1">CA44</f>
        <v>#REF!</v>
      </c>
      <c r="CF44" t="e">
        <f ca="1">VLOOKUP(CE44,CA39:CC48,2,FALSE)</f>
        <v>#REF!</v>
      </c>
      <c r="CG44" t="e">
        <f ca="1">VLOOKUP(CE44,CA39:CC48,3,FALSE)</f>
        <v>#REF!</v>
      </c>
      <c r="CI44" t="e">
        <f ca="1">IF(AND(CF43=CF44,CG44&gt;CG43),CE43,CE44)</f>
        <v>#REF!</v>
      </c>
      <c r="CJ44" t="e">
        <f ca="1">VLOOKUP(CI44,CE39:CG48,2,FALSE)</f>
        <v>#REF!</v>
      </c>
      <c r="CK44" t="e">
        <f ca="1">VLOOKUP(CI44,CE39:CG48,3,FALSE)</f>
        <v>#REF!</v>
      </c>
      <c r="CM44" t="e">
        <f ca="1">CI44</f>
        <v>#REF!</v>
      </c>
      <c r="CN44" t="e">
        <f ca="1">VLOOKUP(CM44,CI39:CK48,2,FALSE)</f>
        <v>#REF!</v>
      </c>
      <c r="CO44" t="e">
        <f ca="1">VLOOKUP(CM44,CI39:CK48,3,FALSE)</f>
        <v>#REF!</v>
      </c>
      <c r="CQ44" t="e">
        <f ca="1">IF(AND(CN44=CN45,CO45&gt;CO44),CM45,CM44)</f>
        <v>#REF!</v>
      </c>
      <c r="CR44" t="e">
        <f ca="1">VLOOKUP(CQ44,CM39:CO48,2,FALSE)</f>
        <v>#REF!</v>
      </c>
      <c r="CS44" t="e">
        <f ca="1">VLOOKUP(CQ44,CM39:CO48,3,FALSE)</f>
        <v>#REF!</v>
      </c>
    </row>
    <row r="45" spans="6:97" x14ac:dyDescent="0.2">
      <c r="F45" t="e">
        <f t="shared" ca="1" si="85"/>
        <v>#REF!</v>
      </c>
      <c r="J45" t="e">
        <f t="shared" ca="1" si="86"/>
        <v>#REF!</v>
      </c>
      <c r="K45" t="e">
        <f t="shared" ca="1" si="76"/>
        <v>#REF!</v>
      </c>
      <c r="L45" t="e">
        <f t="shared" ca="1" si="77"/>
        <v>#REF!</v>
      </c>
      <c r="M45" t="e">
        <f t="shared" ca="1" si="78"/>
        <v>#REF!</v>
      </c>
      <c r="O45" t="e">
        <f ca="1">F45</f>
        <v>#REF!</v>
      </c>
      <c r="P45" t="e">
        <f t="shared" ca="1" si="79"/>
        <v>#REF!</v>
      </c>
      <c r="Q45" t="e">
        <f t="shared" ca="1" si="80"/>
        <v>#REF!</v>
      </c>
      <c r="S45" t="e">
        <f ca="1">O45</f>
        <v>#REF!</v>
      </c>
      <c r="T45" t="e">
        <f t="shared" ca="1" si="81"/>
        <v>#REF!</v>
      </c>
      <c r="U45" t="e">
        <f t="shared" ca="1" si="82"/>
        <v>#REF!</v>
      </c>
      <c r="W45" t="e">
        <f ca="1">S45</f>
        <v>#REF!</v>
      </c>
      <c r="X45" t="e">
        <f t="shared" ca="1" si="83"/>
        <v>#REF!</v>
      </c>
      <c r="Y45" t="e">
        <f t="shared" ca="1" si="84"/>
        <v>#REF!</v>
      </c>
      <c r="AA45" t="e">
        <f ca="1">W45</f>
        <v>#REF!</v>
      </c>
      <c r="AB45" t="e">
        <f ca="1">VLOOKUP(AA45,W39:Y48,2,FALSE)</f>
        <v>#REF!</v>
      </c>
      <c r="AC45" t="e">
        <f ca="1">VLOOKUP(AA45,W39:Y48,3,FALSE)</f>
        <v>#REF!</v>
      </c>
      <c r="AE45" t="e">
        <f ca="1">AA45</f>
        <v>#REF!</v>
      </c>
      <c r="AF45" t="e">
        <f ca="1">VLOOKUP(AE45,AA39:AC48,2,FALSE)</f>
        <v>#REF!</v>
      </c>
      <c r="AG45" t="e">
        <f ca="1">VLOOKUP(AE45,AA39:AC48,3,FALSE)</f>
        <v>#REF!</v>
      </c>
      <c r="AI45" t="e">
        <f ca="1">IF(AND(AF39=AF45,AG45&gt;AG39),AE39,AE45)</f>
        <v>#REF!</v>
      </c>
      <c r="AJ45" t="e">
        <f ca="1">VLOOKUP(AI45,AE39:AG48,2,FALSE)</f>
        <v>#REF!</v>
      </c>
      <c r="AK45" t="e">
        <f ca="1">VLOOKUP(AI45,AE39:AG48,3,FALSE)</f>
        <v>#REF!</v>
      </c>
      <c r="AM45" t="e">
        <f ca="1">AI45</f>
        <v>#REF!</v>
      </c>
      <c r="AN45" t="e">
        <f ca="1">VLOOKUP(AM45,AI39:AK48,2,FALSE)</f>
        <v>#REF!</v>
      </c>
      <c r="AO45" t="e">
        <f ca="1">VLOOKUP(AM45,AI39:AK48,3,FALSE)</f>
        <v>#REF!</v>
      </c>
      <c r="AQ45" t="e">
        <f ca="1">AM45</f>
        <v>#REF!</v>
      </c>
      <c r="AR45" t="e">
        <f ca="1">VLOOKUP(AQ45,AM39:AO48,2,FALSE)</f>
        <v>#REF!</v>
      </c>
      <c r="AS45" t="e">
        <f ca="1">VLOOKUP(AQ45,AM39:AO48,3,FALSE)</f>
        <v>#REF!</v>
      </c>
      <c r="AU45" t="e">
        <f ca="1">AQ45</f>
        <v>#REF!</v>
      </c>
      <c r="AV45" t="e">
        <f ca="1">VLOOKUP(AU45,AQ39:AS48,2,FALSE)</f>
        <v>#REF!</v>
      </c>
      <c r="AW45" t="e">
        <f ca="1">VLOOKUP(AU45,AQ39:AS48,3,FALSE)</f>
        <v>#REF!</v>
      </c>
      <c r="AY45" t="e">
        <f ca="1">AU45</f>
        <v>#REF!</v>
      </c>
      <c r="AZ45" t="e">
        <f ca="1">VLOOKUP(AY45,AU39:AW48,2,FALSE)</f>
        <v>#REF!</v>
      </c>
      <c r="BA45" t="e">
        <f ca="1">VLOOKUP(AY45,AU39:AW48,3,FALSE)</f>
        <v>#REF!</v>
      </c>
      <c r="BC45" t="e">
        <f ca="1">IF(AND(AZ40=AZ45,BA45&gt;BA40),AY40,AY45)</f>
        <v>#REF!</v>
      </c>
      <c r="BD45" t="e">
        <f ca="1">VLOOKUP(BC45,AY39:BA48,2,FALSE)</f>
        <v>#REF!</v>
      </c>
      <c r="BE45" t="e">
        <f ca="1">VLOOKUP(BC45,AY39:BA48,3,FALSE)</f>
        <v>#REF!</v>
      </c>
      <c r="BG45" t="e">
        <f ca="1">BC45</f>
        <v>#REF!</v>
      </c>
      <c r="BH45" t="e">
        <f ca="1">VLOOKUP(BG45,BC39:BE48,2,FALSE)</f>
        <v>#REF!</v>
      </c>
      <c r="BI45" t="e">
        <f ca="1">VLOOKUP(BG45,BC39:BE48,3,FALSE)</f>
        <v>#REF!</v>
      </c>
      <c r="BK45" t="e">
        <f ca="1">BG45</f>
        <v>#REF!</v>
      </c>
      <c r="BL45" t="e">
        <f ca="1">VLOOKUP(BK45,BG39:BI48,2,FALSE)</f>
        <v>#REF!</v>
      </c>
      <c r="BM45" t="e">
        <f ca="1">VLOOKUP(BK45,BG39:BI48,3,FALSE)</f>
        <v>#REF!</v>
      </c>
      <c r="BO45" t="e">
        <f ca="1">BK45</f>
        <v>#REF!</v>
      </c>
      <c r="BP45" t="e">
        <f ca="1">VLOOKUP(BO45,BK39:BM48,2,FALSE)</f>
        <v>#REF!</v>
      </c>
      <c r="BQ45" t="e">
        <f ca="1">VLOOKUP(BO45,BK39:BM48,3,FALSE)</f>
        <v>#REF!</v>
      </c>
      <c r="BS45" t="e">
        <f ca="1">IF(AND(BP41=BP45,BQ45&gt;BQ41),BO41,BO45)</f>
        <v>#REF!</v>
      </c>
      <c r="BT45" t="e">
        <f ca="1">VLOOKUP(BS45,BO39:BQ48,2,FALSE)</f>
        <v>#REF!</v>
      </c>
      <c r="BU45" t="e">
        <f ca="1">VLOOKUP(BS45,BO39:BQ48,3,FALSE)</f>
        <v>#REF!</v>
      </c>
      <c r="BW45" t="e">
        <f ca="1">BS45</f>
        <v>#REF!</v>
      </c>
      <c r="BX45" t="e">
        <f ca="1">VLOOKUP(BW45,BS39:BU48,2,FALSE)</f>
        <v>#REF!</v>
      </c>
      <c r="BY45" t="e">
        <f ca="1">VLOOKUP(BW45,BS39:BU48,3,FALSE)</f>
        <v>#REF!</v>
      </c>
      <c r="CA45" t="e">
        <f ca="1">BW45</f>
        <v>#REF!</v>
      </c>
      <c r="CB45" t="e">
        <f ca="1">VLOOKUP(CA45,BW39:BY48,2,FALSE)</f>
        <v>#REF!</v>
      </c>
      <c r="CC45" t="e">
        <f ca="1">VLOOKUP(CA45,BW39:BY48,3,FALSE)</f>
        <v>#REF!</v>
      </c>
      <c r="CE45" t="e">
        <f ca="1">IF(AND(CB42=CB45,CC45&gt;CC42),CA42,CA45)</f>
        <v>#REF!</v>
      </c>
      <c r="CF45" t="e">
        <f ca="1">VLOOKUP(CE45,CA39:CC48,2,FALSE)</f>
        <v>#REF!</v>
      </c>
      <c r="CG45" t="e">
        <f ca="1">VLOOKUP(CE45,CA39:CC48,3,FALSE)</f>
        <v>#REF!</v>
      </c>
      <c r="CI45" t="e">
        <f ca="1">CE45</f>
        <v>#REF!</v>
      </c>
      <c r="CJ45" t="e">
        <f ca="1">VLOOKUP(CI45,CE39:CG48,2,FALSE)</f>
        <v>#REF!</v>
      </c>
      <c r="CK45" t="e">
        <f ca="1">VLOOKUP(CI45,CE39:CG48,3,FALSE)</f>
        <v>#REF!</v>
      </c>
      <c r="CM45" t="e">
        <f ca="1">IF(AND(CJ43=CJ45,CK45&gt;CK43),CI43,CI45)</f>
        <v>#REF!</v>
      </c>
      <c r="CN45" t="e">
        <f ca="1">VLOOKUP(CM45,CI39:CK48,2,FALSE)</f>
        <v>#REF!</v>
      </c>
      <c r="CO45" t="e">
        <f ca="1">VLOOKUP(CM45,CI39:CK48,3,FALSE)</f>
        <v>#REF!</v>
      </c>
      <c r="CQ45" t="e">
        <f ca="1">IF(AND(CN44=CN45,CO45&gt;CO44),CM44,CM45)</f>
        <v>#REF!</v>
      </c>
      <c r="CR45" t="e">
        <f ca="1">VLOOKUP(CQ45,CM39:CO48,2,FALSE)</f>
        <v>#REF!</v>
      </c>
      <c r="CS45" t="e">
        <f ca="1">VLOOKUP(CQ45,CM39:CO48,3,FALSE)</f>
        <v>#REF!</v>
      </c>
    </row>
    <row r="51" spans="6:98" x14ac:dyDescent="0.2">
      <c r="F51" t="e">
        <f ca="1">CQ39</f>
        <v>#REF!</v>
      </c>
      <c r="J51" t="e">
        <f t="shared" ref="J51:J57" ca="1" si="87">VLOOKUP(F51,$F$27:$M$36,8,FALSE)</f>
        <v>#REF!</v>
      </c>
      <c r="K51" t="e">
        <f t="shared" ref="K51:K57" ca="1" si="88">VLOOKUP(F51,$F$27:$M$36,6,FALSE)</f>
        <v>#REF!</v>
      </c>
      <c r="L51" t="e">
        <f t="shared" ref="L51:L57" ca="1" si="89">VLOOKUP(F51,$F$27:$M$36,7,FALSE)</f>
        <v>#REF!</v>
      </c>
      <c r="M51" t="e">
        <f t="shared" ref="M51:M57" ca="1" si="90">K51-L51</f>
        <v>#REF!</v>
      </c>
      <c r="O51" t="e">
        <f ca="1">IF(AND(J51=J52,M51=M52,K52&gt;K51),F52,F51)</f>
        <v>#REF!</v>
      </c>
      <c r="P51" t="e">
        <f t="shared" ref="P51:P57" ca="1" si="91">VLOOKUP(O51,$F$51:$M$60,5,FALSE)</f>
        <v>#REF!</v>
      </c>
      <c r="Q51" t="e">
        <f t="shared" ref="Q51:Q57" ca="1" si="92">VLOOKUP(O51,$F$51:$M$60,8,FALSE)</f>
        <v>#REF!</v>
      </c>
      <c r="R51" t="e">
        <f t="shared" ref="R51:R57" ca="1" si="93">VLOOKUP(O51,$F$51:$M$60,6,FALSE)</f>
        <v>#REF!</v>
      </c>
      <c r="S51" t="e">
        <f ca="1">IF(AND(P51=P53,Q51=Q53,R53&gt;R51),O53,O51)</f>
        <v>#REF!</v>
      </c>
      <c r="T51" t="e">
        <f t="shared" ref="T51:T57" ca="1" si="94">VLOOKUP(S51,$O$51:$R$60,2,FALSE)</f>
        <v>#REF!</v>
      </c>
      <c r="U51" t="e">
        <f t="shared" ref="U51:U57" ca="1" si="95">VLOOKUP(S51,$O$51:$R$60,3,FALSE)</f>
        <v>#REF!</v>
      </c>
      <c r="V51" t="e">
        <f t="shared" ref="V51:V57" ca="1" si="96">VLOOKUP(S51,$O$51:$R$60,4,FALSE)</f>
        <v>#REF!</v>
      </c>
      <c r="W51" t="e">
        <f ca="1">IF(AND(T51=T54,U51=U54,V54&gt;V51),S54,S51)</f>
        <v>#REF!</v>
      </c>
      <c r="X51" t="e">
        <f t="shared" ref="X51:X57" ca="1" si="97">VLOOKUP(W51,$S$51:$V$60,2,FALSE)</f>
        <v>#REF!</v>
      </c>
      <c r="Y51" t="e">
        <f t="shared" ref="Y51:Y57" ca="1" si="98">VLOOKUP(W51,$S$51:$V$60,3,FALSE)</f>
        <v>#REF!</v>
      </c>
      <c r="Z51" t="e">
        <f t="shared" ref="Z51:Z57" ca="1" si="99">VLOOKUP(W51,$S$51:$V$60,4,FALSE)</f>
        <v>#REF!</v>
      </c>
      <c r="AA51" t="e">
        <f ca="1">IF(AND(X51=X55,Y51=Y55,Z55&gt;Z51),W55,W51)</f>
        <v>#REF!</v>
      </c>
      <c r="AB51" t="e">
        <f ca="1">VLOOKUP(AA51,W51:Z60,2,FALSE)</f>
        <v>#REF!</v>
      </c>
      <c r="AC51" t="e">
        <f ca="1">VLOOKUP(AA51,W51:Z60,3,FALSE)</f>
        <v>#REF!</v>
      </c>
      <c r="AD51" t="e">
        <f ca="1">VLOOKUP(AA51,W51:Z60,4,FALSE)</f>
        <v>#REF!</v>
      </c>
      <c r="AE51" t="e">
        <f ca="1">IF(AND(AB51=AB56,AC51=AC56,AD56&gt;AD51),AA56,AA51)</f>
        <v>#REF!</v>
      </c>
      <c r="AF51" t="e">
        <f ca="1">VLOOKUP(AE51,AA51:AD60,2,FALSE)</f>
        <v>#REF!</v>
      </c>
      <c r="AG51" t="e">
        <f ca="1">VLOOKUP(AE51,AA51:AD60,3,FALSE)</f>
        <v>#REF!</v>
      </c>
      <c r="AH51" t="e">
        <f ca="1">VLOOKUP(AE51,AA51:AD60,4,FALSE)</f>
        <v>#REF!</v>
      </c>
      <c r="AI51" t="e">
        <f ca="1">IF(AND(AF51=AF57,AG51=AG57,AH57&gt;AH51),AE57,AE51)</f>
        <v>#REF!</v>
      </c>
      <c r="AJ51" t="e">
        <f ca="1">VLOOKUP(AI51,AE51:AH60,2,FALSE)</f>
        <v>#REF!</v>
      </c>
      <c r="AK51" t="e">
        <f ca="1">VLOOKUP(AI51,AE51:AH60,3,FALSE)</f>
        <v>#REF!</v>
      </c>
      <c r="AL51" t="e">
        <f ca="1">VLOOKUP(AI51,AE51:AH60,4,FALSE)</f>
        <v>#REF!</v>
      </c>
      <c r="AM51" t="e">
        <f ca="1">AI51</f>
        <v>#REF!</v>
      </c>
      <c r="AN51" t="e">
        <f ca="1">VLOOKUP(AM51,AI51:AL60,2,FALSE)</f>
        <v>#REF!</v>
      </c>
      <c r="AO51" t="e">
        <f ca="1">VLOOKUP(AM51,AI51:AL60,3,FALSE)</f>
        <v>#REF!</v>
      </c>
      <c r="AP51" t="e">
        <f ca="1">VLOOKUP(AM51,AI51:AL60,4,FALSE)</f>
        <v>#REF!</v>
      </c>
      <c r="AQ51" t="e">
        <f ca="1">AM51</f>
        <v>#REF!</v>
      </c>
      <c r="AR51" t="e">
        <f ca="1">VLOOKUP(AQ51,AM51:AP60,2,FALSE)</f>
        <v>#REF!</v>
      </c>
      <c r="AS51" t="e">
        <f ca="1">VLOOKUP(AQ51,AM51:AP60,3,FALSE)</f>
        <v>#REF!</v>
      </c>
      <c r="AT51" t="e">
        <f ca="1">VLOOKUP(AQ51,AM51:AP60,4,FALSE)</f>
        <v>#REF!</v>
      </c>
      <c r="AU51" t="e">
        <f ca="1">AQ51</f>
        <v>#REF!</v>
      </c>
      <c r="AV51" t="e">
        <f ca="1">VLOOKUP(AU51,AQ51:AT60,2,FALSE)</f>
        <v>#REF!</v>
      </c>
      <c r="AW51" t="e">
        <f ca="1">VLOOKUP(AU51,AQ51:AT60,3,FALSE)</f>
        <v>#REF!</v>
      </c>
      <c r="AX51" t="e">
        <f ca="1">VLOOKUP(AU51,AQ51:AT60,4,FALSE)</f>
        <v>#REF!</v>
      </c>
      <c r="AY51" t="e">
        <f ca="1">AU51</f>
        <v>#REF!</v>
      </c>
      <c r="AZ51" t="e">
        <f ca="1">VLOOKUP(AY51,AU51:AX60,2,FALSE)</f>
        <v>#REF!</v>
      </c>
      <c r="BA51" t="e">
        <f ca="1">VLOOKUP(AY51,AU51:AX60,3,FALSE)</f>
        <v>#REF!</v>
      </c>
      <c r="BB51" t="e">
        <f ca="1">VLOOKUP(AY51,AU51:AX60,4,FALSE)</f>
        <v>#REF!</v>
      </c>
      <c r="BC51" t="e">
        <f ca="1">AY51</f>
        <v>#REF!</v>
      </c>
      <c r="BD51" t="e">
        <f ca="1">VLOOKUP(BC51,AY51:BB60,2,FALSE)</f>
        <v>#REF!</v>
      </c>
      <c r="BE51" t="e">
        <f ca="1">VLOOKUP(BC51,AY51:BB60,3,FALSE)</f>
        <v>#REF!</v>
      </c>
      <c r="BF51" t="e">
        <f ca="1">VLOOKUP(BC51,AY51:BB60,4,FALSE)</f>
        <v>#REF!</v>
      </c>
      <c r="BG51" t="e">
        <f ca="1">BC51</f>
        <v>#REF!</v>
      </c>
      <c r="BH51" t="e">
        <f ca="1">VLOOKUP(BG51,BC51:BF60,2,FALSE)</f>
        <v>#REF!</v>
      </c>
      <c r="BI51" t="e">
        <f ca="1">VLOOKUP(BG51,BC51:BF60,3,FALSE)</f>
        <v>#REF!</v>
      </c>
      <c r="BJ51" t="e">
        <f ca="1">VLOOKUP(BG51,BC51:BF60,4,FALSE)</f>
        <v>#REF!</v>
      </c>
      <c r="BK51" t="e">
        <f ca="1">BG51</f>
        <v>#REF!</v>
      </c>
      <c r="BL51" t="e">
        <f ca="1">VLOOKUP(BK51,BG51:BJ60,2,FALSE)</f>
        <v>#REF!</v>
      </c>
      <c r="BM51" t="e">
        <f ca="1">VLOOKUP(BK51,BG51:BJ60,3,FALSE)</f>
        <v>#REF!</v>
      </c>
      <c r="BN51" t="e">
        <f ca="1">VLOOKUP(BK51,BG51:BJ60,4,FALSE)</f>
        <v>#REF!</v>
      </c>
      <c r="BO51" t="e">
        <f ca="1">BK51</f>
        <v>#REF!</v>
      </c>
      <c r="BP51" t="e">
        <f ca="1">VLOOKUP(BO51,BK51:BN60,2,FALSE)</f>
        <v>#REF!</v>
      </c>
      <c r="BQ51" t="e">
        <f ca="1">VLOOKUP(BO51,BK51:BN60,3,FALSE)</f>
        <v>#REF!</v>
      </c>
      <c r="BR51" t="e">
        <f ca="1">VLOOKUP(BO51,BK51:BN60,4,FALSE)</f>
        <v>#REF!</v>
      </c>
      <c r="BS51" t="e">
        <f ca="1">BO51</f>
        <v>#REF!</v>
      </c>
      <c r="BT51" t="e">
        <f ca="1">VLOOKUP(BS51,BO51:BR60,2,FALSE)</f>
        <v>#REF!</v>
      </c>
      <c r="BU51" t="e">
        <f ca="1">VLOOKUP(BS51,BO51:BR60,3,FALSE)</f>
        <v>#REF!</v>
      </c>
      <c r="BV51" t="e">
        <f ca="1">VLOOKUP(BS51,BO51:BR60,4,FALSE)</f>
        <v>#REF!</v>
      </c>
      <c r="BW51" t="e">
        <f ca="1">BS51</f>
        <v>#REF!</v>
      </c>
      <c r="BX51" t="e">
        <f ca="1">VLOOKUP(BW51,BS51:BV60,2,FALSE)</f>
        <v>#REF!</v>
      </c>
      <c r="BY51" t="e">
        <f ca="1">VLOOKUP(BW51,BS51:BV60,3,FALSE)</f>
        <v>#REF!</v>
      </c>
      <c r="BZ51" t="e">
        <f ca="1">VLOOKUP(BW51,BS51:BV60,4,FALSE)</f>
        <v>#REF!</v>
      </c>
      <c r="CA51" t="e">
        <f ca="1">BW51</f>
        <v>#REF!</v>
      </c>
      <c r="CB51" t="e">
        <f ca="1">VLOOKUP(CA51,BW51:BZ60,2,FALSE)</f>
        <v>#REF!</v>
      </c>
      <c r="CC51" t="e">
        <f ca="1">VLOOKUP(CA51,BW51:BZ60,3,FALSE)</f>
        <v>#REF!</v>
      </c>
      <c r="CD51" t="e">
        <f ca="1">VLOOKUP(CA51,BW51:BZ60,4,FALSE)</f>
        <v>#REF!</v>
      </c>
      <c r="CE51" t="e">
        <f ca="1">CA51</f>
        <v>#REF!</v>
      </c>
      <c r="CF51" t="e">
        <f ca="1">VLOOKUP(CE51,CA51:CD60,2,FALSE)</f>
        <v>#REF!</v>
      </c>
      <c r="CG51" t="e">
        <f ca="1">VLOOKUP(CE51,CA51:CD60,3,FALSE)</f>
        <v>#REF!</v>
      </c>
      <c r="CH51" t="e">
        <f ca="1">VLOOKUP(CE51,CA51:CD60,4,FALSE)</f>
        <v>#REF!</v>
      </c>
      <c r="CI51" t="e">
        <f ca="1">CE51</f>
        <v>#REF!</v>
      </c>
      <c r="CJ51" t="e">
        <f ca="1">VLOOKUP(CI51,CE51:CH60,2,FALSE)</f>
        <v>#REF!</v>
      </c>
      <c r="CK51" t="e">
        <f ca="1">VLOOKUP(CI51,CE51:CH60,3,FALSE)</f>
        <v>#REF!</v>
      </c>
      <c r="CL51" t="e">
        <f ca="1">VLOOKUP(CI51,CE51:CH60,4,FALSE)</f>
        <v>#REF!</v>
      </c>
      <c r="CM51" t="e">
        <f ca="1">CI51</f>
        <v>#REF!</v>
      </c>
      <c r="CN51" t="e">
        <f ca="1">VLOOKUP(CM51,CI51:CL60,2,FALSE)</f>
        <v>#REF!</v>
      </c>
      <c r="CO51" t="e">
        <f ca="1">VLOOKUP(CM51,CI51:CL60,3,FALSE)</f>
        <v>#REF!</v>
      </c>
      <c r="CP51" t="e">
        <f ca="1">VLOOKUP(CM51,CI51:CL60,4,FALSE)</f>
        <v>#REF!</v>
      </c>
      <c r="CQ51" t="e">
        <f ca="1">CM51</f>
        <v>#REF!</v>
      </c>
      <c r="CR51" t="e">
        <f ca="1">VLOOKUP(CQ51,CM51:CP60,2,FALSE)</f>
        <v>#REF!</v>
      </c>
      <c r="CS51" t="e">
        <f ca="1">VLOOKUP(CQ51,CM51:CP60,3,FALSE)</f>
        <v>#REF!</v>
      </c>
      <c r="CT51" t="e">
        <f ca="1">VLOOKUP(CQ51,CM51:CP60,4,FALSE)</f>
        <v>#REF!</v>
      </c>
    </row>
    <row r="52" spans="6:98" x14ac:dyDescent="0.2">
      <c r="F52" t="e">
        <f t="shared" ref="F52:F57" ca="1" si="100">CQ40</f>
        <v>#REF!</v>
      </c>
      <c r="J52" t="e">
        <f t="shared" ca="1" si="87"/>
        <v>#REF!</v>
      </c>
      <c r="K52" t="e">
        <f t="shared" ca="1" si="88"/>
        <v>#REF!</v>
      </c>
      <c r="L52" t="e">
        <f t="shared" ca="1" si="89"/>
        <v>#REF!</v>
      </c>
      <c r="M52" t="e">
        <f t="shared" ca="1" si="90"/>
        <v>#REF!</v>
      </c>
      <c r="O52" t="e">
        <f ca="1">IF(AND(J51=J52,M51=M52,K52&gt;K51),F51,F52)</f>
        <v>#REF!</v>
      </c>
      <c r="P52" t="e">
        <f t="shared" ca="1" si="91"/>
        <v>#REF!</v>
      </c>
      <c r="Q52" t="e">
        <f t="shared" ca="1" si="92"/>
        <v>#REF!</v>
      </c>
      <c r="R52" t="e">
        <f t="shared" ca="1" si="93"/>
        <v>#REF!</v>
      </c>
      <c r="S52" t="e">
        <f ca="1">O52</f>
        <v>#REF!</v>
      </c>
      <c r="T52" t="e">
        <f t="shared" ca="1" si="94"/>
        <v>#REF!</v>
      </c>
      <c r="U52" t="e">
        <f t="shared" ca="1" si="95"/>
        <v>#REF!</v>
      </c>
      <c r="V52" t="e">
        <f t="shared" ca="1" si="96"/>
        <v>#REF!</v>
      </c>
      <c r="W52" t="e">
        <f ca="1">S52</f>
        <v>#REF!</v>
      </c>
      <c r="X52" t="e">
        <f t="shared" ca="1" si="97"/>
        <v>#REF!</v>
      </c>
      <c r="Y52" t="e">
        <f t="shared" ca="1" si="98"/>
        <v>#REF!</v>
      </c>
      <c r="Z52" t="e">
        <f t="shared" ca="1" si="99"/>
        <v>#REF!</v>
      </c>
      <c r="AA52" t="e">
        <f ca="1">W52</f>
        <v>#REF!</v>
      </c>
      <c r="AB52" t="e">
        <f ca="1">VLOOKUP(AA52,W51:Z60,2,FALSE)</f>
        <v>#REF!</v>
      </c>
      <c r="AC52" t="e">
        <f ca="1">VLOOKUP(AA52,W51:Z60,3,FALSE)</f>
        <v>#REF!</v>
      </c>
      <c r="AD52" t="e">
        <f ca="1">VLOOKUP(AA52,W51:Z60,4,FALSE)</f>
        <v>#REF!</v>
      </c>
      <c r="AE52" t="e">
        <f ca="1">AA52</f>
        <v>#REF!</v>
      </c>
      <c r="AF52" t="e">
        <f ca="1">VLOOKUP(AE52,AA51:AD60,2,FALSE)</f>
        <v>#REF!</v>
      </c>
      <c r="AG52" t="e">
        <f ca="1">VLOOKUP(AE52,AA51:AD60,3,FALSE)</f>
        <v>#REF!</v>
      </c>
      <c r="AH52" t="e">
        <f ca="1">VLOOKUP(AE52,AA51:AD60,4,FALSE)</f>
        <v>#REF!</v>
      </c>
      <c r="AI52" t="e">
        <f ca="1">AE52</f>
        <v>#REF!</v>
      </c>
      <c r="AJ52" t="e">
        <f ca="1">VLOOKUP(AI52,AE51:AH60,2,FALSE)</f>
        <v>#REF!</v>
      </c>
      <c r="AK52" t="e">
        <f ca="1">VLOOKUP(AI52,AE51:AH60,3,FALSE)</f>
        <v>#REF!</v>
      </c>
      <c r="AL52" t="e">
        <f ca="1">VLOOKUP(AI52,AE51:AH60,4,FALSE)</f>
        <v>#REF!</v>
      </c>
      <c r="AM52" t="e">
        <f ca="1">IF(AND(AJ52=AJ53,AK52=AK53,AL53&gt;AL52),AI53,AI52)</f>
        <v>#REF!</v>
      </c>
      <c r="AN52" t="e">
        <f ca="1">VLOOKUP(AM52,AI51:AL60,2,FALSE)</f>
        <v>#REF!</v>
      </c>
      <c r="AO52" t="e">
        <f ca="1">VLOOKUP(AM52,AI51:AL60,3,FALSE)</f>
        <v>#REF!</v>
      </c>
      <c r="AP52" t="e">
        <f ca="1">VLOOKUP(AM52,AI51:AL60,4,FALSE)</f>
        <v>#REF!</v>
      </c>
      <c r="AQ52" t="e">
        <f ca="1">IF(AND(AN52=AN54,AO52=AO54,AP54&gt;AP52),AM54,AM52)</f>
        <v>#REF!</v>
      </c>
      <c r="AR52" t="e">
        <f ca="1">VLOOKUP(AQ52,AM51:AP60,2,FALSE)</f>
        <v>#REF!</v>
      </c>
      <c r="AS52" t="e">
        <f ca="1">VLOOKUP(AQ52,AM51:AP60,3,FALSE)</f>
        <v>#REF!</v>
      </c>
      <c r="AT52" t="e">
        <f ca="1">VLOOKUP(AQ52,AM51:AP60,4,FALSE)</f>
        <v>#REF!</v>
      </c>
      <c r="AU52" t="e">
        <f ca="1">IF(AND(AR52=AR55,AS52=AS55,AT55&gt;AT52),AQ55,AQ52)</f>
        <v>#REF!</v>
      </c>
      <c r="AV52" t="e">
        <f ca="1">VLOOKUP(AU52,AQ51:AT60,2,FALSE)</f>
        <v>#REF!</v>
      </c>
      <c r="AW52" t="e">
        <f ca="1">VLOOKUP(AU52,AQ51:AT60,3,FALSE)</f>
        <v>#REF!</v>
      </c>
      <c r="AX52" t="e">
        <f ca="1">VLOOKUP(AU52,AQ51:AT60,4,FALSE)</f>
        <v>#REF!</v>
      </c>
      <c r="AY52" t="e">
        <f ca="1">IF(AND(AV52=AV56,AW52=AW56,AX56&gt;AX52),AU56,AU52)</f>
        <v>#REF!</v>
      </c>
      <c r="AZ52" t="e">
        <f ca="1">VLOOKUP(AY52,AU51:AX60,2,FALSE)</f>
        <v>#REF!</v>
      </c>
      <c r="BA52" t="e">
        <f ca="1">VLOOKUP(AY52,AU51:AX60,3,FALSE)</f>
        <v>#REF!</v>
      </c>
      <c r="BB52" t="e">
        <f ca="1">VLOOKUP(AY52,AU51:AX60,4,FALSE)</f>
        <v>#REF!</v>
      </c>
      <c r="BC52" t="e">
        <f ca="1">IF(AND(AZ52=AZ57,BA52=BA57,BB57&gt;BB52),AY57,AY52)</f>
        <v>#REF!</v>
      </c>
      <c r="BD52" t="e">
        <f ca="1">VLOOKUP(BC52,AY51:BB60,2,FALSE)</f>
        <v>#REF!</v>
      </c>
      <c r="BE52" t="e">
        <f ca="1">VLOOKUP(BC52,AY51:BB60,3,FALSE)</f>
        <v>#REF!</v>
      </c>
      <c r="BF52" t="e">
        <f ca="1">VLOOKUP(BC52,AY51:BB60,4,FALSE)</f>
        <v>#REF!</v>
      </c>
      <c r="BG52" t="e">
        <f ca="1">BC52</f>
        <v>#REF!</v>
      </c>
      <c r="BH52" t="e">
        <f ca="1">VLOOKUP(BG52,BC51:BF60,2,FALSE)</f>
        <v>#REF!</v>
      </c>
      <c r="BI52" t="e">
        <f ca="1">VLOOKUP(BG52,BC51:BF60,3,FALSE)</f>
        <v>#REF!</v>
      </c>
      <c r="BJ52" t="e">
        <f ca="1">VLOOKUP(BG52,BC51:BF60,4,FALSE)</f>
        <v>#REF!</v>
      </c>
      <c r="BK52" t="e">
        <f ca="1">BG52</f>
        <v>#REF!</v>
      </c>
      <c r="BL52" t="e">
        <f ca="1">VLOOKUP(BK52,BG51:BJ60,2,FALSE)</f>
        <v>#REF!</v>
      </c>
      <c r="BM52" t="e">
        <f ca="1">VLOOKUP(BK52,BG51:BJ60,3,FALSE)</f>
        <v>#REF!</v>
      </c>
      <c r="BN52" t="e">
        <f ca="1">VLOOKUP(BK52,BG51:BJ60,4,FALSE)</f>
        <v>#REF!</v>
      </c>
      <c r="BO52" t="e">
        <f ca="1">BK52</f>
        <v>#REF!</v>
      </c>
      <c r="BP52" t="e">
        <f ca="1">VLOOKUP(BO52,BK51:BN60,2,FALSE)</f>
        <v>#REF!</v>
      </c>
      <c r="BQ52" t="e">
        <f ca="1">VLOOKUP(BO52,BK51:BN60,3,FALSE)</f>
        <v>#REF!</v>
      </c>
      <c r="BR52" t="e">
        <f ca="1">VLOOKUP(BO52,BK51:BN60,4,FALSE)</f>
        <v>#REF!</v>
      </c>
      <c r="BS52" t="e">
        <f ca="1">BO52</f>
        <v>#REF!</v>
      </c>
      <c r="BT52" t="e">
        <f ca="1">VLOOKUP(BS52,BO51:BR60,2,FALSE)</f>
        <v>#REF!</v>
      </c>
      <c r="BU52" t="e">
        <f ca="1">VLOOKUP(BS52,BO51:BR60,3,FALSE)</f>
        <v>#REF!</v>
      </c>
      <c r="BV52" t="e">
        <f ca="1">VLOOKUP(BS52,BO51:BR60,4,FALSE)</f>
        <v>#REF!</v>
      </c>
      <c r="BW52" t="e">
        <f ca="1">BS52</f>
        <v>#REF!</v>
      </c>
      <c r="BX52" t="e">
        <f ca="1">VLOOKUP(BW52,BS51:BV60,2,FALSE)</f>
        <v>#REF!</v>
      </c>
      <c r="BY52" t="e">
        <f ca="1">VLOOKUP(BW52,BS51:BV60,3,FALSE)</f>
        <v>#REF!</v>
      </c>
      <c r="BZ52" t="e">
        <f ca="1">VLOOKUP(BW52,BS51:BV60,4,FALSE)</f>
        <v>#REF!</v>
      </c>
      <c r="CA52" t="e">
        <f ca="1">BW52</f>
        <v>#REF!</v>
      </c>
      <c r="CB52" t="e">
        <f ca="1">VLOOKUP(CA52,BW51:BZ60,2,FALSE)</f>
        <v>#REF!</v>
      </c>
      <c r="CC52" t="e">
        <f ca="1">VLOOKUP(CA52,BW51:BZ60,3,FALSE)</f>
        <v>#REF!</v>
      </c>
      <c r="CD52" t="e">
        <f ca="1">VLOOKUP(CA52,BW51:BZ60,4,FALSE)</f>
        <v>#REF!</v>
      </c>
      <c r="CE52" t="e">
        <f ca="1">CA52</f>
        <v>#REF!</v>
      </c>
      <c r="CF52" t="e">
        <f ca="1">VLOOKUP(CE52,CA51:CD60,2,FALSE)</f>
        <v>#REF!</v>
      </c>
      <c r="CG52" t="e">
        <f ca="1">VLOOKUP(CE52,CA51:CD60,3,FALSE)</f>
        <v>#REF!</v>
      </c>
      <c r="CH52" t="e">
        <f ca="1">VLOOKUP(CE52,CA51:CD60,4,FALSE)</f>
        <v>#REF!</v>
      </c>
      <c r="CI52" t="e">
        <f ca="1">CE52</f>
        <v>#REF!</v>
      </c>
      <c r="CJ52" t="e">
        <f ca="1">VLOOKUP(CI52,CE51:CH60,2,FALSE)</f>
        <v>#REF!</v>
      </c>
      <c r="CK52" t="e">
        <f ca="1">VLOOKUP(CI52,CE51:CH60,3,FALSE)</f>
        <v>#REF!</v>
      </c>
      <c r="CL52" t="e">
        <f ca="1">VLOOKUP(CI52,CE51:CH60,4,FALSE)</f>
        <v>#REF!</v>
      </c>
      <c r="CM52" t="e">
        <f ca="1">CI52</f>
        <v>#REF!</v>
      </c>
      <c r="CN52" t="e">
        <f ca="1">VLOOKUP(CM52,CI51:CL60,2,FALSE)</f>
        <v>#REF!</v>
      </c>
      <c r="CO52" t="e">
        <f ca="1">VLOOKUP(CM52,CI51:CL60,3,FALSE)</f>
        <v>#REF!</v>
      </c>
      <c r="CP52" t="e">
        <f ca="1">VLOOKUP(CM52,CI51:CL60,4,FALSE)</f>
        <v>#REF!</v>
      </c>
      <c r="CQ52" t="e">
        <f ca="1">CM52</f>
        <v>#REF!</v>
      </c>
      <c r="CR52" t="e">
        <f ca="1">VLOOKUP(CQ52,CM51:CP60,2,FALSE)</f>
        <v>#REF!</v>
      </c>
      <c r="CS52" t="e">
        <f ca="1">VLOOKUP(CQ52,CM51:CP60,3,FALSE)</f>
        <v>#REF!</v>
      </c>
      <c r="CT52" t="e">
        <f ca="1">VLOOKUP(CQ52,CM51:CP60,4,FALSE)</f>
        <v>#REF!</v>
      </c>
    </row>
    <row r="53" spans="6:98" x14ac:dyDescent="0.2">
      <c r="F53" t="e">
        <f t="shared" ca="1" si="100"/>
        <v>#REF!</v>
      </c>
      <c r="J53" t="e">
        <f t="shared" ca="1" si="87"/>
        <v>#REF!</v>
      </c>
      <c r="K53" t="e">
        <f t="shared" ca="1" si="88"/>
        <v>#REF!</v>
      </c>
      <c r="L53" t="e">
        <f t="shared" ca="1" si="89"/>
        <v>#REF!</v>
      </c>
      <c r="M53" t="e">
        <f t="shared" ca="1" si="90"/>
        <v>#REF!</v>
      </c>
      <c r="O53" t="e">
        <f ca="1">F53</f>
        <v>#REF!</v>
      </c>
      <c r="P53" t="e">
        <f t="shared" ca="1" si="91"/>
        <v>#REF!</v>
      </c>
      <c r="Q53" t="e">
        <f t="shared" ca="1" si="92"/>
        <v>#REF!</v>
      </c>
      <c r="R53" t="e">
        <f t="shared" ca="1" si="93"/>
        <v>#REF!</v>
      </c>
      <c r="S53" t="e">
        <f ca="1">IF(AND(P51=P53,Q51=Q53,R53&gt;R51),O51,O53)</f>
        <v>#REF!</v>
      </c>
      <c r="T53" t="e">
        <f t="shared" ca="1" si="94"/>
        <v>#REF!</v>
      </c>
      <c r="U53" t="e">
        <f t="shared" ca="1" si="95"/>
        <v>#REF!</v>
      </c>
      <c r="V53" t="e">
        <f t="shared" ca="1" si="96"/>
        <v>#REF!</v>
      </c>
      <c r="W53" t="e">
        <f ca="1">S53</f>
        <v>#REF!</v>
      </c>
      <c r="X53" t="e">
        <f t="shared" ca="1" si="97"/>
        <v>#REF!</v>
      </c>
      <c r="Y53" t="e">
        <f t="shared" ca="1" si="98"/>
        <v>#REF!</v>
      </c>
      <c r="Z53" t="e">
        <f t="shared" ca="1" si="99"/>
        <v>#REF!</v>
      </c>
      <c r="AA53" t="e">
        <f ca="1">W53</f>
        <v>#REF!</v>
      </c>
      <c r="AB53" t="e">
        <f ca="1">VLOOKUP(AA53,W51:Z60,2,FALSE)</f>
        <v>#REF!</v>
      </c>
      <c r="AC53" t="e">
        <f ca="1">VLOOKUP(AA53,W51:Z60,3,FALSE)</f>
        <v>#REF!</v>
      </c>
      <c r="AD53" t="e">
        <f ca="1">VLOOKUP(AA53,W51:Z60,4,FALSE)</f>
        <v>#REF!</v>
      </c>
      <c r="AE53" t="e">
        <f ca="1">AA53</f>
        <v>#REF!</v>
      </c>
      <c r="AF53" t="e">
        <f ca="1">VLOOKUP(AE53,AA51:AD60,2,FALSE)</f>
        <v>#REF!</v>
      </c>
      <c r="AG53" t="e">
        <f ca="1">VLOOKUP(AE53,AA51:AD60,3,FALSE)</f>
        <v>#REF!</v>
      </c>
      <c r="AH53" t="e">
        <f ca="1">VLOOKUP(AE53,AA51:AD60,4,FALSE)</f>
        <v>#REF!</v>
      </c>
      <c r="AI53" t="e">
        <f ca="1">AE53</f>
        <v>#REF!</v>
      </c>
      <c r="AJ53" t="e">
        <f ca="1">VLOOKUP(AI53,AE51:AH60,2,FALSE)</f>
        <v>#REF!</v>
      </c>
      <c r="AK53" t="e">
        <f ca="1">VLOOKUP(AI53,AE51:AH60,3,FALSE)</f>
        <v>#REF!</v>
      </c>
      <c r="AL53" t="e">
        <f ca="1">VLOOKUP(AI53,AE51:AH60,4,FALSE)</f>
        <v>#REF!</v>
      </c>
      <c r="AM53" t="e">
        <f ca="1">IF(AND(AJ52=AJ53,AK52=AK53,AL53&gt;AL52),AI52,AI53)</f>
        <v>#REF!</v>
      </c>
      <c r="AN53" t="e">
        <f ca="1">VLOOKUP(AM53,AI51:AL60,2,FALSE)</f>
        <v>#REF!</v>
      </c>
      <c r="AO53" t="e">
        <f ca="1">VLOOKUP(AM53,AI51:AL60,3,FALSE)</f>
        <v>#REF!</v>
      </c>
      <c r="AP53" t="e">
        <f ca="1">VLOOKUP(AM53,AI51:AL60,4,FALSE)</f>
        <v>#REF!</v>
      </c>
      <c r="AQ53" t="e">
        <f ca="1">AM53</f>
        <v>#REF!</v>
      </c>
      <c r="AR53" t="e">
        <f ca="1">VLOOKUP(AQ53,AM51:AP60,2,FALSE)</f>
        <v>#REF!</v>
      </c>
      <c r="AS53" t="e">
        <f ca="1">VLOOKUP(AQ53,AM51:AP60,3,FALSE)</f>
        <v>#REF!</v>
      </c>
      <c r="AT53" t="e">
        <f ca="1">VLOOKUP(AQ53,AM51:AP60,4,FALSE)</f>
        <v>#REF!</v>
      </c>
      <c r="AU53" t="e">
        <f ca="1">AQ53</f>
        <v>#REF!</v>
      </c>
      <c r="AV53" t="e">
        <f ca="1">VLOOKUP(AU53,AQ51:AT60,2,FALSE)</f>
        <v>#REF!</v>
      </c>
      <c r="AW53" t="e">
        <f ca="1">VLOOKUP(AU53,AQ51:AT60,3,FALSE)</f>
        <v>#REF!</v>
      </c>
      <c r="AX53" t="e">
        <f ca="1">VLOOKUP(AU53,AQ51:AT60,4,FALSE)</f>
        <v>#REF!</v>
      </c>
      <c r="AY53" t="e">
        <f ca="1">AU53</f>
        <v>#REF!</v>
      </c>
      <c r="AZ53" t="e">
        <f ca="1">VLOOKUP(AY53,AU51:AX60,2,FALSE)</f>
        <v>#REF!</v>
      </c>
      <c r="BA53" t="e">
        <f ca="1">VLOOKUP(AY53,AU51:AX60,3,FALSE)</f>
        <v>#REF!</v>
      </c>
      <c r="BB53" t="e">
        <f ca="1">VLOOKUP(AY53,AU51:AX60,4,FALSE)</f>
        <v>#REF!</v>
      </c>
      <c r="BC53" t="e">
        <f ca="1">AY53</f>
        <v>#REF!</v>
      </c>
      <c r="BD53" t="e">
        <f ca="1">VLOOKUP(BC53,AY51:BB60,2,FALSE)</f>
        <v>#REF!</v>
      </c>
      <c r="BE53" t="e">
        <f ca="1">VLOOKUP(BC53,AY51:BB60,3,FALSE)</f>
        <v>#REF!</v>
      </c>
      <c r="BF53" t="e">
        <f ca="1">VLOOKUP(BC53,AY51:BB60,4,FALSE)</f>
        <v>#REF!</v>
      </c>
      <c r="BG53" t="e">
        <f ca="1">IF(AND(BD53=BD54,BE53=BE54,BF54&gt;BF53),BC54,BC53)</f>
        <v>#REF!</v>
      </c>
      <c r="BH53" t="e">
        <f ca="1">VLOOKUP(BG53,BC51:BF60,2,FALSE)</f>
        <v>#REF!</v>
      </c>
      <c r="BI53" t="e">
        <f ca="1">VLOOKUP(BG53,BC51:BF60,3,FALSE)</f>
        <v>#REF!</v>
      </c>
      <c r="BJ53" t="e">
        <f ca="1">VLOOKUP(BG53,BC51:BF60,4,FALSE)</f>
        <v>#REF!</v>
      </c>
      <c r="BK53" t="e">
        <f ca="1">IF(AND(BH53=BH55,BI53=BI55,BJ55&gt;BJ53),BG55,BG53)</f>
        <v>#REF!</v>
      </c>
      <c r="BL53" t="e">
        <f ca="1">VLOOKUP(BK53,BG51:BJ60,2,FALSE)</f>
        <v>#REF!</v>
      </c>
      <c r="BM53" t="e">
        <f ca="1">VLOOKUP(BK53,BG51:BJ60,3,FALSE)</f>
        <v>#REF!</v>
      </c>
      <c r="BN53" t="e">
        <f ca="1">VLOOKUP(BK53,BG51:BJ60,4,FALSE)</f>
        <v>#REF!</v>
      </c>
      <c r="BO53" t="e">
        <f ca="1">IF(AND(BL53=BL56,BM53=BM56,BN56&gt;BN53),BK56,BK53)</f>
        <v>#REF!</v>
      </c>
      <c r="BP53" t="e">
        <f ca="1">VLOOKUP(BO53,BK51:BN60,2,FALSE)</f>
        <v>#REF!</v>
      </c>
      <c r="BQ53" t="e">
        <f ca="1">VLOOKUP(BO53,BK51:BN60,3,FALSE)</f>
        <v>#REF!</v>
      </c>
      <c r="BR53" t="e">
        <f ca="1">VLOOKUP(BO53,BK51:BN60,4,FALSE)</f>
        <v>#REF!</v>
      </c>
      <c r="BS53" t="e">
        <f ca="1">IF(AND(BP53=BP57,BQ53=BQ57,BR57&gt;BR53),BO57,BO53)</f>
        <v>#REF!</v>
      </c>
      <c r="BT53" t="e">
        <f ca="1">VLOOKUP(BS53,BO51:BR60,2,FALSE)</f>
        <v>#REF!</v>
      </c>
      <c r="BU53" t="e">
        <f ca="1">VLOOKUP(BS53,BO51:BR60,3,FALSE)</f>
        <v>#REF!</v>
      </c>
      <c r="BV53" t="e">
        <f ca="1">VLOOKUP(BS53,BO51:BR60,4,FALSE)</f>
        <v>#REF!</v>
      </c>
      <c r="BW53" t="e">
        <f ca="1">BS53</f>
        <v>#REF!</v>
      </c>
      <c r="BX53" t="e">
        <f ca="1">VLOOKUP(BW53,BS51:BV60,2,FALSE)</f>
        <v>#REF!</v>
      </c>
      <c r="BY53" t="e">
        <f ca="1">VLOOKUP(BW53,BS51:BV60,3,FALSE)</f>
        <v>#REF!</v>
      </c>
      <c r="BZ53" t="e">
        <f ca="1">VLOOKUP(BW53,BS51:BV60,4,FALSE)</f>
        <v>#REF!</v>
      </c>
      <c r="CA53" t="e">
        <f ca="1">BW53</f>
        <v>#REF!</v>
      </c>
      <c r="CB53" t="e">
        <f ca="1">VLOOKUP(CA53,BW51:BZ60,2,FALSE)</f>
        <v>#REF!</v>
      </c>
      <c r="CC53" t="e">
        <f ca="1">VLOOKUP(CA53,BW51:BZ60,3,FALSE)</f>
        <v>#REF!</v>
      </c>
      <c r="CD53" t="e">
        <f ca="1">VLOOKUP(CA53,BW51:BZ60,4,FALSE)</f>
        <v>#REF!</v>
      </c>
      <c r="CE53" t="e">
        <f ca="1">CA53</f>
        <v>#REF!</v>
      </c>
      <c r="CF53" t="e">
        <f ca="1">VLOOKUP(CE53,CA51:CD60,2,FALSE)</f>
        <v>#REF!</v>
      </c>
      <c r="CG53" t="e">
        <f ca="1">VLOOKUP(CE53,CA51:CD60,3,FALSE)</f>
        <v>#REF!</v>
      </c>
      <c r="CH53" t="e">
        <f ca="1">VLOOKUP(CE53,CA51:CD60,4,FALSE)</f>
        <v>#REF!</v>
      </c>
      <c r="CI53" t="e">
        <f ca="1">CE53</f>
        <v>#REF!</v>
      </c>
      <c r="CJ53" t="e">
        <f ca="1">VLOOKUP(CI53,CE51:CH60,2,FALSE)</f>
        <v>#REF!</v>
      </c>
      <c r="CK53" t="e">
        <f ca="1">VLOOKUP(CI53,CE51:CH60,3,FALSE)</f>
        <v>#REF!</v>
      </c>
      <c r="CL53" t="e">
        <f ca="1">VLOOKUP(CI53,CE51:CH60,4,FALSE)</f>
        <v>#REF!</v>
      </c>
      <c r="CM53" t="e">
        <f ca="1">CI53</f>
        <v>#REF!</v>
      </c>
      <c r="CN53" t="e">
        <f ca="1">VLOOKUP(CM53,CI51:CL60,2,FALSE)</f>
        <v>#REF!</v>
      </c>
      <c r="CO53" t="e">
        <f ca="1">VLOOKUP(CM53,CI51:CL60,3,FALSE)</f>
        <v>#REF!</v>
      </c>
      <c r="CP53" t="e">
        <f ca="1">VLOOKUP(CM53,CI51:CL60,4,FALSE)</f>
        <v>#REF!</v>
      </c>
      <c r="CQ53" t="e">
        <f ca="1">CM53</f>
        <v>#REF!</v>
      </c>
      <c r="CR53" t="e">
        <f ca="1">VLOOKUP(CQ53,CM51:CP60,2,FALSE)</f>
        <v>#REF!</v>
      </c>
      <c r="CS53" t="e">
        <f ca="1">VLOOKUP(CQ53,CM51:CP60,3,FALSE)</f>
        <v>#REF!</v>
      </c>
      <c r="CT53" t="e">
        <f ca="1">VLOOKUP(CQ53,CM51:CP60,4,FALSE)</f>
        <v>#REF!</v>
      </c>
    </row>
    <row r="54" spans="6:98" x14ac:dyDescent="0.2">
      <c r="F54" t="e">
        <f t="shared" ca="1" si="100"/>
        <v>#REF!</v>
      </c>
      <c r="J54" t="e">
        <f t="shared" ca="1" si="87"/>
        <v>#REF!</v>
      </c>
      <c r="K54" t="e">
        <f t="shared" ca="1" si="88"/>
        <v>#REF!</v>
      </c>
      <c r="L54" t="e">
        <f t="shared" ca="1" si="89"/>
        <v>#REF!</v>
      </c>
      <c r="M54" t="e">
        <f t="shared" ca="1" si="90"/>
        <v>#REF!</v>
      </c>
      <c r="O54" t="e">
        <f ca="1">F54</f>
        <v>#REF!</v>
      </c>
      <c r="P54" t="e">
        <f t="shared" ca="1" si="91"/>
        <v>#REF!</v>
      </c>
      <c r="Q54" t="e">
        <f t="shared" ca="1" si="92"/>
        <v>#REF!</v>
      </c>
      <c r="R54" t="e">
        <f t="shared" ca="1" si="93"/>
        <v>#REF!</v>
      </c>
      <c r="S54" t="e">
        <f ca="1">O54</f>
        <v>#REF!</v>
      </c>
      <c r="T54" t="e">
        <f t="shared" ca="1" si="94"/>
        <v>#REF!</v>
      </c>
      <c r="U54" t="e">
        <f t="shared" ca="1" si="95"/>
        <v>#REF!</v>
      </c>
      <c r="V54" t="e">
        <f t="shared" ca="1" si="96"/>
        <v>#REF!</v>
      </c>
      <c r="W54" t="e">
        <f ca="1">IF(AND(T51=T54,U51=U54,V54&gt;V51),S51,S54)</f>
        <v>#REF!</v>
      </c>
      <c r="X54" t="e">
        <f t="shared" ca="1" si="97"/>
        <v>#REF!</v>
      </c>
      <c r="Y54" t="e">
        <f t="shared" ca="1" si="98"/>
        <v>#REF!</v>
      </c>
      <c r="Z54" t="e">
        <f t="shared" ca="1" si="99"/>
        <v>#REF!</v>
      </c>
      <c r="AA54" t="e">
        <f ca="1">W54</f>
        <v>#REF!</v>
      </c>
      <c r="AB54" t="e">
        <f ca="1">VLOOKUP(AA54,W51:Z60,2,FALSE)</f>
        <v>#REF!</v>
      </c>
      <c r="AC54" t="e">
        <f ca="1">VLOOKUP(AA54,W51:Z60,3,FALSE)</f>
        <v>#REF!</v>
      </c>
      <c r="AD54" t="e">
        <f ca="1">VLOOKUP(AA54,W51:Z60,4,FALSE)</f>
        <v>#REF!</v>
      </c>
      <c r="AE54" t="e">
        <f ca="1">AA54</f>
        <v>#REF!</v>
      </c>
      <c r="AF54" t="e">
        <f ca="1">VLOOKUP(AE54,AA51:AD60,2,FALSE)</f>
        <v>#REF!</v>
      </c>
      <c r="AG54" t="e">
        <f ca="1">VLOOKUP(AE54,AA51:AD60,3,FALSE)</f>
        <v>#REF!</v>
      </c>
      <c r="AH54" t="e">
        <f ca="1">VLOOKUP(AE54,AA51:AD60,4,FALSE)</f>
        <v>#REF!</v>
      </c>
      <c r="AI54" t="e">
        <f ca="1">AE54</f>
        <v>#REF!</v>
      </c>
      <c r="AJ54" t="e">
        <f ca="1">VLOOKUP(AI54,AE51:AH60,2,FALSE)</f>
        <v>#REF!</v>
      </c>
      <c r="AK54" t="e">
        <f ca="1">VLOOKUP(AI54,AE51:AH60,3,FALSE)</f>
        <v>#REF!</v>
      </c>
      <c r="AL54" t="e">
        <f ca="1">VLOOKUP(AI54,AE51:AH60,4,FALSE)</f>
        <v>#REF!</v>
      </c>
      <c r="AM54" t="e">
        <f ca="1">AI54</f>
        <v>#REF!</v>
      </c>
      <c r="AN54" t="e">
        <f ca="1">VLOOKUP(AM54,AI51:AL60,2,FALSE)</f>
        <v>#REF!</v>
      </c>
      <c r="AO54" t="e">
        <f ca="1">VLOOKUP(AM54,AI51:AL60,3,FALSE)</f>
        <v>#REF!</v>
      </c>
      <c r="AP54" t="e">
        <f ca="1">VLOOKUP(AM54,AI51:AL60,4,FALSE)</f>
        <v>#REF!</v>
      </c>
      <c r="AQ54" t="e">
        <f ca="1">IF(AND(AN52=AN54,AO52=AO54,AP54&gt;AP52),AM52,AM54)</f>
        <v>#REF!</v>
      </c>
      <c r="AR54" t="e">
        <f ca="1">VLOOKUP(AQ54,AM51:AP60,2,FALSE)</f>
        <v>#REF!</v>
      </c>
      <c r="AS54" t="e">
        <f ca="1">VLOOKUP(AQ54,AM51:AP60,3,FALSE)</f>
        <v>#REF!</v>
      </c>
      <c r="AT54" t="e">
        <f ca="1">VLOOKUP(AQ54,AM51:AP60,4,FALSE)</f>
        <v>#REF!</v>
      </c>
      <c r="AU54" t="e">
        <f ca="1">AQ54</f>
        <v>#REF!</v>
      </c>
      <c r="AV54" t="e">
        <f ca="1">VLOOKUP(AU54,AQ51:AT60,2,FALSE)</f>
        <v>#REF!</v>
      </c>
      <c r="AW54" t="e">
        <f ca="1">VLOOKUP(AU54,AQ51:AT60,3,FALSE)</f>
        <v>#REF!</v>
      </c>
      <c r="AX54" t="e">
        <f ca="1">VLOOKUP(AU54,AQ51:AT60,4,FALSE)</f>
        <v>#REF!</v>
      </c>
      <c r="AY54" t="e">
        <f ca="1">AU54</f>
        <v>#REF!</v>
      </c>
      <c r="AZ54" t="e">
        <f ca="1">VLOOKUP(AY54,AU51:AX60,2,FALSE)</f>
        <v>#REF!</v>
      </c>
      <c r="BA54" t="e">
        <f ca="1">VLOOKUP(AY54,AU51:AX60,3,FALSE)</f>
        <v>#REF!</v>
      </c>
      <c r="BB54" t="e">
        <f ca="1">VLOOKUP(AY54,AU51:AX60,4,FALSE)</f>
        <v>#REF!</v>
      </c>
      <c r="BC54" t="e">
        <f ca="1">AY54</f>
        <v>#REF!</v>
      </c>
      <c r="BD54" t="e">
        <f ca="1">VLOOKUP(BC54,AY51:BB60,2,FALSE)</f>
        <v>#REF!</v>
      </c>
      <c r="BE54" t="e">
        <f ca="1">VLOOKUP(BC54,AY51:BB60,3,FALSE)</f>
        <v>#REF!</v>
      </c>
      <c r="BF54" t="e">
        <f ca="1">VLOOKUP(BC54,AY51:BB60,4,FALSE)</f>
        <v>#REF!</v>
      </c>
      <c r="BG54" t="e">
        <f ca="1">IF(AND(BD53=BD54,BE53=BE54,BF54&gt;BF53),BC53,BC54)</f>
        <v>#REF!</v>
      </c>
      <c r="BH54" t="e">
        <f ca="1">VLOOKUP(BG54,BC51:BF60,2,FALSE)</f>
        <v>#REF!</v>
      </c>
      <c r="BI54" t="e">
        <f ca="1">VLOOKUP(BG54,BC51:BF60,3,FALSE)</f>
        <v>#REF!</v>
      </c>
      <c r="BJ54" t="e">
        <f ca="1">VLOOKUP(BG54,BC51:BF60,4,FALSE)</f>
        <v>#REF!</v>
      </c>
      <c r="BK54" t="e">
        <f ca="1">BG54</f>
        <v>#REF!</v>
      </c>
      <c r="BL54" t="e">
        <f ca="1">VLOOKUP(BK54,BG51:BJ60,2,FALSE)</f>
        <v>#REF!</v>
      </c>
      <c r="BM54" t="e">
        <f ca="1">VLOOKUP(BK54,BG51:BJ60,3,FALSE)</f>
        <v>#REF!</v>
      </c>
      <c r="BN54" t="e">
        <f ca="1">VLOOKUP(BK54,BG51:BJ60,4,FALSE)</f>
        <v>#REF!</v>
      </c>
      <c r="BO54" t="e">
        <f ca="1">BK54</f>
        <v>#REF!</v>
      </c>
      <c r="BP54" t="e">
        <f ca="1">VLOOKUP(BO54,BK51:BN60,2,FALSE)</f>
        <v>#REF!</v>
      </c>
      <c r="BQ54" t="e">
        <f ca="1">VLOOKUP(BO54,BK51:BN60,3,FALSE)</f>
        <v>#REF!</v>
      </c>
      <c r="BR54" t="e">
        <f ca="1">VLOOKUP(BO54,BK51:BN60,4,FALSE)</f>
        <v>#REF!</v>
      </c>
      <c r="BS54" t="e">
        <f ca="1">BO54</f>
        <v>#REF!</v>
      </c>
      <c r="BT54" t="e">
        <f ca="1">VLOOKUP(BS54,BO51:BR60,2,FALSE)</f>
        <v>#REF!</v>
      </c>
      <c r="BU54" t="e">
        <f ca="1">VLOOKUP(BS54,BO51:BR60,3,FALSE)</f>
        <v>#REF!</v>
      </c>
      <c r="BV54" t="e">
        <f ca="1">VLOOKUP(BS54,BO51:BR60,4,FALSE)</f>
        <v>#REF!</v>
      </c>
      <c r="BW54" t="e">
        <f ca="1">IF(AND(BT54=BT55,BU54=BU55,BV55&gt;BV54),BS55,BS54)</f>
        <v>#REF!</v>
      </c>
      <c r="BX54" t="e">
        <f ca="1">VLOOKUP(BW54,BS51:BV60,2,FALSE)</f>
        <v>#REF!</v>
      </c>
      <c r="BY54" t="e">
        <f ca="1">VLOOKUP(BW54,BS51:BV60,3,FALSE)</f>
        <v>#REF!</v>
      </c>
      <c r="BZ54" t="e">
        <f ca="1">VLOOKUP(BW54,BS51:BV60,4,FALSE)</f>
        <v>#REF!</v>
      </c>
      <c r="CA54" t="e">
        <f ca="1">IF(AND(BX54=BX56,BY54=BY56,BZ56&gt;BZ54),BW56,BW54)</f>
        <v>#REF!</v>
      </c>
      <c r="CB54" t="e">
        <f ca="1">VLOOKUP(CA54,BW51:BZ60,2,FALSE)</f>
        <v>#REF!</v>
      </c>
      <c r="CC54" t="e">
        <f ca="1">VLOOKUP(CA54,BW51:BZ60,3,FALSE)</f>
        <v>#REF!</v>
      </c>
      <c r="CD54" t="e">
        <f ca="1">VLOOKUP(CA54,BW51:BZ60,4,FALSE)</f>
        <v>#REF!</v>
      </c>
      <c r="CE54" t="e">
        <f ca="1">IF(AND(CB54=CB57,CC54=CC57,CD57&gt;CD54),CA57,CA54)</f>
        <v>#REF!</v>
      </c>
      <c r="CF54" t="e">
        <f ca="1">VLOOKUP(CE54,CA51:CD60,2,FALSE)</f>
        <v>#REF!</v>
      </c>
      <c r="CG54" t="e">
        <f ca="1">VLOOKUP(CE54,CA51:CD60,3,FALSE)</f>
        <v>#REF!</v>
      </c>
      <c r="CH54" t="e">
        <f ca="1">VLOOKUP(CE54,CA51:CD60,4,FALSE)</f>
        <v>#REF!</v>
      </c>
      <c r="CI54" t="e">
        <f ca="1">CE54</f>
        <v>#REF!</v>
      </c>
      <c r="CJ54" t="e">
        <f ca="1">VLOOKUP(CI54,CE51:CH60,2,FALSE)</f>
        <v>#REF!</v>
      </c>
      <c r="CK54" t="e">
        <f ca="1">VLOOKUP(CI54,CE51:CH60,3,FALSE)</f>
        <v>#REF!</v>
      </c>
      <c r="CL54" t="e">
        <f ca="1">VLOOKUP(CI54,CE51:CH60,4,FALSE)</f>
        <v>#REF!</v>
      </c>
      <c r="CM54" t="e">
        <f ca="1">CI54</f>
        <v>#REF!</v>
      </c>
      <c r="CN54" t="e">
        <f ca="1">VLOOKUP(CM54,CI51:CL60,2,FALSE)</f>
        <v>#REF!</v>
      </c>
      <c r="CO54" t="e">
        <f ca="1">VLOOKUP(CM54,CI51:CL60,3,FALSE)</f>
        <v>#REF!</v>
      </c>
      <c r="CP54" t="e">
        <f ca="1">VLOOKUP(CM54,CI51:CL60,4,FALSE)</f>
        <v>#REF!</v>
      </c>
      <c r="CQ54" t="e">
        <f ca="1">CM54</f>
        <v>#REF!</v>
      </c>
      <c r="CR54" t="e">
        <f ca="1">VLOOKUP(CQ54,CM51:CP60,2,FALSE)</f>
        <v>#REF!</v>
      </c>
      <c r="CS54" t="e">
        <f ca="1">VLOOKUP(CQ54,CM51:CP60,3,FALSE)</f>
        <v>#REF!</v>
      </c>
      <c r="CT54" t="e">
        <f ca="1">VLOOKUP(CQ54,CM51:CP60,4,FALSE)</f>
        <v>#REF!</v>
      </c>
    </row>
    <row r="55" spans="6:98" x14ac:dyDescent="0.2">
      <c r="F55" t="e">
        <f t="shared" ca="1" si="100"/>
        <v>#REF!</v>
      </c>
      <c r="J55" t="e">
        <f t="shared" ca="1" si="87"/>
        <v>#REF!</v>
      </c>
      <c r="K55" t="e">
        <f t="shared" ca="1" si="88"/>
        <v>#REF!</v>
      </c>
      <c r="L55" t="e">
        <f t="shared" ca="1" si="89"/>
        <v>#REF!</v>
      </c>
      <c r="M55" t="e">
        <f t="shared" ca="1" si="90"/>
        <v>#REF!</v>
      </c>
      <c r="O55" t="e">
        <f ca="1">F55</f>
        <v>#REF!</v>
      </c>
      <c r="P55" t="e">
        <f t="shared" ca="1" si="91"/>
        <v>#REF!</v>
      </c>
      <c r="Q55" t="e">
        <f t="shared" ca="1" si="92"/>
        <v>#REF!</v>
      </c>
      <c r="R55" t="e">
        <f t="shared" ca="1" si="93"/>
        <v>#REF!</v>
      </c>
      <c r="S55" t="e">
        <f ca="1">O55</f>
        <v>#REF!</v>
      </c>
      <c r="T55" t="e">
        <f t="shared" ca="1" si="94"/>
        <v>#REF!</v>
      </c>
      <c r="U55" t="e">
        <f t="shared" ca="1" si="95"/>
        <v>#REF!</v>
      </c>
      <c r="V55" t="e">
        <f t="shared" ca="1" si="96"/>
        <v>#REF!</v>
      </c>
      <c r="W55" t="e">
        <f ca="1">S55</f>
        <v>#REF!</v>
      </c>
      <c r="X55" t="e">
        <f t="shared" ca="1" si="97"/>
        <v>#REF!</v>
      </c>
      <c r="Y55" t="e">
        <f t="shared" ca="1" si="98"/>
        <v>#REF!</v>
      </c>
      <c r="Z55" t="e">
        <f t="shared" ca="1" si="99"/>
        <v>#REF!</v>
      </c>
      <c r="AA55" t="e">
        <f ca="1">IF(AND(X51=X55,Y51=Y55,Z55&gt;Z51),W51,W55)</f>
        <v>#REF!</v>
      </c>
      <c r="AB55" t="e">
        <f ca="1">VLOOKUP(AA55,W51:Z60,2,FALSE)</f>
        <v>#REF!</v>
      </c>
      <c r="AC55" t="e">
        <f ca="1">VLOOKUP(AA55,W51:Z60,3,FALSE)</f>
        <v>#REF!</v>
      </c>
      <c r="AD55" t="e">
        <f ca="1">VLOOKUP(AA55,W51:Z60,4,FALSE)</f>
        <v>#REF!</v>
      </c>
      <c r="AE55" t="e">
        <f ca="1">AA55</f>
        <v>#REF!</v>
      </c>
      <c r="AF55" t="e">
        <f ca="1">VLOOKUP(AE55,AA51:AD60,2,FALSE)</f>
        <v>#REF!</v>
      </c>
      <c r="AG55" t="e">
        <f ca="1">VLOOKUP(AE55,AA51:AD60,3,FALSE)</f>
        <v>#REF!</v>
      </c>
      <c r="AH55" t="e">
        <f ca="1">VLOOKUP(AE55,AA51:AD60,4,FALSE)</f>
        <v>#REF!</v>
      </c>
      <c r="AI55" t="e">
        <f ca="1">AE55</f>
        <v>#REF!</v>
      </c>
      <c r="AJ55" t="e">
        <f ca="1">VLOOKUP(AI55,AE51:AH60,2,FALSE)</f>
        <v>#REF!</v>
      </c>
      <c r="AK55" t="e">
        <f ca="1">VLOOKUP(AI55,AE51:AH60,3,FALSE)</f>
        <v>#REF!</v>
      </c>
      <c r="AL55" t="e">
        <f ca="1">VLOOKUP(AI55,AE51:AH60,4,FALSE)</f>
        <v>#REF!</v>
      </c>
      <c r="AM55" t="e">
        <f ca="1">AI55</f>
        <v>#REF!</v>
      </c>
      <c r="AN55" t="e">
        <f ca="1">VLOOKUP(AM55,AI51:AL60,2,FALSE)</f>
        <v>#REF!</v>
      </c>
      <c r="AO55" t="e">
        <f ca="1">VLOOKUP(AM55,AI51:AL60,3,FALSE)</f>
        <v>#REF!</v>
      </c>
      <c r="AP55" t="e">
        <f ca="1">VLOOKUP(AM55,AI51:AL60,4,FALSE)</f>
        <v>#REF!</v>
      </c>
      <c r="AQ55" t="e">
        <f ca="1">AM55</f>
        <v>#REF!</v>
      </c>
      <c r="AR55" t="e">
        <f ca="1">VLOOKUP(AQ55,AM51:AP60,2,FALSE)</f>
        <v>#REF!</v>
      </c>
      <c r="AS55" t="e">
        <f ca="1">VLOOKUP(AQ55,AM51:AP60,3,FALSE)</f>
        <v>#REF!</v>
      </c>
      <c r="AT55" t="e">
        <f ca="1">VLOOKUP(AQ55,AM51:AP60,4,FALSE)</f>
        <v>#REF!</v>
      </c>
      <c r="AU55" t="e">
        <f ca="1">IF(AND(AR52=AR55,AS52=AS55,AT55&gt;AT52),AQ52,AQ55)</f>
        <v>#REF!</v>
      </c>
      <c r="AV55" t="e">
        <f ca="1">VLOOKUP(AU55,AQ51:AT60,2,FALSE)</f>
        <v>#REF!</v>
      </c>
      <c r="AW55" t="e">
        <f ca="1">VLOOKUP(AU55,AQ51:AT60,3,FALSE)</f>
        <v>#REF!</v>
      </c>
      <c r="AX55" t="e">
        <f ca="1">VLOOKUP(AU55,AQ51:AT60,4,FALSE)</f>
        <v>#REF!</v>
      </c>
      <c r="AY55" t="e">
        <f ca="1">AU55</f>
        <v>#REF!</v>
      </c>
      <c r="AZ55" t="e">
        <f ca="1">VLOOKUP(AY55,AU51:AX60,2,FALSE)</f>
        <v>#REF!</v>
      </c>
      <c r="BA55" t="e">
        <f ca="1">VLOOKUP(AY55,AU51:AX60,3,FALSE)</f>
        <v>#REF!</v>
      </c>
      <c r="BB55" t="e">
        <f ca="1">VLOOKUP(AY55,AU51:AX60,4,FALSE)</f>
        <v>#REF!</v>
      </c>
      <c r="BC55" t="e">
        <f ca="1">AY55</f>
        <v>#REF!</v>
      </c>
      <c r="BD55" t="e">
        <f ca="1">VLOOKUP(BC55,AY51:BB60,2,FALSE)</f>
        <v>#REF!</v>
      </c>
      <c r="BE55" t="e">
        <f ca="1">VLOOKUP(BC55,AY51:BB60,3,FALSE)</f>
        <v>#REF!</v>
      </c>
      <c r="BF55" t="e">
        <f ca="1">VLOOKUP(BC55,AY51:BB60,4,FALSE)</f>
        <v>#REF!</v>
      </c>
      <c r="BG55" t="e">
        <f ca="1">BC55</f>
        <v>#REF!</v>
      </c>
      <c r="BH55" t="e">
        <f ca="1">VLOOKUP(BG55,BC51:BF60,2,FALSE)</f>
        <v>#REF!</v>
      </c>
      <c r="BI55" t="e">
        <f ca="1">VLOOKUP(BG55,BC51:BF60,3,FALSE)</f>
        <v>#REF!</v>
      </c>
      <c r="BJ55" t="e">
        <f ca="1">VLOOKUP(BG55,BC51:BF60,4,FALSE)</f>
        <v>#REF!</v>
      </c>
      <c r="BK55" t="e">
        <f ca="1">IF(AND(BH53=BH55,BI53=BI55,BJ55&gt;BJ53),BG53,BG55)</f>
        <v>#REF!</v>
      </c>
      <c r="BL55" t="e">
        <f ca="1">VLOOKUP(BK55,BG51:BJ60,2,FALSE)</f>
        <v>#REF!</v>
      </c>
      <c r="BM55" t="e">
        <f ca="1">VLOOKUP(BK55,BG51:BJ60,3,FALSE)</f>
        <v>#REF!</v>
      </c>
      <c r="BN55" t="e">
        <f ca="1">VLOOKUP(BK55,BG51:BJ60,4,FALSE)</f>
        <v>#REF!</v>
      </c>
      <c r="BO55" t="e">
        <f ca="1">BK55</f>
        <v>#REF!</v>
      </c>
      <c r="BP55" t="e">
        <f ca="1">VLOOKUP(BO55,BK51:BN60,2,FALSE)</f>
        <v>#REF!</v>
      </c>
      <c r="BQ55" t="e">
        <f ca="1">VLOOKUP(BO55,BK51:BN60,3,FALSE)</f>
        <v>#REF!</v>
      </c>
      <c r="BR55" t="e">
        <f ca="1">VLOOKUP(BO55,BK51:BN60,4,FALSE)</f>
        <v>#REF!</v>
      </c>
      <c r="BS55" t="e">
        <f ca="1">BO55</f>
        <v>#REF!</v>
      </c>
      <c r="BT55" t="e">
        <f ca="1">VLOOKUP(BS55,BO51:BR60,2,FALSE)</f>
        <v>#REF!</v>
      </c>
      <c r="BU55" t="e">
        <f ca="1">VLOOKUP(BS55,BO51:BR60,3,FALSE)</f>
        <v>#REF!</v>
      </c>
      <c r="BV55" t="e">
        <f ca="1">VLOOKUP(BS55,BO51:BR60,4,FALSE)</f>
        <v>#REF!</v>
      </c>
      <c r="BW55" t="e">
        <f ca="1">IF(AND(BT54=BT55,BU54=BU55,BV55&gt;BV54),BS54,BS55)</f>
        <v>#REF!</v>
      </c>
      <c r="BX55" t="e">
        <f ca="1">VLOOKUP(BW55,BS51:BV60,2,FALSE)</f>
        <v>#REF!</v>
      </c>
      <c r="BY55" t="e">
        <f ca="1">VLOOKUP(BW55,BS51:BV60,3,FALSE)</f>
        <v>#REF!</v>
      </c>
      <c r="BZ55" t="e">
        <f ca="1">VLOOKUP(BW55,BS51:BV60,4,FALSE)</f>
        <v>#REF!</v>
      </c>
      <c r="CA55" t="e">
        <f ca="1">BW55</f>
        <v>#REF!</v>
      </c>
      <c r="CB55" t="e">
        <f ca="1">VLOOKUP(CA55,BW51:BZ60,2,FALSE)</f>
        <v>#REF!</v>
      </c>
      <c r="CC55" t="e">
        <f ca="1">VLOOKUP(CA55,BW51:BZ60,3,FALSE)</f>
        <v>#REF!</v>
      </c>
      <c r="CD55" t="e">
        <f ca="1">VLOOKUP(CA55,BW51:BZ60,4,FALSE)</f>
        <v>#REF!</v>
      </c>
      <c r="CE55" t="e">
        <f ca="1">CA55</f>
        <v>#REF!</v>
      </c>
      <c r="CF55" t="e">
        <f ca="1">VLOOKUP(CE55,CA51:CD60,2,FALSE)</f>
        <v>#REF!</v>
      </c>
      <c r="CG55" t="e">
        <f ca="1">VLOOKUP(CE55,CA51:CD60,3,FALSE)</f>
        <v>#REF!</v>
      </c>
      <c r="CH55" t="e">
        <f ca="1">VLOOKUP(CE55,CA51:CD60,4,FALSE)</f>
        <v>#REF!</v>
      </c>
      <c r="CI55" t="e">
        <f ca="1">IF(AND(CF55=CF56,CG55=CG56,CH56&gt;CH55),CE56,CE55)</f>
        <v>#REF!</v>
      </c>
      <c r="CJ55" t="e">
        <f ca="1">VLOOKUP(CI55,CE51:CH60,2,FALSE)</f>
        <v>#REF!</v>
      </c>
      <c r="CK55" t="e">
        <f ca="1">VLOOKUP(CI55,CE51:CH60,3,FALSE)</f>
        <v>#REF!</v>
      </c>
      <c r="CL55" t="e">
        <f ca="1">VLOOKUP(CI55,CE51:CH60,4,FALSE)</f>
        <v>#REF!</v>
      </c>
      <c r="CM55" t="e">
        <f ca="1">IF(AND(CJ55=CJ57,CK55=CK57,CL57&gt;CL55),CI57,CI55)</f>
        <v>#REF!</v>
      </c>
      <c r="CN55" t="e">
        <f ca="1">VLOOKUP(CM55,CI51:CL60,2,FALSE)</f>
        <v>#REF!</v>
      </c>
      <c r="CO55" t="e">
        <f ca="1">VLOOKUP(CM55,CI51:CL60,3,FALSE)</f>
        <v>#REF!</v>
      </c>
      <c r="CP55" t="e">
        <f ca="1">VLOOKUP(CM55,CI51:CL60,4,FALSE)</f>
        <v>#REF!</v>
      </c>
      <c r="CQ55" t="e">
        <f ca="1">CM55</f>
        <v>#REF!</v>
      </c>
      <c r="CR55" t="e">
        <f ca="1">VLOOKUP(CQ55,CM51:CP60,2,FALSE)</f>
        <v>#REF!</v>
      </c>
      <c r="CS55" t="e">
        <f ca="1">VLOOKUP(CQ55,CM51:CP60,3,FALSE)</f>
        <v>#REF!</v>
      </c>
      <c r="CT55" t="e">
        <f ca="1">VLOOKUP(CQ55,CM51:CP60,4,FALSE)</f>
        <v>#REF!</v>
      </c>
    </row>
    <row r="56" spans="6:98" x14ac:dyDescent="0.2">
      <c r="F56" t="e">
        <f t="shared" ca="1" si="100"/>
        <v>#REF!</v>
      </c>
      <c r="J56" t="e">
        <f t="shared" ca="1" si="87"/>
        <v>#REF!</v>
      </c>
      <c r="K56" t="e">
        <f t="shared" ca="1" si="88"/>
        <v>#REF!</v>
      </c>
      <c r="L56" t="e">
        <f t="shared" ca="1" si="89"/>
        <v>#REF!</v>
      </c>
      <c r="M56" t="e">
        <f t="shared" ca="1" si="90"/>
        <v>#REF!</v>
      </c>
      <c r="O56" t="e">
        <f ca="1">F56</f>
        <v>#REF!</v>
      </c>
      <c r="P56" t="e">
        <f t="shared" ca="1" si="91"/>
        <v>#REF!</v>
      </c>
      <c r="Q56" t="e">
        <f t="shared" ca="1" si="92"/>
        <v>#REF!</v>
      </c>
      <c r="R56" t="e">
        <f t="shared" ca="1" si="93"/>
        <v>#REF!</v>
      </c>
      <c r="S56" t="e">
        <f ca="1">O56</f>
        <v>#REF!</v>
      </c>
      <c r="T56" t="e">
        <f t="shared" ca="1" si="94"/>
        <v>#REF!</v>
      </c>
      <c r="U56" t="e">
        <f t="shared" ca="1" si="95"/>
        <v>#REF!</v>
      </c>
      <c r="V56" t="e">
        <f t="shared" ca="1" si="96"/>
        <v>#REF!</v>
      </c>
      <c r="W56" t="e">
        <f ca="1">S56</f>
        <v>#REF!</v>
      </c>
      <c r="X56" t="e">
        <f t="shared" ca="1" si="97"/>
        <v>#REF!</v>
      </c>
      <c r="Y56" t="e">
        <f t="shared" ca="1" si="98"/>
        <v>#REF!</v>
      </c>
      <c r="Z56" t="e">
        <f t="shared" ca="1" si="99"/>
        <v>#REF!</v>
      </c>
      <c r="AA56" t="e">
        <f ca="1">W56</f>
        <v>#REF!</v>
      </c>
      <c r="AB56" t="e">
        <f ca="1">VLOOKUP(AA56,W51:Z60,2,FALSE)</f>
        <v>#REF!</v>
      </c>
      <c r="AC56" t="e">
        <f ca="1">VLOOKUP(AA56,W51:Z60,3,FALSE)</f>
        <v>#REF!</v>
      </c>
      <c r="AD56" t="e">
        <f ca="1">VLOOKUP(AA56,W51:Z60,4,FALSE)</f>
        <v>#REF!</v>
      </c>
      <c r="AE56" t="e">
        <f ca="1">IF(AND(AB51=AB56,AC51=AC56,AD56&gt;AD51),AA51,AA56)</f>
        <v>#REF!</v>
      </c>
      <c r="AF56" t="e">
        <f ca="1">VLOOKUP(AE56,AA51:AD60,2,FALSE)</f>
        <v>#REF!</v>
      </c>
      <c r="AG56" t="e">
        <f ca="1">VLOOKUP(AE56,AA51:AD60,3,FALSE)</f>
        <v>#REF!</v>
      </c>
      <c r="AH56" t="e">
        <f ca="1">VLOOKUP(AE56,AA51:AD60,4,FALSE)</f>
        <v>#REF!</v>
      </c>
      <c r="AI56" t="e">
        <f ca="1">AE56</f>
        <v>#REF!</v>
      </c>
      <c r="AJ56" t="e">
        <f ca="1">VLOOKUP(AI56,AE51:AH60,2,FALSE)</f>
        <v>#REF!</v>
      </c>
      <c r="AK56" t="e">
        <f ca="1">VLOOKUP(AI56,AE51:AH60,3,FALSE)</f>
        <v>#REF!</v>
      </c>
      <c r="AL56" t="e">
        <f ca="1">VLOOKUP(AI56,AE51:AH60,4,FALSE)</f>
        <v>#REF!</v>
      </c>
      <c r="AM56" t="e">
        <f ca="1">AI56</f>
        <v>#REF!</v>
      </c>
      <c r="AN56" t="e">
        <f ca="1">VLOOKUP(AM56,AI51:AL60,2,FALSE)</f>
        <v>#REF!</v>
      </c>
      <c r="AO56" t="e">
        <f ca="1">VLOOKUP(AM56,AI51:AL60,3,FALSE)</f>
        <v>#REF!</v>
      </c>
      <c r="AP56" t="e">
        <f ca="1">VLOOKUP(AM56,AI51:AL60,4,FALSE)</f>
        <v>#REF!</v>
      </c>
      <c r="AQ56" t="e">
        <f ca="1">AM56</f>
        <v>#REF!</v>
      </c>
      <c r="AR56" t="e">
        <f ca="1">VLOOKUP(AQ56,AM51:AP60,2,FALSE)</f>
        <v>#REF!</v>
      </c>
      <c r="AS56" t="e">
        <f ca="1">VLOOKUP(AQ56,AM51:AP60,3,FALSE)</f>
        <v>#REF!</v>
      </c>
      <c r="AT56" t="e">
        <f ca="1">VLOOKUP(AQ56,AM51:AP60,4,FALSE)</f>
        <v>#REF!</v>
      </c>
      <c r="AU56" t="e">
        <f ca="1">AQ56</f>
        <v>#REF!</v>
      </c>
      <c r="AV56" t="e">
        <f ca="1">VLOOKUP(AU56,AQ51:AT60,2,FALSE)</f>
        <v>#REF!</v>
      </c>
      <c r="AW56" t="e">
        <f ca="1">VLOOKUP(AU56,AQ51:AT60,3,FALSE)</f>
        <v>#REF!</v>
      </c>
      <c r="AX56" t="e">
        <f ca="1">VLOOKUP(AU56,AQ51:AT60,4,FALSE)</f>
        <v>#REF!</v>
      </c>
      <c r="AY56" t="e">
        <f ca="1">IF(AND(AV52=AV56,AW52=AW56,AX56&gt;AX52),AU52,AU56)</f>
        <v>#REF!</v>
      </c>
      <c r="AZ56" t="e">
        <f ca="1">VLOOKUP(AY56,AU51:AX60,2,FALSE)</f>
        <v>#REF!</v>
      </c>
      <c r="BA56" t="e">
        <f ca="1">VLOOKUP(AY56,AU51:AX60,3,FALSE)</f>
        <v>#REF!</v>
      </c>
      <c r="BB56" t="e">
        <f ca="1">VLOOKUP(AY56,AU51:AX60,4,FALSE)</f>
        <v>#REF!</v>
      </c>
      <c r="BC56" t="e">
        <f ca="1">AY56</f>
        <v>#REF!</v>
      </c>
      <c r="BD56" t="e">
        <f ca="1">VLOOKUP(BC56,AY51:BB60,2,FALSE)</f>
        <v>#REF!</v>
      </c>
      <c r="BE56" t="e">
        <f ca="1">VLOOKUP(BC56,AY51:BB60,3,FALSE)</f>
        <v>#REF!</v>
      </c>
      <c r="BF56" t="e">
        <f ca="1">VLOOKUP(BC56,AY51:BB60,4,FALSE)</f>
        <v>#REF!</v>
      </c>
      <c r="BG56" t="e">
        <f ca="1">BC56</f>
        <v>#REF!</v>
      </c>
      <c r="BH56" t="e">
        <f ca="1">VLOOKUP(BG56,BC51:BF60,2,FALSE)</f>
        <v>#REF!</v>
      </c>
      <c r="BI56" t="e">
        <f ca="1">VLOOKUP(BG56,BC51:BF60,3,FALSE)</f>
        <v>#REF!</v>
      </c>
      <c r="BJ56" t="e">
        <f ca="1">VLOOKUP(BG56,BC51:BF60,4,FALSE)</f>
        <v>#REF!</v>
      </c>
      <c r="BK56" t="e">
        <f ca="1">BG56</f>
        <v>#REF!</v>
      </c>
      <c r="BL56" t="e">
        <f ca="1">VLOOKUP(BK56,BG51:BJ60,2,FALSE)</f>
        <v>#REF!</v>
      </c>
      <c r="BM56" t="e">
        <f ca="1">VLOOKUP(BK56,BG51:BJ60,3,FALSE)</f>
        <v>#REF!</v>
      </c>
      <c r="BN56" t="e">
        <f ca="1">VLOOKUP(BK56,BG51:BJ60,4,FALSE)</f>
        <v>#REF!</v>
      </c>
      <c r="BO56" t="e">
        <f ca="1">IF(AND(BL53=BL56,BM53=BM56,BN56&gt;BN53),BK53,BK56)</f>
        <v>#REF!</v>
      </c>
      <c r="BP56" t="e">
        <f ca="1">VLOOKUP(BO56,BK51:BN60,2,FALSE)</f>
        <v>#REF!</v>
      </c>
      <c r="BQ56" t="e">
        <f ca="1">VLOOKUP(BO56,BK51:BN60,3,FALSE)</f>
        <v>#REF!</v>
      </c>
      <c r="BR56" t="e">
        <f ca="1">VLOOKUP(BO56,BK51:BN60,4,FALSE)</f>
        <v>#REF!</v>
      </c>
      <c r="BS56" t="e">
        <f ca="1">BO56</f>
        <v>#REF!</v>
      </c>
      <c r="BT56" t="e">
        <f ca="1">VLOOKUP(BS56,BO51:BR60,2,FALSE)</f>
        <v>#REF!</v>
      </c>
      <c r="BU56" t="e">
        <f ca="1">VLOOKUP(BS56,BO51:BR60,3,FALSE)</f>
        <v>#REF!</v>
      </c>
      <c r="BV56" t="e">
        <f ca="1">VLOOKUP(BS56,BO51:BR60,4,FALSE)</f>
        <v>#REF!</v>
      </c>
      <c r="BW56" t="e">
        <f ca="1">BS56</f>
        <v>#REF!</v>
      </c>
      <c r="BX56" t="e">
        <f ca="1">VLOOKUP(BW56,BS51:BV60,2,FALSE)</f>
        <v>#REF!</v>
      </c>
      <c r="BY56" t="e">
        <f ca="1">VLOOKUP(BW56,BS51:BV60,3,FALSE)</f>
        <v>#REF!</v>
      </c>
      <c r="BZ56" t="e">
        <f ca="1">VLOOKUP(BW56,BS51:BV60,4,FALSE)</f>
        <v>#REF!</v>
      </c>
      <c r="CA56" t="e">
        <f ca="1">IF(AND(BX54=BX56,BY54=BY56,BZ56&gt;BZ54),BW54,BW56)</f>
        <v>#REF!</v>
      </c>
      <c r="CB56" t="e">
        <f ca="1">VLOOKUP(CA56,BW51:BZ60,2,FALSE)</f>
        <v>#REF!</v>
      </c>
      <c r="CC56" t="e">
        <f ca="1">VLOOKUP(CA56,BW51:BZ60,3,FALSE)</f>
        <v>#REF!</v>
      </c>
      <c r="CD56" t="e">
        <f ca="1">VLOOKUP(CA56,BW51:BZ60,4,FALSE)</f>
        <v>#REF!</v>
      </c>
      <c r="CE56" t="e">
        <f ca="1">CA56</f>
        <v>#REF!</v>
      </c>
      <c r="CF56" t="e">
        <f ca="1">VLOOKUP(CE56,CA51:CD60,2,FALSE)</f>
        <v>#REF!</v>
      </c>
      <c r="CG56" t="e">
        <f ca="1">VLOOKUP(CE56,CA51:CD60,3,FALSE)</f>
        <v>#REF!</v>
      </c>
      <c r="CH56" t="e">
        <f ca="1">VLOOKUP(CE56,CA51:CD60,4,FALSE)</f>
        <v>#REF!</v>
      </c>
      <c r="CI56" t="e">
        <f ca="1">IF(AND(CF55=CF56,CG55=CG56,CH56&gt;CH55),CE55,CE56)</f>
        <v>#REF!</v>
      </c>
      <c r="CJ56" t="e">
        <f ca="1">VLOOKUP(CI56,CE51:CH60,2,FALSE)</f>
        <v>#REF!</v>
      </c>
      <c r="CK56" t="e">
        <f ca="1">VLOOKUP(CI56,CE51:CH60,3,FALSE)</f>
        <v>#REF!</v>
      </c>
      <c r="CL56" t="e">
        <f ca="1">VLOOKUP(CI56,CE51:CH60,4,FALSE)</f>
        <v>#REF!</v>
      </c>
      <c r="CM56" t="e">
        <f ca="1">CI56</f>
        <v>#REF!</v>
      </c>
      <c r="CN56" t="e">
        <f ca="1">VLOOKUP(CM56,CI51:CL60,2,FALSE)</f>
        <v>#REF!</v>
      </c>
      <c r="CO56" t="e">
        <f ca="1">VLOOKUP(CM56,CI51:CL60,3,FALSE)</f>
        <v>#REF!</v>
      </c>
      <c r="CP56" t="e">
        <f ca="1">VLOOKUP(CM56,CI51:CL60,4,FALSE)</f>
        <v>#REF!</v>
      </c>
      <c r="CQ56" t="e">
        <f ca="1">IF(AND(CN56=CN57,CO56=CO57,CP57&gt;CP56),CM57,CM56)</f>
        <v>#REF!</v>
      </c>
      <c r="CR56" t="e">
        <f ca="1">VLOOKUP(CQ56,CM51:CP60,2,FALSE)</f>
        <v>#REF!</v>
      </c>
      <c r="CS56" t="e">
        <f ca="1">VLOOKUP(CQ56,CM51:CP60,3,FALSE)</f>
        <v>#REF!</v>
      </c>
      <c r="CT56" t="e">
        <f ca="1">VLOOKUP(CQ56,CM51:CP60,4,FALSE)</f>
        <v>#REF!</v>
      </c>
    </row>
    <row r="57" spans="6:98" x14ac:dyDescent="0.2">
      <c r="F57" t="e">
        <f t="shared" ca="1" si="100"/>
        <v>#REF!</v>
      </c>
      <c r="J57" t="e">
        <f t="shared" ca="1" si="87"/>
        <v>#REF!</v>
      </c>
      <c r="K57" t="e">
        <f t="shared" ca="1" si="88"/>
        <v>#REF!</v>
      </c>
      <c r="L57" t="e">
        <f t="shared" ca="1" si="89"/>
        <v>#REF!</v>
      </c>
      <c r="M57" t="e">
        <f t="shared" ca="1" si="90"/>
        <v>#REF!</v>
      </c>
      <c r="O57" t="e">
        <f ca="1">F57</f>
        <v>#REF!</v>
      </c>
      <c r="P57" t="e">
        <f t="shared" ca="1" si="91"/>
        <v>#REF!</v>
      </c>
      <c r="Q57" t="e">
        <f t="shared" ca="1" si="92"/>
        <v>#REF!</v>
      </c>
      <c r="R57" t="e">
        <f t="shared" ca="1" si="93"/>
        <v>#REF!</v>
      </c>
      <c r="S57" t="e">
        <f ca="1">O57</f>
        <v>#REF!</v>
      </c>
      <c r="T57" t="e">
        <f t="shared" ca="1" si="94"/>
        <v>#REF!</v>
      </c>
      <c r="U57" t="e">
        <f t="shared" ca="1" si="95"/>
        <v>#REF!</v>
      </c>
      <c r="V57" t="e">
        <f t="shared" ca="1" si="96"/>
        <v>#REF!</v>
      </c>
      <c r="W57" t="e">
        <f ca="1">S57</f>
        <v>#REF!</v>
      </c>
      <c r="X57" t="e">
        <f t="shared" ca="1" si="97"/>
        <v>#REF!</v>
      </c>
      <c r="Y57" t="e">
        <f t="shared" ca="1" si="98"/>
        <v>#REF!</v>
      </c>
      <c r="Z57" t="e">
        <f t="shared" ca="1" si="99"/>
        <v>#REF!</v>
      </c>
      <c r="AA57" t="e">
        <f ca="1">W57</f>
        <v>#REF!</v>
      </c>
      <c r="AB57" t="e">
        <f ca="1">VLOOKUP(AA57,W51:Z60,2,FALSE)</f>
        <v>#REF!</v>
      </c>
      <c r="AC57" t="e">
        <f ca="1">VLOOKUP(AA57,W51:Z60,3,FALSE)</f>
        <v>#REF!</v>
      </c>
      <c r="AD57" t="e">
        <f ca="1">VLOOKUP(AA57,W51:Z60,4,FALSE)</f>
        <v>#REF!</v>
      </c>
      <c r="AE57" t="e">
        <f ca="1">AA57</f>
        <v>#REF!</v>
      </c>
      <c r="AF57" t="e">
        <f ca="1">VLOOKUP(AE57,AA51:AD60,2,FALSE)</f>
        <v>#REF!</v>
      </c>
      <c r="AG57" t="e">
        <f ca="1">VLOOKUP(AE57,AA51:AD60,3,FALSE)</f>
        <v>#REF!</v>
      </c>
      <c r="AH57" t="e">
        <f ca="1">VLOOKUP(AE57,AA51:AD60,4,FALSE)</f>
        <v>#REF!</v>
      </c>
      <c r="AI57" t="e">
        <f ca="1">IF(AND(AF51=AF57,AG51=AG57,AH57&gt;AH51),AE51,AE57)</f>
        <v>#REF!</v>
      </c>
      <c r="AJ57" t="e">
        <f ca="1">VLOOKUP(AI57,AE51:AH60,2,FALSE)</f>
        <v>#REF!</v>
      </c>
      <c r="AK57" t="e">
        <f ca="1">VLOOKUP(AI57,AE51:AH60,3,FALSE)</f>
        <v>#REF!</v>
      </c>
      <c r="AL57" t="e">
        <f ca="1">VLOOKUP(AI57,AE51:AH60,4,FALSE)</f>
        <v>#REF!</v>
      </c>
      <c r="AM57" t="e">
        <f ca="1">AI57</f>
        <v>#REF!</v>
      </c>
      <c r="AN57" t="e">
        <f ca="1">VLOOKUP(AM57,AI51:AL60,2,FALSE)</f>
        <v>#REF!</v>
      </c>
      <c r="AO57" t="e">
        <f ca="1">VLOOKUP(AM57,AI51:AL60,3,FALSE)</f>
        <v>#REF!</v>
      </c>
      <c r="AP57" t="e">
        <f ca="1">VLOOKUP(AM57,AI51:AL60,4,FALSE)</f>
        <v>#REF!</v>
      </c>
      <c r="AQ57" t="e">
        <f ca="1">AM57</f>
        <v>#REF!</v>
      </c>
      <c r="AR57" t="e">
        <f ca="1">VLOOKUP(AQ57,AM51:AP60,2,FALSE)</f>
        <v>#REF!</v>
      </c>
      <c r="AS57" t="e">
        <f ca="1">VLOOKUP(AQ57,AM51:AP60,3,FALSE)</f>
        <v>#REF!</v>
      </c>
      <c r="AT57" t="e">
        <f ca="1">VLOOKUP(AQ57,AM51:AP60,4,FALSE)</f>
        <v>#REF!</v>
      </c>
      <c r="AU57" t="e">
        <f ca="1">AQ57</f>
        <v>#REF!</v>
      </c>
      <c r="AV57" t="e">
        <f ca="1">VLOOKUP(AU57,AQ51:AT60,2,FALSE)</f>
        <v>#REF!</v>
      </c>
      <c r="AW57" t="e">
        <f ca="1">VLOOKUP(AU57,AQ51:AT60,3,FALSE)</f>
        <v>#REF!</v>
      </c>
      <c r="AX57" t="e">
        <f ca="1">VLOOKUP(AU57,AQ51:AT60,4,FALSE)</f>
        <v>#REF!</v>
      </c>
      <c r="AY57" t="e">
        <f ca="1">AU57</f>
        <v>#REF!</v>
      </c>
      <c r="AZ57" t="e">
        <f ca="1">VLOOKUP(AY57,AU51:AX60,2,FALSE)</f>
        <v>#REF!</v>
      </c>
      <c r="BA57" t="e">
        <f ca="1">VLOOKUP(AY57,AU51:AX60,3,FALSE)</f>
        <v>#REF!</v>
      </c>
      <c r="BB57" t="e">
        <f ca="1">VLOOKUP(AY57,AU51:AX60,4,FALSE)</f>
        <v>#REF!</v>
      </c>
      <c r="BC57" t="e">
        <f ca="1">IF(AND(AZ52=AZ57,BA52=BA57,BB57&gt;BB52),AY52,AY57)</f>
        <v>#REF!</v>
      </c>
      <c r="BD57" t="e">
        <f ca="1">VLOOKUP(BC57,AY51:BB60,2,FALSE)</f>
        <v>#REF!</v>
      </c>
      <c r="BE57" t="e">
        <f ca="1">VLOOKUP(BC57,AY51:BB60,3,FALSE)</f>
        <v>#REF!</v>
      </c>
      <c r="BF57" t="e">
        <f ca="1">VLOOKUP(BC57,AY51:BB60,4,FALSE)</f>
        <v>#REF!</v>
      </c>
      <c r="BG57" t="e">
        <f ca="1">BC57</f>
        <v>#REF!</v>
      </c>
      <c r="BH57" t="e">
        <f ca="1">VLOOKUP(BG57,BC51:BF60,2,FALSE)</f>
        <v>#REF!</v>
      </c>
      <c r="BI57" t="e">
        <f ca="1">VLOOKUP(BG57,BC51:BF60,3,FALSE)</f>
        <v>#REF!</v>
      </c>
      <c r="BJ57" t="e">
        <f ca="1">VLOOKUP(BG57,BC51:BF60,4,FALSE)</f>
        <v>#REF!</v>
      </c>
      <c r="BK57" t="e">
        <f ca="1">BG57</f>
        <v>#REF!</v>
      </c>
      <c r="BL57" t="e">
        <f ca="1">VLOOKUP(BK57,BG51:BJ60,2,FALSE)</f>
        <v>#REF!</v>
      </c>
      <c r="BM57" t="e">
        <f ca="1">VLOOKUP(BK57,BG51:BJ60,3,FALSE)</f>
        <v>#REF!</v>
      </c>
      <c r="BN57" t="e">
        <f ca="1">VLOOKUP(BK57,BG51:BJ60,4,FALSE)</f>
        <v>#REF!</v>
      </c>
      <c r="BO57" t="e">
        <f ca="1">BK57</f>
        <v>#REF!</v>
      </c>
      <c r="BP57" t="e">
        <f ca="1">VLOOKUP(BO57,BK51:BN60,2,FALSE)</f>
        <v>#REF!</v>
      </c>
      <c r="BQ57" t="e">
        <f ca="1">VLOOKUP(BO57,BK51:BN60,3,FALSE)</f>
        <v>#REF!</v>
      </c>
      <c r="BR57" t="e">
        <f ca="1">VLOOKUP(BO57,BK51:BN60,4,FALSE)</f>
        <v>#REF!</v>
      </c>
      <c r="BS57" t="e">
        <f ca="1">IF(AND(BP53=BP57,BQ53=BQ57,BR57&gt;BR53),BO53,BO57)</f>
        <v>#REF!</v>
      </c>
      <c r="BT57" t="e">
        <f ca="1">VLOOKUP(BS57,BO51:BR60,2,FALSE)</f>
        <v>#REF!</v>
      </c>
      <c r="BU57" t="e">
        <f ca="1">VLOOKUP(BS57,BO51:BR60,3,FALSE)</f>
        <v>#REF!</v>
      </c>
      <c r="BV57" t="e">
        <f ca="1">VLOOKUP(BS57,BO51:BR60,4,FALSE)</f>
        <v>#REF!</v>
      </c>
      <c r="BW57" t="e">
        <f ca="1">BS57</f>
        <v>#REF!</v>
      </c>
      <c r="BX57" t="e">
        <f ca="1">VLOOKUP(BW57,BS51:BV60,2,FALSE)</f>
        <v>#REF!</v>
      </c>
      <c r="BY57" t="e">
        <f ca="1">VLOOKUP(BW57,BS51:BV60,3,FALSE)</f>
        <v>#REF!</v>
      </c>
      <c r="BZ57" t="e">
        <f ca="1">VLOOKUP(BW57,BS51:BV60,4,FALSE)</f>
        <v>#REF!</v>
      </c>
      <c r="CA57" t="e">
        <f ca="1">BW57</f>
        <v>#REF!</v>
      </c>
      <c r="CB57" t="e">
        <f ca="1">VLOOKUP(CA57,BW51:BZ60,2,FALSE)</f>
        <v>#REF!</v>
      </c>
      <c r="CC57" t="e">
        <f ca="1">VLOOKUP(CA57,BW51:BZ60,3,FALSE)</f>
        <v>#REF!</v>
      </c>
      <c r="CD57" t="e">
        <f ca="1">VLOOKUP(CA57,BW51:BZ60,4,FALSE)</f>
        <v>#REF!</v>
      </c>
      <c r="CE57" t="e">
        <f ca="1">IF(AND(CB54=CB57,CC54=CC57,CD57&gt;CD54),CA54,CA57)</f>
        <v>#REF!</v>
      </c>
      <c r="CF57" t="e">
        <f ca="1">VLOOKUP(CE57,CA51:CD60,2,FALSE)</f>
        <v>#REF!</v>
      </c>
      <c r="CG57" t="e">
        <f ca="1">VLOOKUP(CE57,CA51:CD60,3,FALSE)</f>
        <v>#REF!</v>
      </c>
      <c r="CH57" t="e">
        <f ca="1">VLOOKUP(CE57,CA51:CD60,4,FALSE)</f>
        <v>#REF!</v>
      </c>
      <c r="CI57" t="e">
        <f ca="1">CE57</f>
        <v>#REF!</v>
      </c>
      <c r="CJ57" t="e">
        <f ca="1">VLOOKUP(CI57,CE51:CH60,2,FALSE)</f>
        <v>#REF!</v>
      </c>
      <c r="CK57" t="e">
        <f ca="1">VLOOKUP(CI57,CE51:CH60,3,FALSE)</f>
        <v>#REF!</v>
      </c>
      <c r="CL57" t="e">
        <f ca="1">VLOOKUP(CI57,CE51:CH60,4,FALSE)</f>
        <v>#REF!</v>
      </c>
      <c r="CM57" t="e">
        <f ca="1">IF(AND(CJ55=CJ57,CK55=CK57,CL57&gt;CL55),CI55,CI57)</f>
        <v>#REF!</v>
      </c>
      <c r="CN57" t="e">
        <f ca="1">VLOOKUP(CM57,CI51:CL60,2,FALSE)</f>
        <v>#REF!</v>
      </c>
      <c r="CO57" t="e">
        <f ca="1">VLOOKUP(CM57,CI51:CL60,3,FALSE)</f>
        <v>#REF!</v>
      </c>
      <c r="CP57" t="e">
        <f ca="1">VLOOKUP(CM57,CI51:CL60,4,FALSE)</f>
        <v>#REF!</v>
      </c>
      <c r="CQ57" t="e">
        <f ca="1">IF(AND(CN56=CN57,CO56=CO57,CP57&gt;CP56),CM56,CM57)</f>
        <v>#REF!</v>
      </c>
      <c r="CR57" t="e">
        <f ca="1">VLOOKUP(CQ57,CM51:CP60,2,FALSE)</f>
        <v>#REF!</v>
      </c>
      <c r="CS57" t="e">
        <f ca="1">VLOOKUP(CQ57,CM51:CP60,3,FALSE)</f>
        <v>#REF!</v>
      </c>
      <c r="CT57" t="e">
        <f ca="1">VLOOKUP(CQ57,CM51:CP60,4,FALSE)</f>
        <v>#REF!</v>
      </c>
    </row>
    <row r="62" spans="6:98" x14ac:dyDescent="0.2">
      <c r="F62" t="s">
        <v>36</v>
      </c>
    </row>
    <row r="63" spans="6:98" x14ac:dyDescent="0.2">
      <c r="F63" t="e">
        <f ca="1">CQ51</f>
        <v>#REF!</v>
      </c>
      <c r="G63" t="e">
        <f t="shared" ref="G63:G69" ca="1" si="101">VLOOKUP(F63,$F$27:$M$36,2,FALSE)</f>
        <v>#REF!</v>
      </c>
      <c r="H63" t="e">
        <f t="shared" ref="H63:H69" ca="1" si="102">VLOOKUP(F63,$F$27:$M$36,3,FALSE)</f>
        <v>#REF!</v>
      </c>
      <c r="I63" t="e">
        <f t="shared" ref="I63:I69" ca="1" si="103">VLOOKUP(F63,$F$27:$M$36,4,FALSE)</f>
        <v>#REF!</v>
      </c>
      <c r="J63" t="e">
        <f t="shared" ref="J63:J69" ca="1" si="104">VLOOKUP(F63,$F$27:$M$36,5,FALSE)</f>
        <v>#REF!</v>
      </c>
      <c r="K63" t="e">
        <f t="shared" ref="K63:K69" ca="1" si="105">VLOOKUP(F63,$F$27:$M$36,6,FALSE)</f>
        <v>#REF!</v>
      </c>
      <c r="L63" t="e">
        <f t="shared" ref="L63:L69" ca="1" si="106">VLOOKUP(F63,$F$27:$M$36,7,FALSE)</f>
        <v>#REF!</v>
      </c>
      <c r="M63" t="e">
        <f t="shared" ref="M63:M69" ca="1" si="107">VLOOKUP(F63,$F$27:$M$36,8,FALSE)</f>
        <v>#REF!</v>
      </c>
    </row>
    <row r="64" spans="6:98" x14ac:dyDescent="0.2">
      <c r="F64" t="e">
        <f t="shared" ref="F64:F69" ca="1" si="108">CQ52</f>
        <v>#REF!</v>
      </c>
      <c r="G64" t="e">
        <f t="shared" ca="1" si="101"/>
        <v>#REF!</v>
      </c>
      <c r="H64" t="e">
        <f t="shared" ca="1" si="102"/>
        <v>#REF!</v>
      </c>
      <c r="I64" t="e">
        <f t="shared" ca="1" si="103"/>
        <v>#REF!</v>
      </c>
      <c r="J64" t="e">
        <f t="shared" ca="1" si="104"/>
        <v>#REF!</v>
      </c>
      <c r="K64" t="e">
        <f t="shared" ca="1" si="105"/>
        <v>#REF!</v>
      </c>
      <c r="L64" t="e">
        <f t="shared" ca="1" si="106"/>
        <v>#REF!</v>
      </c>
      <c r="M64" t="e">
        <f t="shared" ca="1" si="107"/>
        <v>#REF!</v>
      </c>
    </row>
    <row r="65" spans="6:13" x14ac:dyDescent="0.2">
      <c r="F65" t="e">
        <f t="shared" ca="1" si="108"/>
        <v>#REF!</v>
      </c>
      <c r="G65" t="e">
        <f t="shared" ca="1" si="101"/>
        <v>#REF!</v>
      </c>
      <c r="H65" t="e">
        <f t="shared" ca="1" si="102"/>
        <v>#REF!</v>
      </c>
      <c r="I65" t="e">
        <f t="shared" ca="1" si="103"/>
        <v>#REF!</v>
      </c>
      <c r="J65" t="e">
        <f t="shared" ca="1" si="104"/>
        <v>#REF!</v>
      </c>
      <c r="K65" t="e">
        <f t="shared" ca="1" si="105"/>
        <v>#REF!</v>
      </c>
      <c r="L65" t="e">
        <f t="shared" ca="1" si="106"/>
        <v>#REF!</v>
      </c>
      <c r="M65" t="e">
        <f t="shared" ca="1" si="107"/>
        <v>#REF!</v>
      </c>
    </row>
    <row r="66" spans="6:13" x14ac:dyDescent="0.2">
      <c r="F66" t="e">
        <f t="shared" ca="1" si="108"/>
        <v>#REF!</v>
      </c>
      <c r="G66" t="e">
        <f t="shared" ca="1" si="101"/>
        <v>#REF!</v>
      </c>
      <c r="H66" t="e">
        <f t="shared" ca="1" si="102"/>
        <v>#REF!</v>
      </c>
      <c r="I66" t="e">
        <f t="shared" ca="1" si="103"/>
        <v>#REF!</v>
      </c>
      <c r="J66" t="e">
        <f t="shared" ca="1" si="104"/>
        <v>#REF!</v>
      </c>
      <c r="K66" t="e">
        <f t="shared" ca="1" si="105"/>
        <v>#REF!</v>
      </c>
      <c r="L66" t="e">
        <f t="shared" ca="1" si="106"/>
        <v>#REF!</v>
      </c>
      <c r="M66" t="e">
        <f t="shared" ca="1" si="107"/>
        <v>#REF!</v>
      </c>
    </row>
    <row r="67" spans="6:13" x14ac:dyDescent="0.2">
      <c r="F67" t="e">
        <f t="shared" ca="1" si="108"/>
        <v>#REF!</v>
      </c>
      <c r="G67" t="e">
        <f t="shared" ca="1" si="101"/>
        <v>#REF!</v>
      </c>
      <c r="H67" t="e">
        <f t="shared" ca="1" si="102"/>
        <v>#REF!</v>
      </c>
      <c r="I67" t="e">
        <f t="shared" ca="1" si="103"/>
        <v>#REF!</v>
      </c>
      <c r="J67" t="e">
        <f t="shared" ca="1" si="104"/>
        <v>#REF!</v>
      </c>
      <c r="K67" t="e">
        <f t="shared" ca="1" si="105"/>
        <v>#REF!</v>
      </c>
      <c r="L67" t="e">
        <f t="shared" ca="1" si="106"/>
        <v>#REF!</v>
      </c>
      <c r="M67" t="e">
        <f t="shared" ca="1" si="107"/>
        <v>#REF!</v>
      </c>
    </row>
    <row r="68" spans="6:13" x14ac:dyDescent="0.2">
      <c r="F68" t="e">
        <f t="shared" ca="1" si="108"/>
        <v>#REF!</v>
      </c>
      <c r="G68" t="e">
        <f t="shared" ca="1" si="101"/>
        <v>#REF!</v>
      </c>
      <c r="H68" t="e">
        <f t="shared" ca="1" si="102"/>
        <v>#REF!</v>
      </c>
      <c r="I68" t="e">
        <f t="shared" ca="1" si="103"/>
        <v>#REF!</v>
      </c>
      <c r="J68" t="e">
        <f t="shared" ca="1" si="104"/>
        <v>#REF!</v>
      </c>
      <c r="K68" t="e">
        <f t="shared" ca="1" si="105"/>
        <v>#REF!</v>
      </c>
      <c r="L68" t="e">
        <f t="shared" ca="1" si="106"/>
        <v>#REF!</v>
      </c>
      <c r="M68" t="e">
        <f t="shared" ca="1" si="107"/>
        <v>#REF!</v>
      </c>
    </row>
    <row r="69" spans="6:13" x14ac:dyDescent="0.2">
      <c r="F69" t="e">
        <f t="shared" ca="1" si="108"/>
        <v>#REF!</v>
      </c>
      <c r="G69" t="e">
        <f t="shared" ca="1" si="101"/>
        <v>#REF!</v>
      </c>
      <c r="H69" t="e">
        <f t="shared" ca="1" si="102"/>
        <v>#REF!</v>
      </c>
      <c r="I69" t="e">
        <f t="shared" ca="1" si="103"/>
        <v>#REF!</v>
      </c>
      <c r="J69" t="e">
        <f t="shared" ca="1" si="104"/>
        <v>#REF!</v>
      </c>
      <c r="K69" t="e">
        <f t="shared" ca="1" si="105"/>
        <v>#REF!</v>
      </c>
      <c r="L69" t="e">
        <f t="shared" ca="1" si="106"/>
        <v>#REF!</v>
      </c>
      <c r="M69" t="e">
        <f t="shared" ca="1" si="107"/>
        <v>#REF!</v>
      </c>
    </row>
  </sheetData>
  <mergeCells count="1">
    <mergeCell ref="A2:E2"/>
  </mergeCells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BB60"/>
  <sheetViews>
    <sheetView topLeftCell="A36" workbookViewId="0">
      <pane xSplit="5" topLeftCell="F1" activePane="topRight" state="frozen"/>
      <selection activeCell="O28" sqref="O28"/>
      <selection pane="topRight" activeCell="E57" sqref="E57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41" x14ac:dyDescent="0.2">
      <c r="A2" s="586" t="s">
        <v>37</v>
      </c>
      <c r="B2" s="586"/>
      <c r="C2" s="586"/>
      <c r="D2" s="586"/>
      <c r="E2" s="586"/>
      <c r="G2" t="e">
        <f>IF(#REF!&lt;&gt;"",#REF!,"")</f>
        <v>#REF!</v>
      </c>
      <c r="N2" t="e">
        <f>IF(#REF!&lt;&gt;"",#REF!,"")</f>
        <v>#REF!</v>
      </c>
      <c r="U2" t="e">
        <f>IF(#REF!&lt;&gt;"",#REF!,"")</f>
        <v>#REF!</v>
      </c>
      <c r="AB2" t="e">
        <f>IF(#REF!&lt;&gt;"",#REF!,"")</f>
        <v>#REF!</v>
      </c>
      <c r="AI2" t="e">
        <f>IF(#REF!&lt;&gt;"",#REF!,"")</f>
        <v>#REF!</v>
      </c>
    </row>
    <row r="3" spans="1:41" x14ac:dyDescent="0.2">
      <c r="F3" t="s">
        <v>56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  <c r="AI3" t="s">
        <v>14</v>
      </c>
      <c r="AJ3" t="s">
        <v>16</v>
      </c>
      <c r="AK3" t="s">
        <v>17</v>
      </c>
      <c r="AL3" t="s">
        <v>18</v>
      </c>
      <c r="AM3" t="s">
        <v>19</v>
      </c>
      <c r="AN3" t="s">
        <v>20</v>
      </c>
    </row>
    <row r="4" spans="1:41" x14ac:dyDescent="0.2">
      <c r="A4" s="2" t="e">
        <f>#REF!</f>
        <v>#REF!</v>
      </c>
      <c r="B4" s="1" t="e">
        <f>IF(#REF!&lt;&gt;"",#REF!,"")</f>
        <v>#REF!</v>
      </c>
      <c r="C4" s="1" t="e">
        <f>#REF!</f>
        <v>#REF!</v>
      </c>
      <c r="D4" s="1" t="e">
        <f>IF(#REF!&lt;&gt;"",#REF!,"")</f>
        <v>#REF!</v>
      </c>
      <c r="E4" s="3" t="e">
        <f>#REF!</f>
        <v>#REF!</v>
      </c>
      <c r="F4" s="1" t="e">
        <f>COUNTBLANK(#REF!:#REF!)</f>
        <v>#REF!</v>
      </c>
      <c r="G4" t="e">
        <f t="shared" ref="G4:G13" si="0">IF(AND(F4=0,OR($A4=$G$2,$E4=$G$2)),1,0)</f>
        <v>#REF!</v>
      </c>
      <c r="H4" t="e">
        <f t="shared" ref="H4:H13" si="1">IF(AND(F4=0,OR(AND($A4=$G$2,$B4&gt;$D4),AND($E4=$G$2,$D4&gt;$B4))),1,0)</f>
        <v>#REF!</v>
      </c>
      <c r="I4" t="e">
        <f t="shared" ref="I4:I13" si="2">IF(AND(F4=0,G4=1,$B4=$D4),1,0)</f>
        <v>#REF!</v>
      </c>
      <c r="J4" t="e">
        <f t="shared" ref="J4:J13" si="3">IF(AND(F4=0,OR(AND($A4=$G$2,$B4&lt;$D4),AND($E4=$G$2,$D4&lt;$B4))),1,0)</f>
        <v>#REF!</v>
      </c>
      <c r="K4" t="e">
        <f t="shared" ref="K4:K13" si="4">IF(F4&gt;0,0,IF($A4=$G$2,$B4,IF($E4=$G$2,$D4,0)))</f>
        <v>#REF!</v>
      </c>
      <c r="L4" t="e">
        <f t="shared" ref="L4:L13" si="5">IF(F4&gt;0,0,IF($A4=$G$2,$D4,IF($E4=$G$2,$B4,0)))</f>
        <v>#REF!</v>
      </c>
      <c r="N4" t="e">
        <f t="shared" ref="N4:N13" si="6">IF(AND(F4=0,OR($A4=$N$2,$E4=$N$2)),1,0)</f>
        <v>#REF!</v>
      </c>
      <c r="O4" t="e">
        <f t="shared" ref="O4:O13" si="7">IF(AND(F4=0,OR(AND($A4=$N$2,$B4&gt;$D4),AND($E4=$N$2,$D4&gt;$B4))),1,0)</f>
        <v>#REF!</v>
      </c>
      <c r="P4" t="e">
        <f t="shared" ref="P4:P13" si="8">IF(AND(F4=0,N4=1,$B4=$D4),1,0)</f>
        <v>#REF!</v>
      </c>
      <c r="Q4" t="e">
        <f t="shared" ref="Q4:Q13" si="9">IF(AND(F4=0,OR(AND($A4=$N$2,$B4&lt;$D4),AND($E4=$N$2,$D4&lt;$B4))),1,0)</f>
        <v>#REF!</v>
      </c>
      <c r="R4" t="e">
        <f t="shared" ref="R4:R13" si="10">IF(F4&gt;0,0,IF($A4=$N$2,$B4,IF($E4=$N$2,$D4,0)))</f>
        <v>#REF!</v>
      </c>
      <c r="S4" t="e">
        <f t="shared" ref="S4:S13" si="11">IF(F4&gt;0,0,IF($A4=$N$2,$D4,IF($E4=$N$2,$B4,0)))</f>
        <v>#REF!</v>
      </c>
      <c r="U4" t="e">
        <f t="shared" ref="U4:U13" si="12">IF(AND(F4=0,OR($A4=$U$2,$E4=$U$2)),1,0)</f>
        <v>#REF!</v>
      </c>
      <c r="V4" t="e">
        <f t="shared" ref="V4:V13" si="13">IF(AND(F4=0,OR(AND($A4=$U$2,$B4&gt;$D4),AND($E4=$U$2,$D4&gt;$B4))),1,0)</f>
        <v>#REF!</v>
      </c>
      <c r="W4" t="e">
        <f t="shared" ref="W4:W13" si="14">IF(AND(F4=0,U4=1,$B4=$D4),1,0)</f>
        <v>#REF!</v>
      </c>
      <c r="X4" t="e">
        <f t="shared" ref="X4:X13" si="15">IF(AND(F4=0,OR(AND($A4=$U$2,$B4&lt;$D4),AND($E4=$U$2,$D4&lt;$B4))),1,0)</f>
        <v>#REF!</v>
      </c>
      <c r="Y4" t="e">
        <f t="shared" ref="Y4:Y13" si="16">IF(F4&gt;0,0,IF($A4=$U$2,$B4,IF($E4=$U$2,$D4,0)))</f>
        <v>#REF!</v>
      </c>
      <c r="Z4" t="e">
        <f t="shared" ref="Z4:Z13" si="17">IF(F4&gt;0,0,IF($A4=$U$2,$D4,IF($E4=$U$2,$B4,0)))</f>
        <v>#REF!</v>
      </c>
      <c r="AB4" t="e">
        <f t="shared" ref="AB4:AB13" si="18">IF(AND(F4=0,OR($A4=$AB$2,$E4=$AB$2)),1,0)</f>
        <v>#REF!</v>
      </c>
      <c r="AC4" t="e">
        <f t="shared" ref="AC4:AC13" si="19">IF(AND(F4=0,OR(AND($A4=$AB$2,$B4&gt;$D4),AND($E4=$AB$2,$D4&gt;$B4))),1,0)</f>
        <v>#REF!</v>
      </c>
      <c r="AD4" t="e">
        <f t="shared" ref="AD4:AD13" si="20">IF(AND(F4=0,AB4=1,$B4=$D4),1,0)</f>
        <v>#REF!</v>
      </c>
      <c r="AE4" t="e">
        <f t="shared" ref="AE4:AE13" si="21">IF(AND(F4=0,OR(AND($A4=$AB$2,$B4&lt;$D4),AND($E4=$AB$2,$D4&lt;$B4))),1,0)</f>
        <v>#REF!</v>
      </c>
      <c r="AF4" t="e">
        <f t="shared" ref="AF4:AF13" si="22">IF(F4&gt;0,0,IF($A4=$AB$2,$B4,IF($E4=$AB$2,$D4,0)))</f>
        <v>#REF!</v>
      </c>
      <c r="AG4" t="e">
        <f t="shared" ref="AG4:AG13" si="23">IF(F4&gt;0,0,IF($A4=$AB$2,$D4,IF($E4=$AB$2,$B4,0)))</f>
        <v>#REF!</v>
      </c>
      <c r="AI4" t="e">
        <f>IF(AND(F4=0,OR($A4=$AI$2,$E4=$AI$2)),1,0)</f>
        <v>#REF!</v>
      </c>
      <c r="AJ4" t="e">
        <f>IF(AND(F4=0,OR(AND($A4=$AI$2,$B4&gt;$D4),AND($E4=$AI$2,$D4&gt;$B4))),1,0)</f>
        <v>#REF!</v>
      </c>
      <c r="AK4" t="e">
        <f>IF(AND(F4=0,AI4=1,$B4=$D4),1,0)</f>
        <v>#REF!</v>
      </c>
      <c r="AL4" t="e">
        <f>IF(AND(F4=0,OR(AND($A4=$AI$2,$B4&lt;$D4),AND($E4=$AI$2,$D4&lt;$B4))),1,0)</f>
        <v>#REF!</v>
      </c>
      <c r="AM4" t="e">
        <f>IF(F4&gt;0,0,IF($A4=$AI$2,$B4,IF($E4=$AI$2,$D4,0)))</f>
        <v>#REF!</v>
      </c>
      <c r="AN4" t="e">
        <f>IF(F4&gt;0,0,IF($A4=$AI$2,$D4,IF($E4=$AI$2,$B4,0)))</f>
        <v>#REF!</v>
      </c>
    </row>
    <row r="5" spans="1:41" x14ac:dyDescent="0.2">
      <c r="A5" s="2" t="e">
        <f>#REF!</f>
        <v>#REF!</v>
      </c>
      <c r="B5" s="1" t="e">
        <f>IF(#REF!&lt;&gt;"",#REF!,"")</f>
        <v>#REF!</v>
      </c>
      <c r="C5" s="1" t="e">
        <f>#REF!</f>
        <v>#REF!</v>
      </c>
      <c r="D5" s="1" t="e">
        <f>IF(#REF!&lt;&gt;"",#REF!,"")</f>
        <v>#REF!</v>
      </c>
      <c r="E5" s="3" t="e">
        <f>#REF!</f>
        <v>#REF!</v>
      </c>
      <c r="F5" s="1" t="e">
        <f>COUNTBLANK(#REF!:#REF!)</f>
        <v>#REF!</v>
      </c>
      <c r="G5" t="e">
        <f t="shared" si="0"/>
        <v>#REF!</v>
      </c>
      <c r="H5" t="e">
        <f t="shared" si="1"/>
        <v>#REF!</v>
      </c>
      <c r="I5" t="e">
        <f t="shared" si="2"/>
        <v>#REF!</v>
      </c>
      <c r="J5" t="e">
        <f t="shared" si="3"/>
        <v>#REF!</v>
      </c>
      <c r="K5" t="e">
        <f t="shared" si="4"/>
        <v>#REF!</v>
      </c>
      <c r="L5" t="e">
        <f t="shared" si="5"/>
        <v>#REF!</v>
      </c>
      <c r="N5" t="e">
        <f t="shared" si="6"/>
        <v>#REF!</v>
      </c>
      <c r="O5" t="e">
        <f t="shared" si="7"/>
        <v>#REF!</v>
      </c>
      <c r="P5" t="e">
        <f t="shared" si="8"/>
        <v>#REF!</v>
      </c>
      <c r="Q5" t="e">
        <f t="shared" si="9"/>
        <v>#REF!</v>
      </c>
      <c r="R5" t="e">
        <f t="shared" si="10"/>
        <v>#REF!</v>
      </c>
      <c r="S5" t="e">
        <f t="shared" si="11"/>
        <v>#REF!</v>
      </c>
      <c r="U5" t="e">
        <f t="shared" si="12"/>
        <v>#REF!</v>
      </c>
      <c r="V5" t="e">
        <f t="shared" si="13"/>
        <v>#REF!</v>
      </c>
      <c r="W5" t="e">
        <f t="shared" si="14"/>
        <v>#REF!</v>
      </c>
      <c r="X5" t="e">
        <f t="shared" si="15"/>
        <v>#REF!</v>
      </c>
      <c r="Y5" t="e">
        <f t="shared" si="16"/>
        <v>#REF!</v>
      </c>
      <c r="Z5" t="e">
        <f t="shared" si="17"/>
        <v>#REF!</v>
      </c>
      <c r="AB5" t="e">
        <f t="shared" si="18"/>
        <v>#REF!</v>
      </c>
      <c r="AC5" t="e">
        <f t="shared" si="19"/>
        <v>#REF!</v>
      </c>
      <c r="AD5" t="e">
        <f t="shared" si="20"/>
        <v>#REF!</v>
      </c>
      <c r="AE5" t="e">
        <f t="shared" si="21"/>
        <v>#REF!</v>
      </c>
      <c r="AF5" t="e">
        <f t="shared" si="22"/>
        <v>#REF!</v>
      </c>
      <c r="AG5" t="e">
        <f t="shared" si="23"/>
        <v>#REF!</v>
      </c>
      <c r="AI5" t="e">
        <f t="shared" ref="AI5:AI13" si="24">IF(AND(F5=0,OR($A5=$AI$2,$E5=$AI$2)),1,0)</f>
        <v>#REF!</v>
      </c>
      <c r="AJ5" t="e">
        <f t="shared" ref="AJ5:AJ13" si="25">IF(AND(F5=0,OR(AND($A5=$AI$2,$B5&gt;$D5),AND($E5=$AI$2,$D5&gt;$B5))),1,0)</f>
        <v>#REF!</v>
      </c>
      <c r="AK5" t="e">
        <f t="shared" ref="AK5:AK13" si="26">IF(AND(F5=0,AI5=1,$B5=$D5),1,0)</f>
        <v>#REF!</v>
      </c>
      <c r="AL5" t="e">
        <f t="shared" ref="AL5:AL13" si="27">IF(AND(F5=0,OR(AND($A5=$AI$2,$B5&lt;$D5),AND($E5=$AI$2,$D5&lt;$B5))),1,0)</f>
        <v>#REF!</v>
      </c>
      <c r="AM5" t="e">
        <f t="shared" ref="AM5:AM13" si="28">IF(F5&gt;0,0,IF($A5=$AI$2,$B5,IF($E5=$AI$2,$D5,0)))</f>
        <v>#REF!</v>
      </c>
      <c r="AN5" t="e">
        <f t="shared" ref="AN5:AN13" si="29">IF(F5&gt;0,0,IF($A5=$AI$2,$D5,IF($E5=$AI$2,$B5,0)))</f>
        <v>#REF!</v>
      </c>
    </row>
    <row r="6" spans="1:41" x14ac:dyDescent="0.2">
      <c r="A6" s="2" t="e">
        <f>#REF!</f>
        <v>#REF!</v>
      </c>
      <c r="B6" s="1" t="e">
        <f>IF(#REF!&lt;&gt;"",#REF!,"")</f>
        <v>#REF!</v>
      </c>
      <c r="C6" s="1" t="e">
        <f>#REF!</f>
        <v>#REF!</v>
      </c>
      <c r="D6" s="1" t="e">
        <f>IF(#REF!&lt;&gt;"",#REF!,"")</f>
        <v>#REF!</v>
      </c>
      <c r="E6" s="3" t="e">
        <f>#REF!</f>
        <v>#REF!</v>
      </c>
      <c r="F6" s="1" t="e">
        <f>COUNTBLANK(#REF!:#REF!)</f>
        <v>#REF!</v>
      </c>
      <c r="G6" t="e">
        <f t="shared" si="0"/>
        <v>#REF!</v>
      </c>
      <c r="H6" t="e">
        <f t="shared" si="1"/>
        <v>#REF!</v>
      </c>
      <c r="I6" t="e">
        <f t="shared" si="2"/>
        <v>#REF!</v>
      </c>
      <c r="J6" t="e">
        <f t="shared" si="3"/>
        <v>#REF!</v>
      </c>
      <c r="K6" t="e">
        <f t="shared" si="4"/>
        <v>#REF!</v>
      </c>
      <c r="L6" t="e">
        <f t="shared" si="5"/>
        <v>#REF!</v>
      </c>
      <c r="N6" t="e">
        <f t="shared" si="6"/>
        <v>#REF!</v>
      </c>
      <c r="O6" t="e">
        <f t="shared" si="7"/>
        <v>#REF!</v>
      </c>
      <c r="P6" t="e">
        <f t="shared" si="8"/>
        <v>#REF!</v>
      </c>
      <c r="Q6" t="e">
        <f t="shared" si="9"/>
        <v>#REF!</v>
      </c>
      <c r="R6" t="e">
        <f t="shared" si="10"/>
        <v>#REF!</v>
      </c>
      <c r="S6" t="e">
        <f t="shared" si="11"/>
        <v>#REF!</v>
      </c>
      <c r="U6" t="e">
        <f t="shared" si="12"/>
        <v>#REF!</v>
      </c>
      <c r="V6" t="e">
        <f t="shared" si="13"/>
        <v>#REF!</v>
      </c>
      <c r="W6" t="e">
        <f t="shared" si="14"/>
        <v>#REF!</v>
      </c>
      <c r="X6" t="e">
        <f t="shared" si="15"/>
        <v>#REF!</v>
      </c>
      <c r="Y6" t="e">
        <f t="shared" si="16"/>
        <v>#REF!</v>
      </c>
      <c r="Z6" t="e">
        <f t="shared" si="17"/>
        <v>#REF!</v>
      </c>
      <c r="AB6" t="e">
        <f t="shared" si="18"/>
        <v>#REF!</v>
      </c>
      <c r="AC6" t="e">
        <f t="shared" si="19"/>
        <v>#REF!</v>
      </c>
      <c r="AD6" t="e">
        <f t="shared" si="20"/>
        <v>#REF!</v>
      </c>
      <c r="AE6" t="e">
        <f t="shared" si="21"/>
        <v>#REF!</v>
      </c>
      <c r="AF6" t="e">
        <f t="shared" si="22"/>
        <v>#REF!</v>
      </c>
      <c r="AG6" t="e">
        <f t="shared" si="23"/>
        <v>#REF!</v>
      </c>
      <c r="AI6" t="e">
        <f t="shared" si="24"/>
        <v>#REF!</v>
      </c>
      <c r="AJ6" t="e">
        <f t="shared" si="25"/>
        <v>#REF!</v>
      </c>
      <c r="AK6" t="e">
        <f t="shared" si="26"/>
        <v>#REF!</v>
      </c>
      <c r="AL6" t="e">
        <f t="shared" si="27"/>
        <v>#REF!</v>
      </c>
      <c r="AM6" t="e">
        <f t="shared" si="28"/>
        <v>#REF!</v>
      </c>
      <c r="AN6" t="e">
        <f t="shared" si="29"/>
        <v>#REF!</v>
      </c>
    </row>
    <row r="7" spans="1:41" x14ac:dyDescent="0.2">
      <c r="A7" s="2" t="e">
        <f>#REF!</f>
        <v>#REF!</v>
      </c>
      <c r="B7" s="1" t="e">
        <f>IF(#REF!&lt;&gt;"",#REF!,"")</f>
        <v>#REF!</v>
      </c>
      <c r="C7" s="1" t="e">
        <f>#REF!</f>
        <v>#REF!</v>
      </c>
      <c r="D7" s="1" t="e">
        <f>IF(#REF!&lt;&gt;"",#REF!,"")</f>
        <v>#REF!</v>
      </c>
      <c r="E7" s="3" t="e">
        <f>#REF!</f>
        <v>#REF!</v>
      </c>
      <c r="F7" s="1" t="e">
        <f>COUNTBLANK(#REF!:#REF!)</f>
        <v>#REF!</v>
      </c>
      <c r="G7" t="e">
        <f t="shared" si="0"/>
        <v>#REF!</v>
      </c>
      <c r="H7" t="e">
        <f t="shared" si="1"/>
        <v>#REF!</v>
      </c>
      <c r="I7" t="e">
        <f t="shared" si="2"/>
        <v>#REF!</v>
      </c>
      <c r="J7" t="e">
        <f t="shared" si="3"/>
        <v>#REF!</v>
      </c>
      <c r="K7" t="e">
        <f t="shared" si="4"/>
        <v>#REF!</v>
      </c>
      <c r="L7" t="e">
        <f t="shared" si="5"/>
        <v>#REF!</v>
      </c>
      <c r="N7" t="e">
        <f t="shared" si="6"/>
        <v>#REF!</v>
      </c>
      <c r="O7" t="e">
        <f t="shared" si="7"/>
        <v>#REF!</v>
      </c>
      <c r="P7" t="e">
        <f t="shared" si="8"/>
        <v>#REF!</v>
      </c>
      <c r="Q7" t="e">
        <f t="shared" si="9"/>
        <v>#REF!</v>
      </c>
      <c r="R7" t="e">
        <f t="shared" si="10"/>
        <v>#REF!</v>
      </c>
      <c r="S7" t="e">
        <f t="shared" si="11"/>
        <v>#REF!</v>
      </c>
      <c r="U7" t="e">
        <f t="shared" si="12"/>
        <v>#REF!</v>
      </c>
      <c r="V7" t="e">
        <f t="shared" si="13"/>
        <v>#REF!</v>
      </c>
      <c r="W7" t="e">
        <f t="shared" si="14"/>
        <v>#REF!</v>
      </c>
      <c r="X7" t="e">
        <f t="shared" si="15"/>
        <v>#REF!</v>
      </c>
      <c r="Y7" t="e">
        <f t="shared" si="16"/>
        <v>#REF!</v>
      </c>
      <c r="Z7" t="e">
        <f t="shared" si="17"/>
        <v>#REF!</v>
      </c>
      <c r="AB7" t="e">
        <f t="shared" si="18"/>
        <v>#REF!</v>
      </c>
      <c r="AC7" t="e">
        <f t="shared" si="19"/>
        <v>#REF!</v>
      </c>
      <c r="AD7" t="e">
        <f t="shared" si="20"/>
        <v>#REF!</v>
      </c>
      <c r="AE7" t="e">
        <f t="shared" si="21"/>
        <v>#REF!</v>
      </c>
      <c r="AF7" t="e">
        <f t="shared" si="22"/>
        <v>#REF!</v>
      </c>
      <c r="AG7" t="e">
        <f t="shared" si="23"/>
        <v>#REF!</v>
      </c>
      <c r="AI7" t="e">
        <f t="shared" si="24"/>
        <v>#REF!</v>
      </c>
      <c r="AJ7" t="e">
        <f t="shared" si="25"/>
        <v>#REF!</v>
      </c>
      <c r="AK7" t="e">
        <f t="shared" si="26"/>
        <v>#REF!</v>
      </c>
      <c r="AL7" t="e">
        <f t="shared" si="27"/>
        <v>#REF!</v>
      </c>
      <c r="AM7" t="e">
        <f t="shared" si="28"/>
        <v>#REF!</v>
      </c>
      <c r="AN7" t="e">
        <f t="shared" si="29"/>
        <v>#REF!</v>
      </c>
    </row>
    <row r="8" spans="1:41" x14ac:dyDescent="0.2">
      <c r="A8" s="2" t="e">
        <f>#REF!</f>
        <v>#REF!</v>
      </c>
      <c r="B8" s="1" t="e">
        <f>IF(#REF!&lt;&gt;"",#REF!,"")</f>
        <v>#REF!</v>
      </c>
      <c r="C8" s="1" t="e">
        <f>#REF!</f>
        <v>#REF!</v>
      </c>
      <c r="D8" s="1" t="e">
        <f>IF(#REF!&lt;&gt;"",#REF!,"")</f>
        <v>#REF!</v>
      </c>
      <c r="E8" s="3" t="e">
        <f>#REF!</f>
        <v>#REF!</v>
      </c>
      <c r="F8" s="1" t="e">
        <f>COUNTBLANK(#REF!:#REF!)</f>
        <v>#REF!</v>
      </c>
      <c r="G8" t="e">
        <f t="shared" si="0"/>
        <v>#REF!</v>
      </c>
      <c r="H8" t="e">
        <f t="shared" si="1"/>
        <v>#REF!</v>
      </c>
      <c r="I8" t="e">
        <f t="shared" si="2"/>
        <v>#REF!</v>
      </c>
      <c r="J8" t="e">
        <f t="shared" si="3"/>
        <v>#REF!</v>
      </c>
      <c r="K8" t="e">
        <f t="shared" si="4"/>
        <v>#REF!</v>
      </c>
      <c r="L8" t="e">
        <f t="shared" si="5"/>
        <v>#REF!</v>
      </c>
      <c r="N8" t="e">
        <f t="shared" si="6"/>
        <v>#REF!</v>
      </c>
      <c r="O8" t="e">
        <f t="shared" si="7"/>
        <v>#REF!</v>
      </c>
      <c r="P8" t="e">
        <f t="shared" si="8"/>
        <v>#REF!</v>
      </c>
      <c r="Q8" t="e">
        <f t="shared" si="9"/>
        <v>#REF!</v>
      </c>
      <c r="R8" t="e">
        <f t="shared" si="10"/>
        <v>#REF!</v>
      </c>
      <c r="S8" t="e">
        <f t="shared" si="11"/>
        <v>#REF!</v>
      </c>
      <c r="U8" t="e">
        <f t="shared" si="12"/>
        <v>#REF!</v>
      </c>
      <c r="V8" t="e">
        <f t="shared" si="13"/>
        <v>#REF!</v>
      </c>
      <c r="W8" t="e">
        <f t="shared" si="14"/>
        <v>#REF!</v>
      </c>
      <c r="X8" t="e">
        <f t="shared" si="15"/>
        <v>#REF!</v>
      </c>
      <c r="Y8" t="e">
        <f t="shared" si="16"/>
        <v>#REF!</v>
      </c>
      <c r="Z8" t="e">
        <f t="shared" si="17"/>
        <v>#REF!</v>
      </c>
      <c r="AB8" t="e">
        <f t="shared" si="18"/>
        <v>#REF!</v>
      </c>
      <c r="AC8" t="e">
        <f t="shared" si="19"/>
        <v>#REF!</v>
      </c>
      <c r="AD8" t="e">
        <f t="shared" si="20"/>
        <v>#REF!</v>
      </c>
      <c r="AE8" t="e">
        <f t="shared" si="21"/>
        <v>#REF!</v>
      </c>
      <c r="AF8" t="e">
        <f t="shared" si="22"/>
        <v>#REF!</v>
      </c>
      <c r="AG8" t="e">
        <f t="shared" si="23"/>
        <v>#REF!</v>
      </c>
      <c r="AI8" t="e">
        <f t="shared" si="24"/>
        <v>#REF!</v>
      </c>
      <c r="AJ8" t="e">
        <f t="shared" si="25"/>
        <v>#REF!</v>
      </c>
      <c r="AK8" t="e">
        <f t="shared" si="26"/>
        <v>#REF!</v>
      </c>
      <c r="AL8" t="e">
        <f t="shared" si="27"/>
        <v>#REF!</v>
      </c>
      <c r="AM8" t="e">
        <f t="shared" si="28"/>
        <v>#REF!</v>
      </c>
      <c r="AN8" t="e">
        <f t="shared" si="29"/>
        <v>#REF!</v>
      </c>
    </row>
    <row r="9" spans="1:41" x14ac:dyDescent="0.2">
      <c r="A9" s="2" t="e">
        <f>#REF!</f>
        <v>#REF!</v>
      </c>
      <c r="B9" s="1" t="e">
        <f>IF(#REF!&lt;&gt;"",#REF!,"")</f>
        <v>#REF!</v>
      </c>
      <c r="C9" s="1" t="e">
        <f>#REF!</f>
        <v>#REF!</v>
      </c>
      <c r="D9" s="1" t="e">
        <f>IF(#REF!&lt;&gt;"",#REF!,"")</f>
        <v>#REF!</v>
      </c>
      <c r="E9" s="3" t="e">
        <f>#REF!</f>
        <v>#REF!</v>
      </c>
      <c r="F9" s="1" t="e">
        <f>COUNTBLANK(#REF!:#REF!)</f>
        <v>#REF!</v>
      </c>
      <c r="G9" t="e">
        <f t="shared" si="0"/>
        <v>#REF!</v>
      </c>
      <c r="H9" t="e">
        <f t="shared" si="1"/>
        <v>#REF!</v>
      </c>
      <c r="I9" t="e">
        <f t="shared" si="2"/>
        <v>#REF!</v>
      </c>
      <c r="J9" t="e">
        <f t="shared" si="3"/>
        <v>#REF!</v>
      </c>
      <c r="K9" t="e">
        <f t="shared" si="4"/>
        <v>#REF!</v>
      </c>
      <c r="L9" t="e">
        <f t="shared" si="5"/>
        <v>#REF!</v>
      </c>
      <c r="N9" t="e">
        <f t="shared" si="6"/>
        <v>#REF!</v>
      </c>
      <c r="O9" t="e">
        <f t="shared" si="7"/>
        <v>#REF!</v>
      </c>
      <c r="P9" t="e">
        <f t="shared" si="8"/>
        <v>#REF!</v>
      </c>
      <c r="Q9" t="e">
        <f t="shared" si="9"/>
        <v>#REF!</v>
      </c>
      <c r="R9" t="e">
        <f t="shared" si="10"/>
        <v>#REF!</v>
      </c>
      <c r="S9" t="e">
        <f t="shared" si="11"/>
        <v>#REF!</v>
      </c>
      <c r="U9" t="e">
        <f t="shared" si="12"/>
        <v>#REF!</v>
      </c>
      <c r="V9" t="e">
        <f t="shared" si="13"/>
        <v>#REF!</v>
      </c>
      <c r="W9" t="e">
        <f t="shared" si="14"/>
        <v>#REF!</v>
      </c>
      <c r="X9" t="e">
        <f t="shared" si="15"/>
        <v>#REF!</v>
      </c>
      <c r="Y9" t="e">
        <f t="shared" si="16"/>
        <v>#REF!</v>
      </c>
      <c r="Z9" t="e">
        <f t="shared" si="17"/>
        <v>#REF!</v>
      </c>
      <c r="AB9" t="e">
        <f t="shared" si="18"/>
        <v>#REF!</v>
      </c>
      <c r="AC9" t="e">
        <f t="shared" si="19"/>
        <v>#REF!</v>
      </c>
      <c r="AD9" t="e">
        <f t="shared" si="20"/>
        <v>#REF!</v>
      </c>
      <c r="AE9" t="e">
        <f t="shared" si="21"/>
        <v>#REF!</v>
      </c>
      <c r="AF9" t="e">
        <f t="shared" si="22"/>
        <v>#REF!</v>
      </c>
      <c r="AG9" t="e">
        <f t="shared" si="23"/>
        <v>#REF!</v>
      </c>
      <c r="AI9" t="e">
        <f t="shared" si="24"/>
        <v>#REF!</v>
      </c>
      <c r="AJ9" t="e">
        <f t="shared" si="25"/>
        <v>#REF!</v>
      </c>
      <c r="AK9" t="e">
        <f t="shared" si="26"/>
        <v>#REF!</v>
      </c>
      <c r="AL9" t="e">
        <f t="shared" si="27"/>
        <v>#REF!</v>
      </c>
      <c r="AM9" t="e">
        <f t="shared" si="28"/>
        <v>#REF!</v>
      </c>
      <c r="AN9" t="e">
        <f t="shared" si="29"/>
        <v>#REF!</v>
      </c>
    </row>
    <row r="10" spans="1:41" x14ac:dyDescent="0.2">
      <c r="A10" s="2" t="e">
        <f>#REF!</f>
        <v>#REF!</v>
      </c>
      <c r="B10" s="1" t="e">
        <f>IF(#REF!&lt;&gt;"",#REF!,"")</f>
        <v>#REF!</v>
      </c>
      <c r="C10" s="1" t="e">
        <f>#REF!</f>
        <v>#REF!</v>
      </c>
      <c r="D10" s="1" t="e">
        <f>IF(#REF!&lt;&gt;"",#REF!,"")</f>
        <v>#REF!</v>
      </c>
      <c r="E10" s="3" t="e">
        <f>#REF!</f>
        <v>#REF!</v>
      </c>
      <c r="F10" s="1" t="e">
        <f>COUNTBLANK(#REF!:#REF!)</f>
        <v>#REF!</v>
      </c>
      <c r="G10" t="e">
        <f t="shared" si="0"/>
        <v>#REF!</v>
      </c>
      <c r="H10" t="e">
        <f t="shared" si="1"/>
        <v>#REF!</v>
      </c>
      <c r="I10" t="e">
        <f t="shared" si="2"/>
        <v>#REF!</v>
      </c>
      <c r="J10" t="e">
        <f t="shared" si="3"/>
        <v>#REF!</v>
      </c>
      <c r="K10" t="e">
        <f t="shared" si="4"/>
        <v>#REF!</v>
      </c>
      <c r="L10" t="e">
        <f t="shared" si="5"/>
        <v>#REF!</v>
      </c>
      <c r="N10" t="e">
        <f t="shared" si="6"/>
        <v>#REF!</v>
      </c>
      <c r="O10" t="e">
        <f t="shared" si="7"/>
        <v>#REF!</v>
      </c>
      <c r="P10" t="e">
        <f t="shared" si="8"/>
        <v>#REF!</v>
      </c>
      <c r="Q10" t="e">
        <f t="shared" si="9"/>
        <v>#REF!</v>
      </c>
      <c r="R10" t="e">
        <f t="shared" si="10"/>
        <v>#REF!</v>
      </c>
      <c r="S10" t="e">
        <f t="shared" si="11"/>
        <v>#REF!</v>
      </c>
      <c r="U10" t="e">
        <f t="shared" si="12"/>
        <v>#REF!</v>
      </c>
      <c r="V10" t="e">
        <f t="shared" si="13"/>
        <v>#REF!</v>
      </c>
      <c r="W10" t="e">
        <f t="shared" si="14"/>
        <v>#REF!</v>
      </c>
      <c r="X10" t="e">
        <f t="shared" si="15"/>
        <v>#REF!</v>
      </c>
      <c r="Y10" t="e">
        <f t="shared" si="16"/>
        <v>#REF!</v>
      </c>
      <c r="Z10" t="e">
        <f t="shared" si="17"/>
        <v>#REF!</v>
      </c>
      <c r="AB10" t="e">
        <f t="shared" si="18"/>
        <v>#REF!</v>
      </c>
      <c r="AC10" t="e">
        <f t="shared" si="19"/>
        <v>#REF!</v>
      </c>
      <c r="AD10" t="e">
        <f t="shared" si="20"/>
        <v>#REF!</v>
      </c>
      <c r="AE10" t="e">
        <f t="shared" si="21"/>
        <v>#REF!</v>
      </c>
      <c r="AF10" t="e">
        <f t="shared" si="22"/>
        <v>#REF!</v>
      </c>
      <c r="AG10" t="e">
        <f t="shared" si="23"/>
        <v>#REF!</v>
      </c>
      <c r="AI10" t="e">
        <f t="shared" si="24"/>
        <v>#REF!</v>
      </c>
      <c r="AJ10" t="e">
        <f t="shared" si="25"/>
        <v>#REF!</v>
      </c>
      <c r="AK10" t="e">
        <f t="shared" si="26"/>
        <v>#REF!</v>
      </c>
      <c r="AL10" t="e">
        <f t="shared" si="27"/>
        <v>#REF!</v>
      </c>
      <c r="AM10" t="e">
        <f t="shared" si="28"/>
        <v>#REF!</v>
      </c>
      <c r="AN10" t="e">
        <f t="shared" si="29"/>
        <v>#REF!</v>
      </c>
    </row>
    <row r="11" spans="1:41" x14ac:dyDescent="0.2">
      <c r="A11" s="2" t="e">
        <f>#REF!</f>
        <v>#REF!</v>
      </c>
      <c r="B11" s="1" t="e">
        <f>IF(#REF!&lt;&gt;"",#REF!,"")</f>
        <v>#REF!</v>
      </c>
      <c r="C11" s="1" t="e">
        <f>#REF!</f>
        <v>#REF!</v>
      </c>
      <c r="D11" s="1" t="e">
        <f>IF(#REF!&lt;&gt;"",#REF!,"")</f>
        <v>#REF!</v>
      </c>
      <c r="E11" s="3" t="e">
        <f>#REF!</f>
        <v>#REF!</v>
      </c>
      <c r="F11" s="1" t="e">
        <f>COUNTBLANK(#REF!:#REF!)</f>
        <v>#REF!</v>
      </c>
      <c r="G11" t="e">
        <f t="shared" si="0"/>
        <v>#REF!</v>
      </c>
      <c r="H11" t="e">
        <f t="shared" si="1"/>
        <v>#REF!</v>
      </c>
      <c r="I11" t="e">
        <f t="shared" si="2"/>
        <v>#REF!</v>
      </c>
      <c r="J11" t="e">
        <f t="shared" si="3"/>
        <v>#REF!</v>
      </c>
      <c r="K11" t="e">
        <f t="shared" si="4"/>
        <v>#REF!</v>
      </c>
      <c r="L11" t="e">
        <f t="shared" si="5"/>
        <v>#REF!</v>
      </c>
      <c r="N11" t="e">
        <f t="shared" si="6"/>
        <v>#REF!</v>
      </c>
      <c r="O11" t="e">
        <f t="shared" si="7"/>
        <v>#REF!</v>
      </c>
      <c r="P11" t="e">
        <f t="shared" si="8"/>
        <v>#REF!</v>
      </c>
      <c r="Q11" t="e">
        <f t="shared" si="9"/>
        <v>#REF!</v>
      </c>
      <c r="R11" t="e">
        <f t="shared" si="10"/>
        <v>#REF!</v>
      </c>
      <c r="S11" t="e">
        <f t="shared" si="11"/>
        <v>#REF!</v>
      </c>
      <c r="U11" t="e">
        <f t="shared" si="12"/>
        <v>#REF!</v>
      </c>
      <c r="V11" t="e">
        <f t="shared" si="13"/>
        <v>#REF!</v>
      </c>
      <c r="W11" t="e">
        <f t="shared" si="14"/>
        <v>#REF!</v>
      </c>
      <c r="X11" t="e">
        <f t="shared" si="15"/>
        <v>#REF!</v>
      </c>
      <c r="Y11" t="e">
        <f t="shared" si="16"/>
        <v>#REF!</v>
      </c>
      <c r="Z11" t="e">
        <f t="shared" si="17"/>
        <v>#REF!</v>
      </c>
      <c r="AB11" t="e">
        <f t="shared" si="18"/>
        <v>#REF!</v>
      </c>
      <c r="AC11" t="e">
        <f t="shared" si="19"/>
        <v>#REF!</v>
      </c>
      <c r="AD11" t="e">
        <f t="shared" si="20"/>
        <v>#REF!</v>
      </c>
      <c r="AE11" t="e">
        <f t="shared" si="21"/>
        <v>#REF!</v>
      </c>
      <c r="AF11" t="e">
        <f t="shared" si="22"/>
        <v>#REF!</v>
      </c>
      <c r="AG11" t="e">
        <f t="shared" si="23"/>
        <v>#REF!</v>
      </c>
      <c r="AI11" t="e">
        <f t="shared" si="24"/>
        <v>#REF!</v>
      </c>
      <c r="AJ11" t="e">
        <f t="shared" si="25"/>
        <v>#REF!</v>
      </c>
      <c r="AK11" t="e">
        <f t="shared" si="26"/>
        <v>#REF!</v>
      </c>
      <c r="AL11" t="e">
        <f t="shared" si="27"/>
        <v>#REF!</v>
      </c>
      <c r="AM11" t="e">
        <f t="shared" si="28"/>
        <v>#REF!</v>
      </c>
      <c r="AN11" t="e">
        <f t="shared" si="29"/>
        <v>#REF!</v>
      </c>
    </row>
    <row r="12" spans="1:41" x14ac:dyDescent="0.2">
      <c r="A12" s="2" t="e">
        <f>#REF!</f>
        <v>#REF!</v>
      </c>
      <c r="B12" s="1" t="e">
        <f>IF(#REF!&lt;&gt;"",#REF!,"")</f>
        <v>#REF!</v>
      </c>
      <c r="C12" s="1" t="e">
        <f>#REF!</f>
        <v>#REF!</v>
      </c>
      <c r="D12" s="1" t="e">
        <f>IF(#REF!&lt;&gt;"",#REF!,"")</f>
        <v>#REF!</v>
      </c>
      <c r="E12" s="3" t="e">
        <f>#REF!</f>
        <v>#REF!</v>
      </c>
      <c r="F12" s="1" t="e">
        <f>COUNTBLANK(#REF!:#REF!)</f>
        <v>#REF!</v>
      </c>
      <c r="G12" t="e">
        <f t="shared" si="0"/>
        <v>#REF!</v>
      </c>
      <c r="H12" t="e">
        <f t="shared" si="1"/>
        <v>#REF!</v>
      </c>
      <c r="I12" t="e">
        <f t="shared" si="2"/>
        <v>#REF!</v>
      </c>
      <c r="J12" t="e">
        <f t="shared" si="3"/>
        <v>#REF!</v>
      </c>
      <c r="K12" t="e">
        <f t="shared" si="4"/>
        <v>#REF!</v>
      </c>
      <c r="L12" t="e">
        <f t="shared" si="5"/>
        <v>#REF!</v>
      </c>
      <c r="N12" t="e">
        <f t="shared" si="6"/>
        <v>#REF!</v>
      </c>
      <c r="O12" t="e">
        <f t="shared" si="7"/>
        <v>#REF!</v>
      </c>
      <c r="P12" t="e">
        <f t="shared" si="8"/>
        <v>#REF!</v>
      </c>
      <c r="Q12" t="e">
        <f t="shared" si="9"/>
        <v>#REF!</v>
      </c>
      <c r="R12" t="e">
        <f t="shared" si="10"/>
        <v>#REF!</v>
      </c>
      <c r="S12" t="e">
        <f t="shared" si="11"/>
        <v>#REF!</v>
      </c>
      <c r="U12" t="e">
        <f t="shared" si="12"/>
        <v>#REF!</v>
      </c>
      <c r="V12" t="e">
        <f t="shared" si="13"/>
        <v>#REF!</v>
      </c>
      <c r="W12" t="e">
        <f t="shared" si="14"/>
        <v>#REF!</v>
      </c>
      <c r="X12" t="e">
        <f t="shared" si="15"/>
        <v>#REF!</v>
      </c>
      <c r="Y12" t="e">
        <f t="shared" si="16"/>
        <v>#REF!</v>
      </c>
      <c r="Z12" t="e">
        <f t="shared" si="17"/>
        <v>#REF!</v>
      </c>
      <c r="AB12" t="e">
        <f t="shared" si="18"/>
        <v>#REF!</v>
      </c>
      <c r="AC12" t="e">
        <f t="shared" si="19"/>
        <v>#REF!</v>
      </c>
      <c r="AD12" t="e">
        <f t="shared" si="20"/>
        <v>#REF!</v>
      </c>
      <c r="AE12" t="e">
        <f t="shared" si="21"/>
        <v>#REF!</v>
      </c>
      <c r="AF12" t="e">
        <f t="shared" si="22"/>
        <v>#REF!</v>
      </c>
      <c r="AG12" t="e">
        <f t="shared" si="23"/>
        <v>#REF!</v>
      </c>
      <c r="AI12" t="e">
        <f t="shared" si="24"/>
        <v>#REF!</v>
      </c>
      <c r="AJ12" t="e">
        <f t="shared" si="25"/>
        <v>#REF!</v>
      </c>
      <c r="AK12" t="e">
        <f t="shared" si="26"/>
        <v>#REF!</v>
      </c>
      <c r="AL12" t="e">
        <f t="shared" si="27"/>
        <v>#REF!</v>
      </c>
      <c r="AM12" t="e">
        <f t="shared" si="28"/>
        <v>#REF!</v>
      </c>
      <c r="AN12" t="e">
        <f t="shared" si="29"/>
        <v>#REF!</v>
      </c>
    </row>
    <row r="13" spans="1:41" x14ac:dyDescent="0.2">
      <c r="A13" s="2" t="e">
        <f>#REF!</f>
        <v>#REF!</v>
      </c>
      <c r="B13" s="1" t="e">
        <f>IF(#REF!&lt;&gt;"",#REF!,"")</f>
        <v>#REF!</v>
      </c>
      <c r="C13" s="1" t="e">
        <f>#REF!</f>
        <v>#REF!</v>
      </c>
      <c r="D13" s="1" t="e">
        <f>IF(#REF!&lt;&gt;"",#REF!,"")</f>
        <v>#REF!</v>
      </c>
      <c r="E13" s="3" t="e">
        <f>#REF!</f>
        <v>#REF!</v>
      </c>
      <c r="F13" s="1" t="e">
        <f>COUNTBLANK(#REF!:#REF!)</f>
        <v>#REF!</v>
      </c>
      <c r="G13" t="e">
        <f t="shared" si="0"/>
        <v>#REF!</v>
      </c>
      <c r="H13" t="e">
        <f t="shared" si="1"/>
        <v>#REF!</v>
      </c>
      <c r="I13" t="e">
        <f t="shared" si="2"/>
        <v>#REF!</v>
      </c>
      <c r="J13" t="e">
        <f t="shared" si="3"/>
        <v>#REF!</v>
      </c>
      <c r="K13" t="e">
        <f t="shared" si="4"/>
        <v>#REF!</v>
      </c>
      <c r="L13" t="e">
        <f t="shared" si="5"/>
        <v>#REF!</v>
      </c>
      <c r="N13" t="e">
        <f t="shared" si="6"/>
        <v>#REF!</v>
      </c>
      <c r="O13" t="e">
        <f t="shared" si="7"/>
        <v>#REF!</v>
      </c>
      <c r="P13" t="e">
        <f t="shared" si="8"/>
        <v>#REF!</v>
      </c>
      <c r="Q13" t="e">
        <f t="shared" si="9"/>
        <v>#REF!</v>
      </c>
      <c r="R13" t="e">
        <f t="shared" si="10"/>
        <v>#REF!</v>
      </c>
      <c r="S13" t="e">
        <f t="shared" si="11"/>
        <v>#REF!</v>
      </c>
      <c r="U13" t="e">
        <f t="shared" si="12"/>
        <v>#REF!</v>
      </c>
      <c r="V13" t="e">
        <f t="shared" si="13"/>
        <v>#REF!</v>
      </c>
      <c r="W13" t="e">
        <f t="shared" si="14"/>
        <v>#REF!</v>
      </c>
      <c r="X13" t="e">
        <f t="shared" si="15"/>
        <v>#REF!</v>
      </c>
      <c r="Y13" t="e">
        <f t="shared" si="16"/>
        <v>#REF!</v>
      </c>
      <c r="Z13" t="e">
        <f t="shared" si="17"/>
        <v>#REF!</v>
      </c>
      <c r="AB13" t="e">
        <f t="shared" si="18"/>
        <v>#REF!</v>
      </c>
      <c r="AC13" t="e">
        <f t="shared" si="19"/>
        <v>#REF!</v>
      </c>
      <c r="AD13" t="e">
        <f t="shared" si="20"/>
        <v>#REF!</v>
      </c>
      <c r="AE13" t="e">
        <f t="shared" si="21"/>
        <v>#REF!</v>
      </c>
      <c r="AF13" t="e">
        <f t="shared" si="22"/>
        <v>#REF!</v>
      </c>
      <c r="AG13" t="e">
        <f t="shared" si="23"/>
        <v>#REF!</v>
      </c>
      <c r="AI13" t="e">
        <f t="shared" si="24"/>
        <v>#REF!</v>
      </c>
      <c r="AJ13" t="e">
        <f t="shared" si="25"/>
        <v>#REF!</v>
      </c>
      <c r="AK13" t="e">
        <f t="shared" si="26"/>
        <v>#REF!</v>
      </c>
      <c r="AL13" t="e">
        <f t="shared" si="27"/>
        <v>#REF!</v>
      </c>
      <c r="AM13" t="e">
        <f t="shared" si="28"/>
        <v>#REF!</v>
      </c>
      <c r="AN13" t="e">
        <f t="shared" si="29"/>
        <v>#REF!</v>
      </c>
    </row>
    <row r="14" spans="1:41" x14ac:dyDescent="0.2">
      <c r="G14" t="e">
        <f t="shared" ref="G14:L14" si="30">SUM(G4:G13)</f>
        <v>#REF!</v>
      </c>
      <c r="H14" t="e">
        <f t="shared" si="30"/>
        <v>#REF!</v>
      </c>
      <c r="I14" t="e">
        <f t="shared" si="30"/>
        <v>#REF!</v>
      </c>
      <c r="J14" t="e">
        <f t="shared" si="30"/>
        <v>#REF!</v>
      </c>
      <c r="K14" t="e">
        <f t="shared" si="30"/>
        <v>#REF!</v>
      </c>
      <c r="L14" t="e">
        <f t="shared" si="30"/>
        <v>#REF!</v>
      </c>
      <c r="M14" t="e">
        <f>H14*3+I14</f>
        <v>#REF!</v>
      </c>
      <c r="N14" t="e">
        <f t="shared" ref="N14:S14" si="31">SUM(N4:N13)</f>
        <v>#REF!</v>
      </c>
      <c r="O14" t="e">
        <f t="shared" si="31"/>
        <v>#REF!</v>
      </c>
      <c r="P14" t="e">
        <f t="shared" si="31"/>
        <v>#REF!</v>
      </c>
      <c r="Q14" t="e">
        <f t="shared" si="31"/>
        <v>#REF!</v>
      </c>
      <c r="R14" t="e">
        <f t="shared" si="31"/>
        <v>#REF!</v>
      </c>
      <c r="S14" t="e">
        <f t="shared" si="31"/>
        <v>#REF!</v>
      </c>
      <c r="T14" t="e">
        <f>O14*3+P14</f>
        <v>#REF!</v>
      </c>
      <c r="U14" t="e">
        <f t="shared" ref="U14:Z14" si="32">SUM(U4:U13)</f>
        <v>#REF!</v>
      </c>
      <c r="V14" t="e">
        <f t="shared" si="32"/>
        <v>#REF!</v>
      </c>
      <c r="W14" t="e">
        <f t="shared" si="32"/>
        <v>#REF!</v>
      </c>
      <c r="X14" t="e">
        <f t="shared" si="32"/>
        <v>#REF!</v>
      </c>
      <c r="Y14" t="e">
        <f t="shared" si="32"/>
        <v>#REF!</v>
      </c>
      <c r="Z14" t="e">
        <f t="shared" si="32"/>
        <v>#REF!</v>
      </c>
      <c r="AA14" t="e">
        <f>V14*3+W14</f>
        <v>#REF!</v>
      </c>
      <c r="AB14" t="e">
        <f t="shared" ref="AB14:AG14" si="33">SUM(AB4:AB13)</f>
        <v>#REF!</v>
      </c>
      <c r="AC14" t="e">
        <f t="shared" si="33"/>
        <v>#REF!</v>
      </c>
      <c r="AD14" t="e">
        <f t="shared" si="33"/>
        <v>#REF!</v>
      </c>
      <c r="AE14" t="e">
        <f t="shared" si="33"/>
        <v>#REF!</v>
      </c>
      <c r="AF14" t="e">
        <f t="shared" si="33"/>
        <v>#REF!</v>
      </c>
      <c r="AG14" t="e">
        <f t="shared" si="33"/>
        <v>#REF!</v>
      </c>
      <c r="AH14" t="e">
        <f>AC14*3+AD14</f>
        <v>#REF!</v>
      </c>
      <c r="AI14" t="e">
        <f t="shared" ref="AI14:AN14" si="34">SUM(AI4:AI13)</f>
        <v>#REF!</v>
      </c>
      <c r="AJ14" t="e">
        <f t="shared" si="34"/>
        <v>#REF!</v>
      </c>
      <c r="AK14" t="e">
        <f t="shared" si="34"/>
        <v>#REF!</v>
      </c>
      <c r="AL14" t="e">
        <f t="shared" si="34"/>
        <v>#REF!</v>
      </c>
      <c r="AM14" t="e">
        <f t="shared" si="34"/>
        <v>#REF!</v>
      </c>
      <c r="AN14" t="e">
        <f t="shared" si="34"/>
        <v>#REF!</v>
      </c>
      <c r="AO14" t="e">
        <f>AJ14*3+AK14</f>
        <v>#REF!</v>
      </c>
    </row>
    <row r="18" spans="6:53" x14ac:dyDescent="0.2">
      <c r="F18" t="s">
        <v>35</v>
      </c>
    </row>
    <row r="19" spans="6:53" x14ac:dyDescent="0.2">
      <c r="G19" t="s">
        <v>14</v>
      </c>
      <c r="H19" t="s">
        <v>16</v>
      </c>
      <c r="I19" t="s">
        <v>17</v>
      </c>
      <c r="J19" t="s">
        <v>18</v>
      </c>
      <c r="K19" t="s">
        <v>19</v>
      </c>
      <c r="L19" t="s">
        <v>20</v>
      </c>
      <c r="M19" t="s">
        <v>15</v>
      </c>
      <c r="O19" t="s">
        <v>76</v>
      </c>
      <c r="S19" t="s">
        <v>77</v>
      </c>
      <c r="W19" t="s">
        <v>78</v>
      </c>
      <c r="AA19" t="s">
        <v>79</v>
      </c>
      <c r="AE19" t="s">
        <v>80</v>
      </c>
      <c r="AI19" t="s">
        <v>81</v>
      </c>
      <c r="AM19" t="s">
        <v>83</v>
      </c>
      <c r="AQ19" t="s">
        <v>84</v>
      </c>
      <c r="AU19" t="s">
        <v>85</v>
      </c>
      <c r="AY19" t="s">
        <v>82</v>
      </c>
    </row>
    <row r="20" spans="6:53" x14ac:dyDescent="0.2">
      <c r="F20" t="e">
        <f>G2</f>
        <v>#REF!</v>
      </c>
      <c r="G20" t="e">
        <f t="shared" ref="G20:M20" si="35">G14</f>
        <v>#REF!</v>
      </c>
      <c r="H20" t="e">
        <f t="shared" si="35"/>
        <v>#REF!</v>
      </c>
      <c r="I20" t="e">
        <f t="shared" si="35"/>
        <v>#REF!</v>
      </c>
      <c r="J20" t="e">
        <f t="shared" si="35"/>
        <v>#REF!</v>
      </c>
      <c r="K20" t="e">
        <f t="shared" si="35"/>
        <v>#REF!</v>
      </c>
      <c r="L20" t="e">
        <f t="shared" si="35"/>
        <v>#REF!</v>
      </c>
      <c r="M20" t="e">
        <f t="shared" si="35"/>
        <v>#REF!</v>
      </c>
      <c r="O20" t="e">
        <f>IF($M20&gt;=$M21,$F20,$F21)</f>
        <v>#REF!</v>
      </c>
      <c r="P20" t="e">
        <f>VLOOKUP(O20,$F$20:$M$29,8,FALSE)</f>
        <v>#REF!</v>
      </c>
      <c r="S20" t="e">
        <f>IF($P20&gt;=$P22,$O20,$O22)</f>
        <v>#REF!</v>
      </c>
      <c r="T20" t="e">
        <f>VLOOKUP(S20,$O$20:$P$29,2,FALSE)</f>
        <v>#REF!</v>
      </c>
      <c r="W20" t="e">
        <f>IF($T20&gt;=$T23,$S20,$S23)</f>
        <v>#REF!</v>
      </c>
      <c r="X20" t="e">
        <f>VLOOKUP(W20,$S$20:$T$29,2,FALSE)</f>
        <v>#REF!</v>
      </c>
      <c r="AA20" t="e">
        <f>IF(X20&gt;=X24,W20,W24)</f>
        <v>#REF!</v>
      </c>
      <c r="AB20" t="e">
        <f>VLOOKUP(AA20,W20:X29,2,FALSE)</f>
        <v>#REF!</v>
      </c>
      <c r="AE20" t="e">
        <f>AA20</f>
        <v>#REF!</v>
      </c>
      <c r="AF20" t="e">
        <f>VLOOKUP(AE20,AA20:AB29,2,FALSE)</f>
        <v>#REF!</v>
      </c>
      <c r="AI20" t="e">
        <f>AE20</f>
        <v>#REF!</v>
      </c>
      <c r="AJ20" t="e">
        <f>VLOOKUP(AI20,AE20:AF29,2,FALSE)</f>
        <v>#REF!</v>
      </c>
      <c r="AM20" t="e">
        <f>AI20</f>
        <v>#REF!</v>
      </c>
      <c r="AN20" t="e">
        <f>VLOOKUP(AM20,AI20:AJ29,2,FALSE)</f>
        <v>#REF!</v>
      </c>
      <c r="AQ20" t="e">
        <f>AM20</f>
        <v>#REF!</v>
      </c>
      <c r="AR20" t="e">
        <f>VLOOKUP(AQ20,AM20:AN29,2,FALSE)</f>
        <v>#REF!</v>
      </c>
      <c r="AU20" t="e">
        <f>AQ20</f>
        <v>#REF!</v>
      </c>
      <c r="AV20" t="e">
        <f>VLOOKUP(AU20,AQ20:AR29,2,FALSE)</f>
        <v>#REF!</v>
      </c>
      <c r="AY20" t="e">
        <f>AU20</f>
        <v>#REF!</v>
      </c>
      <c r="AZ20" t="e">
        <f>VLOOKUP(AY20,AU20:AV29,2,FALSE)</f>
        <v>#REF!</v>
      </c>
    </row>
    <row r="21" spans="6:53" x14ac:dyDescent="0.2">
      <c r="F21" t="e">
        <f>N2</f>
        <v>#REF!</v>
      </c>
      <c r="G21" t="e">
        <f t="shared" ref="G21:M21" si="36">N14</f>
        <v>#REF!</v>
      </c>
      <c r="H21" t="e">
        <f t="shared" si="36"/>
        <v>#REF!</v>
      </c>
      <c r="I21" t="e">
        <f t="shared" si="36"/>
        <v>#REF!</v>
      </c>
      <c r="J21" t="e">
        <f t="shared" si="36"/>
        <v>#REF!</v>
      </c>
      <c r="K21" t="e">
        <f t="shared" si="36"/>
        <v>#REF!</v>
      </c>
      <c r="L21" t="e">
        <f t="shared" si="36"/>
        <v>#REF!</v>
      </c>
      <c r="M21" t="e">
        <f t="shared" si="36"/>
        <v>#REF!</v>
      </c>
      <c r="O21" t="e">
        <f>IF($M21&lt;=$M20,$F21,$F20)</f>
        <v>#REF!</v>
      </c>
      <c r="P21" t="e">
        <f>VLOOKUP(O21,$F$20:$M$29,8,FALSE)</f>
        <v>#REF!</v>
      </c>
      <c r="S21" t="e">
        <f>O21</f>
        <v>#REF!</v>
      </c>
      <c r="T21" t="e">
        <f>VLOOKUP(S21,$O$20:$P$29,2,FALSE)</f>
        <v>#REF!</v>
      </c>
      <c r="W21" t="e">
        <f>S21</f>
        <v>#REF!</v>
      </c>
      <c r="X21" t="e">
        <f>VLOOKUP(W21,$S$20:$T$29,2,FALSE)</f>
        <v>#REF!</v>
      </c>
      <c r="AA21" t="e">
        <f>W21</f>
        <v>#REF!</v>
      </c>
      <c r="AB21" t="e">
        <f>VLOOKUP(AA21,W20:X29,2,FALSE)</f>
        <v>#REF!</v>
      </c>
      <c r="AE21" t="e">
        <f>IF(AB21&gt;=AB22,AA21,AA22)</f>
        <v>#REF!</v>
      </c>
      <c r="AF21" t="e">
        <f>VLOOKUP(AE21,AA20:AB29,2,FALSE)</f>
        <v>#REF!</v>
      </c>
      <c r="AI21" t="e">
        <f>IF(AF21&gt;=AF23,AE21,AE23)</f>
        <v>#REF!</v>
      </c>
      <c r="AJ21" t="e">
        <f>VLOOKUP(AI21,AE20:AF29,2,FALSE)</f>
        <v>#REF!</v>
      </c>
      <c r="AM21" t="e">
        <f>IF(AJ21&gt;=AJ24,AI21,AI24)</f>
        <v>#REF!</v>
      </c>
      <c r="AN21" t="e">
        <f>VLOOKUP(AM21,AI20:AJ29,2,FALSE)</f>
        <v>#REF!</v>
      </c>
      <c r="AQ21" t="e">
        <f>AM21</f>
        <v>#REF!</v>
      </c>
      <c r="AR21" t="e">
        <f>VLOOKUP(AQ21,AM20:AN29,2,FALSE)</f>
        <v>#REF!</v>
      </c>
      <c r="AU21" t="e">
        <f>AQ21</f>
        <v>#REF!</v>
      </c>
      <c r="AV21" t="e">
        <f>VLOOKUP(AU21,AQ20:AR29,2,FALSE)</f>
        <v>#REF!</v>
      </c>
      <c r="AY21" t="e">
        <f>AU21</f>
        <v>#REF!</v>
      </c>
      <c r="AZ21" t="e">
        <f>VLOOKUP(AY21,AU20:AV29,2,FALSE)</f>
        <v>#REF!</v>
      </c>
    </row>
    <row r="22" spans="6:53" x14ac:dyDescent="0.2">
      <c r="F22" t="e">
        <f>U2</f>
        <v>#REF!</v>
      </c>
      <c r="G22" t="e">
        <f t="shared" ref="G22:M22" si="37">U14</f>
        <v>#REF!</v>
      </c>
      <c r="H22" t="e">
        <f t="shared" si="37"/>
        <v>#REF!</v>
      </c>
      <c r="I22" t="e">
        <f t="shared" si="37"/>
        <v>#REF!</v>
      </c>
      <c r="J22" t="e">
        <f t="shared" si="37"/>
        <v>#REF!</v>
      </c>
      <c r="K22" t="e">
        <f t="shared" si="37"/>
        <v>#REF!</v>
      </c>
      <c r="L22" t="e">
        <f t="shared" si="37"/>
        <v>#REF!</v>
      </c>
      <c r="M22" t="e">
        <f t="shared" si="37"/>
        <v>#REF!</v>
      </c>
      <c r="O22" t="e">
        <f>F22</f>
        <v>#REF!</v>
      </c>
      <c r="P22" t="e">
        <f>VLOOKUP(O22,$F$20:$M$29,8,FALSE)</f>
        <v>#REF!</v>
      </c>
      <c r="S22" t="e">
        <f>IF($P22&lt;=$P20,$O22,$O20)</f>
        <v>#REF!</v>
      </c>
      <c r="T22" t="e">
        <f>VLOOKUP(S22,$O$20:$P$29,2,FALSE)</f>
        <v>#REF!</v>
      </c>
      <c r="W22" t="e">
        <f>S22</f>
        <v>#REF!</v>
      </c>
      <c r="X22" t="e">
        <f>VLOOKUP(W22,$S$20:$T$29,2,FALSE)</f>
        <v>#REF!</v>
      </c>
      <c r="AA22" t="e">
        <f>W22</f>
        <v>#REF!</v>
      </c>
      <c r="AB22" t="e">
        <f>VLOOKUP(AA22,W20:X29,2,FALSE)</f>
        <v>#REF!</v>
      </c>
      <c r="AE22" t="e">
        <f>IF(AB22&lt;=AB21,AA22,AA21)</f>
        <v>#REF!</v>
      </c>
      <c r="AF22" t="e">
        <f>VLOOKUP(AE22,AA20:AB29,2,FALSE)</f>
        <v>#REF!</v>
      </c>
      <c r="AI22" t="e">
        <f>AE22</f>
        <v>#REF!</v>
      </c>
      <c r="AJ22" t="e">
        <f>VLOOKUP(AI22,AE20:AF29,2,FALSE)</f>
        <v>#REF!</v>
      </c>
      <c r="AM22" t="e">
        <f>AI22</f>
        <v>#REF!</v>
      </c>
      <c r="AN22" t="e">
        <f>VLOOKUP(AM22,AI20:AJ29,2,FALSE)</f>
        <v>#REF!</v>
      </c>
      <c r="AQ22" t="e">
        <f>IF(AN22&gt;=AN23,AM22,AM23)</f>
        <v>#REF!</v>
      </c>
      <c r="AR22" t="e">
        <f>VLOOKUP(AQ22,AM20:AN29,2,FALSE)</f>
        <v>#REF!</v>
      </c>
      <c r="AU22" t="e">
        <f>IF(AR22&gt;=AR24,AQ22,AQ24)</f>
        <v>#REF!</v>
      </c>
      <c r="AV22" t="e">
        <f>VLOOKUP(AU22,AQ20:AR29,2,FALSE)</f>
        <v>#REF!</v>
      </c>
      <c r="AY22" t="e">
        <f>AU22</f>
        <v>#REF!</v>
      </c>
      <c r="AZ22" t="e">
        <f>VLOOKUP(AY22,AU20:AV29,2,FALSE)</f>
        <v>#REF!</v>
      </c>
    </row>
    <row r="23" spans="6:53" x14ac:dyDescent="0.2">
      <c r="F23" t="e">
        <f>AB2</f>
        <v>#REF!</v>
      </c>
      <c r="G23" t="e">
        <f t="shared" ref="G23:M23" si="38">AB14</f>
        <v>#REF!</v>
      </c>
      <c r="H23" t="e">
        <f t="shared" si="38"/>
        <v>#REF!</v>
      </c>
      <c r="I23" t="e">
        <f t="shared" si="38"/>
        <v>#REF!</v>
      </c>
      <c r="J23" t="e">
        <f t="shared" si="38"/>
        <v>#REF!</v>
      </c>
      <c r="K23" t="e">
        <f t="shared" si="38"/>
        <v>#REF!</v>
      </c>
      <c r="L23" t="e">
        <f t="shared" si="38"/>
        <v>#REF!</v>
      </c>
      <c r="M23" t="e">
        <f t="shared" si="38"/>
        <v>#REF!</v>
      </c>
      <c r="O23" t="e">
        <f>F23</f>
        <v>#REF!</v>
      </c>
      <c r="P23" t="e">
        <f>VLOOKUP(O23,$F$20:$M$29,8,FALSE)</f>
        <v>#REF!</v>
      </c>
      <c r="S23" t="e">
        <f>O23</f>
        <v>#REF!</v>
      </c>
      <c r="T23" t="e">
        <f>VLOOKUP(S23,$O$20:$P$29,2,FALSE)</f>
        <v>#REF!</v>
      </c>
      <c r="W23" t="e">
        <f>IF($T23&lt;=$T20,$S23,$S20)</f>
        <v>#REF!</v>
      </c>
      <c r="X23" t="e">
        <f>VLOOKUP(W23,$S$20:$T$29,2,FALSE)</f>
        <v>#REF!</v>
      </c>
      <c r="AA23" t="e">
        <f>W23</f>
        <v>#REF!</v>
      </c>
      <c r="AB23" t="e">
        <f>VLOOKUP(AA23,W20:X29,2,FALSE)</f>
        <v>#REF!</v>
      </c>
      <c r="AE23" t="e">
        <f>AA23</f>
        <v>#REF!</v>
      </c>
      <c r="AF23" t="e">
        <f>VLOOKUP(AE23,AA20:AB29,2,FALSE)</f>
        <v>#REF!</v>
      </c>
      <c r="AI23" t="e">
        <f>IF(AF23&lt;=AF21,AE23,AE21)</f>
        <v>#REF!</v>
      </c>
      <c r="AJ23" t="e">
        <f>VLOOKUP(AI23,AE20:AF29,2,FALSE)</f>
        <v>#REF!</v>
      </c>
      <c r="AM23" t="e">
        <f>AI23</f>
        <v>#REF!</v>
      </c>
      <c r="AN23" t="e">
        <f>VLOOKUP(AM23,AI20:AJ29,2,FALSE)</f>
        <v>#REF!</v>
      </c>
      <c r="AQ23" t="e">
        <f>IF(AN23&lt;=AN22,AM23,AM22)</f>
        <v>#REF!</v>
      </c>
      <c r="AR23" t="e">
        <f>VLOOKUP(AQ23,AM20:AN29,2,FALSE)</f>
        <v>#REF!</v>
      </c>
      <c r="AU23" t="e">
        <f>AQ23</f>
        <v>#REF!</v>
      </c>
      <c r="AV23" t="e">
        <f>VLOOKUP(AU23,AQ20:AR29,2,FALSE)</f>
        <v>#REF!</v>
      </c>
      <c r="AY23" t="e">
        <f>IF(AV23&gt;=AV24,AU23,AU24)</f>
        <v>#REF!</v>
      </c>
      <c r="AZ23" t="e">
        <f>VLOOKUP(AY23,AU20:AV29,2,FALSE)</f>
        <v>#REF!</v>
      </c>
    </row>
    <row r="24" spans="6:53" x14ac:dyDescent="0.2">
      <c r="F24" t="e">
        <f>AI2</f>
        <v>#REF!</v>
      </c>
      <c r="G24" t="e">
        <f>AI14</f>
        <v>#REF!</v>
      </c>
      <c r="H24" t="e">
        <f t="shared" ref="H24:M24" si="39">AJ14</f>
        <v>#REF!</v>
      </c>
      <c r="I24" t="e">
        <f t="shared" si="39"/>
        <v>#REF!</v>
      </c>
      <c r="J24" t="e">
        <f t="shared" si="39"/>
        <v>#REF!</v>
      </c>
      <c r="K24" t="e">
        <f t="shared" si="39"/>
        <v>#REF!</v>
      </c>
      <c r="L24" t="e">
        <f t="shared" si="39"/>
        <v>#REF!</v>
      </c>
      <c r="M24" t="e">
        <f t="shared" si="39"/>
        <v>#REF!</v>
      </c>
      <c r="O24" t="e">
        <f>F24</f>
        <v>#REF!</v>
      </c>
      <c r="P24" t="e">
        <f>VLOOKUP(O24,$F$20:$M$29,8,FALSE)</f>
        <v>#REF!</v>
      </c>
      <c r="S24" t="e">
        <f>O24</f>
        <v>#REF!</v>
      </c>
      <c r="T24" t="e">
        <f>VLOOKUP(S24,$O$20:$P$29,2,FALSE)</f>
        <v>#REF!</v>
      </c>
      <c r="W24" t="e">
        <f>S24</f>
        <v>#REF!</v>
      </c>
      <c r="X24" t="e">
        <f>VLOOKUP(W24,$S$20:$T$29,2,FALSE)</f>
        <v>#REF!</v>
      </c>
      <c r="AA24" t="e">
        <f>IF(X24&lt;=X20,W24,W20)</f>
        <v>#REF!</v>
      </c>
      <c r="AB24" t="e">
        <f>VLOOKUP(AA24,W20:X29,2,FALSE)</f>
        <v>#REF!</v>
      </c>
      <c r="AE24" t="e">
        <f>AA24</f>
        <v>#REF!</v>
      </c>
      <c r="AF24" t="e">
        <f>VLOOKUP(AE24,AA20:AB29,2,FALSE)</f>
        <v>#REF!</v>
      </c>
      <c r="AI24" t="e">
        <f>AE24</f>
        <v>#REF!</v>
      </c>
      <c r="AJ24" t="e">
        <f>VLOOKUP(AI24,AE20:AF29,2,FALSE)</f>
        <v>#REF!</v>
      </c>
      <c r="AM24" t="e">
        <f>IF(AJ24&lt;=AJ21,AI24,AI21)</f>
        <v>#REF!</v>
      </c>
      <c r="AN24" t="e">
        <f>VLOOKUP(AM24,AI20:AJ29,2,FALSE)</f>
        <v>#REF!</v>
      </c>
      <c r="AQ24" t="e">
        <f>AM24</f>
        <v>#REF!</v>
      </c>
      <c r="AR24" t="e">
        <f>VLOOKUP(AQ24,AM20:AN29,2,FALSE)</f>
        <v>#REF!</v>
      </c>
      <c r="AU24" t="e">
        <f>IF(AR24&lt;=AR22,AQ24,AQ22)</f>
        <v>#REF!</v>
      </c>
      <c r="AV24" t="e">
        <f>VLOOKUP(AU24,AQ20:AR29,2,FALSE)</f>
        <v>#REF!</v>
      </c>
      <c r="AY24" t="e">
        <f>IF(AV24&lt;=AV23,AU24,AU23)</f>
        <v>#REF!</v>
      </c>
      <c r="AZ24" t="e">
        <f>VLOOKUP(AY24,AU20:AV29,2,FALSE)</f>
        <v>#REF!</v>
      </c>
    </row>
    <row r="32" spans="6:53" x14ac:dyDescent="0.2">
      <c r="F32" t="e">
        <f>AY20</f>
        <v>#REF!</v>
      </c>
      <c r="J32" t="e">
        <f>AZ20</f>
        <v>#REF!</v>
      </c>
      <c r="K32" t="e">
        <f>VLOOKUP(AI20,$F$20:$M$29,6,FALSE)</f>
        <v>#REF!</v>
      </c>
      <c r="L32" t="e">
        <f>VLOOKUP(AI20,$F$20:$M$29,7,FALSE)</f>
        <v>#REF!</v>
      </c>
      <c r="M32" t="e">
        <f>K32-L32</f>
        <v>#REF!</v>
      </c>
      <c r="O32" t="e">
        <f>IF(AND($J32=$J33,$M33&gt;$M32),$F33,$F32)</f>
        <v>#REF!</v>
      </c>
      <c r="P32" t="e">
        <f>VLOOKUP(O32,$F$32:$M$41,5,FALSE)</f>
        <v>#REF!</v>
      </c>
      <c r="Q32" t="e">
        <f>VLOOKUP(O32,$F$32:$M$41,8,FALSE)</f>
        <v>#REF!</v>
      </c>
      <c r="S32" t="e">
        <f>IF(AND(P32=P34,Q34&gt;Q32),O34,O32)</f>
        <v>#REF!</v>
      </c>
      <c r="T32" t="e">
        <f>VLOOKUP(S32,$O$32:$Q$41,2,FALSE)</f>
        <v>#REF!</v>
      </c>
      <c r="U32" t="e">
        <f>VLOOKUP(S32,$O$32:$Q$41,3,FALSE)</f>
        <v>#REF!</v>
      </c>
      <c r="W32" t="e">
        <f>IF(AND(T32=T35,U35&gt;U32),S35,S32)</f>
        <v>#REF!</v>
      </c>
      <c r="X32" t="e">
        <f>VLOOKUP(W32,$S$32:$U$41,2,FALSE)</f>
        <v>#REF!</v>
      </c>
      <c r="Y32" t="e">
        <f>VLOOKUP(W32,$S$32:$U$41,3,FALSE)</f>
        <v>#REF!</v>
      </c>
      <c r="AA32" t="e">
        <f>IF(AND(X32=X36,Y36&gt;Y32),W36,W32)</f>
        <v>#REF!</v>
      </c>
      <c r="AB32" t="e">
        <f>VLOOKUP(AA32,W32:Y41,2,FALSE)</f>
        <v>#REF!</v>
      </c>
      <c r="AC32" t="e">
        <f>VLOOKUP(AA32,W32:Y41,3,FALSE)</f>
        <v>#REF!</v>
      </c>
      <c r="AE32" t="e">
        <f>AA32</f>
        <v>#REF!</v>
      </c>
      <c r="AF32" t="e">
        <f>VLOOKUP(AE32,AA32:AC41,2,FALSE)</f>
        <v>#REF!</v>
      </c>
      <c r="AG32" t="e">
        <f>VLOOKUP(AE32,AA32:AC41,3,FALSE)</f>
        <v>#REF!</v>
      </c>
      <c r="AI32" t="e">
        <f>AE32</f>
        <v>#REF!</v>
      </c>
      <c r="AJ32" t="e">
        <f>VLOOKUP(AI32,AE32:AG41,2,FALSE)</f>
        <v>#REF!</v>
      </c>
      <c r="AK32" t="e">
        <f>VLOOKUP(AI32,AE32:AG41,3,FALSE)</f>
        <v>#REF!</v>
      </c>
      <c r="AM32" t="e">
        <f>AI32</f>
        <v>#REF!</v>
      </c>
      <c r="AN32" t="e">
        <f>VLOOKUP(AM32,AI32:AK41,2,FALSE)</f>
        <v>#REF!</v>
      </c>
      <c r="AO32" t="e">
        <f>VLOOKUP(AM32,AI32:AK41,3,FALSE)</f>
        <v>#REF!</v>
      </c>
      <c r="AQ32" t="e">
        <f>AM32</f>
        <v>#REF!</v>
      </c>
      <c r="AR32" t="e">
        <f>VLOOKUP(AQ32,AM32:AO41,2,FALSE)</f>
        <v>#REF!</v>
      </c>
      <c r="AS32" t="e">
        <f>VLOOKUP(AQ32,AM32:AO41,3,FALSE)</f>
        <v>#REF!</v>
      </c>
      <c r="AU32" t="e">
        <f>AQ32</f>
        <v>#REF!</v>
      </c>
      <c r="AV32" t="e">
        <f>VLOOKUP(AU32,AQ32:AS41,2,FALSE)</f>
        <v>#REF!</v>
      </c>
      <c r="AW32" t="e">
        <f>VLOOKUP(AU32,AQ32:AS41,3,FALSE)</f>
        <v>#REF!</v>
      </c>
      <c r="AY32" t="e">
        <f>AU32</f>
        <v>#REF!</v>
      </c>
      <c r="AZ32" t="e">
        <f>VLOOKUP(AY32,AU32:AW41,2,FALSE)</f>
        <v>#REF!</v>
      </c>
      <c r="BA32" t="e">
        <f>VLOOKUP(AY32,AU32:AW41,3,FALSE)</f>
        <v>#REF!</v>
      </c>
    </row>
    <row r="33" spans="6:54" x14ac:dyDescent="0.2">
      <c r="F33" t="e">
        <f>AY21</f>
        <v>#REF!</v>
      </c>
      <c r="J33" t="e">
        <f>AZ21</f>
        <v>#REF!</v>
      </c>
      <c r="K33" t="e">
        <f>VLOOKUP(AI21,$F$20:$M$29,6,FALSE)</f>
        <v>#REF!</v>
      </c>
      <c r="L33" t="e">
        <f>VLOOKUP(AI21,$F$20:$M$29,7,FALSE)</f>
        <v>#REF!</v>
      </c>
      <c r="M33" t="e">
        <f>K33-L33</f>
        <v>#REF!</v>
      </c>
      <c r="O33" t="e">
        <f>IF(AND($J32=$J33,$M33&gt;$M32),$F32,$F33)</f>
        <v>#REF!</v>
      </c>
      <c r="P33" t="e">
        <f>VLOOKUP(O33,$F$32:$M$41,5,FALSE)</f>
        <v>#REF!</v>
      </c>
      <c r="Q33" t="e">
        <f>VLOOKUP(O33,$F$32:$M$41,8,FALSE)</f>
        <v>#REF!</v>
      </c>
      <c r="S33" t="e">
        <f>O33</f>
        <v>#REF!</v>
      </c>
      <c r="T33" t="e">
        <f>VLOOKUP(S33,$O$32:$Q$41,2,FALSE)</f>
        <v>#REF!</v>
      </c>
      <c r="U33" t="e">
        <f>VLOOKUP(S33,$O$32:$Q$41,3,FALSE)</f>
        <v>#REF!</v>
      </c>
      <c r="W33" t="e">
        <f>S33</f>
        <v>#REF!</v>
      </c>
      <c r="X33" t="e">
        <f>VLOOKUP(W33,$S$32:$U$41,2,FALSE)</f>
        <v>#REF!</v>
      </c>
      <c r="Y33" t="e">
        <f>VLOOKUP(W33,$S$32:$U$41,3,FALSE)</f>
        <v>#REF!</v>
      </c>
      <c r="AA33" t="e">
        <f>W33</f>
        <v>#REF!</v>
      </c>
      <c r="AB33" t="e">
        <f>VLOOKUP(AA33,W32:Y41,2,FALSE)</f>
        <v>#REF!</v>
      </c>
      <c r="AC33" t="e">
        <f>VLOOKUP(AA33,W32:Y41,3,FALSE)</f>
        <v>#REF!</v>
      </c>
      <c r="AE33" t="e">
        <f>IF(AND(AB33=AB34,AC34&gt;AC33),AA34,AA33)</f>
        <v>#REF!</v>
      </c>
      <c r="AF33" t="e">
        <f>VLOOKUP(AE33,AA32:AC41,2,FALSE)</f>
        <v>#REF!</v>
      </c>
      <c r="AG33" t="e">
        <f>VLOOKUP(AE33,AA32:AC41,3,FALSE)</f>
        <v>#REF!</v>
      </c>
      <c r="AI33" t="e">
        <f>IF(AND(AF33=AF35,AG35&gt;AG33),AE35,AE33)</f>
        <v>#REF!</v>
      </c>
      <c r="AJ33" t="e">
        <f>VLOOKUP(AI33,AE32:AG41,2,FALSE)</f>
        <v>#REF!</v>
      </c>
      <c r="AK33" t="e">
        <f>VLOOKUP(AI33,AE32:AG41,3,FALSE)</f>
        <v>#REF!</v>
      </c>
      <c r="AM33" t="e">
        <f>IF(AND(AJ33=AJ36,AK36&gt;AK33),AI36,AI33)</f>
        <v>#REF!</v>
      </c>
      <c r="AN33" t="e">
        <f>VLOOKUP(AM33,AI32:AK41,2,FALSE)</f>
        <v>#REF!</v>
      </c>
      <c r="AO33" t="e">
        <f>VLOOKUP(AM33,AI32:AK41,3,FALSE)</f>
        <v>#REF!</v>
      </c>
      <c r="AQ33" t="e">
        <f>AM33</f>
        <v>#REF!</v>
      </c>
      <c r="AR33" t="e">
        <f>VLOOKUP(AQ33,AM32:AO41,2,FALSE)</f>
        <v>#REF!</v>
      </c>
      <c r="AS33" t="e">
        <f>VLOOKUP(AQ33,AM32:AO41,3,FALSE)</f>
        <v>#REF!</v>
      </c>
      <c r="AU33" t="e">
        <f>AQ33</f>
        <v>#REF!</v>
      </c>
      <c r="AV33" t="e">
        <f>VLOOKUP(AU33,AQ32:AS41,2,FALSE)</f>
        <v>#REF!</v>
      </c>
      <c r="AW33" t="e">
        <f>VLOOKUP(AU33,AQ32:AS41,3,FALSE)</f>
        <v>#REF!</v>
      </c>
      <c r="AY33" t="e">
        <f>AU33</f>
        <v>#REF!</v>
      </c>
      <c r="AZ33" t="e">
        <f>VLOOKUP(AY33,AU32:AW41,2,FALSE)</f>
        <v>#REF!</v>
      </c>
      <c r="BA33" t="e">
        <f>VLOOKUP(AY33,AU32:AW41,3,FALSE)</f>
        <v>#REF!</v>
      </c>
    </row>
    <row r="34" spans="6:54" x14ac:dyDescent="0.2">
      <c r="F34" t="e">
        <f>AY22</f>
        <v>#REF!</v>
      </c>
      <c r="J34" t="e">
        <f>AZ22</f>
        <v>#REF!</v>
      </c>
      <c r="K34" t="e">
        <f>VLOOKUP(AI22,$F$20:$M$29,6,FALSE)</f>
        <v>#REF!</v>
      </c>
      <c r="L34" t="e">
        <f>VLOOKUP(AI22,$F$20:$M$29,7,FALSE)</f>
        <v>#REF!</v>
      </c>
      <c r="M34" t="e">
        <f>K34-L34</f>
        <v>#REF!</v>
      </c>
      <c r="O34" t="e">
        <f>F34</f>
        <v>#REF!</v>
      </c>
      <c r="P34" t="e">
        <f>VLOOKUP(O34,$F$32:$M$41,5,FALSE)</f>
        <v>#REF!</v>
      </c>
      <c r="Q34" t="e">
        <f>VLOOKUP(O34,$F$32:$M$41,8,FALSE)</f>
        <v>#REF!</v>
      </c>
      <c r="S34" t="e">
        <f>IF(AND($P32=P34,Q34&gt;Q32),O32,O34)</f>
        <v>#REF!</v>
      </c>
      <c r="T34" t="e">
        <f>VLOOKUP(S34,$O$32:$Q$41,2,FALSE)</f>
        <v>#REF!</v>
      </c>
      <c r="U34" t="e">
        <f>VLOOKUP(S34,$O$32:$Q$41,3,FALSE)</f>
        <v>#REF!</v>
      </c>
      <c r="W34" t="e">
        <f>S34</f>
        <v>#REF!</v>
      </c>
      <c r="X34" t="e">
        <f>VLOOKUP(W34,$S$32:$U$41,2,FALSE)</f>
        <v>#REF!</v>
      </c>
      <c r="Y34" t="e">
        <f>VLOOKUP(W34,$S$32:$U$41,3,FALSE)</f>
        <v>#REF!</v>
      </c>
      <c r="AA34" t="e">
        <f>W34</f>
        <v>#REF!</v>
      </c>
      <c r="AB34" t="e">
        <f>VLOOKUP(AA34,W32:Y41,2,FALSE)</f>
        <v>#REF!</v>
      </c>
      <c r="AC34" t="e">
        <f>VLOOKUP(AA34,W32:Y41,3,FALSE)</f>
        <v>#REF!</v>
      </c>
      <c r="AE34" t="e">
        <f>IF(AND(AB33=AB34,AC34&gt;AC33),AA33,AA34)</f>
        <v>#REF!</v>
      </c>
      <c r="AF34" t="e">
        <f>VLOOKUP(AE34,AA32:AC41,2,FALSE)</f>
        <v>#REF!</v>
      </c>
      <c r="AG34" t="e">
        <f>VLOOKUP(AE34,AA32:AC41,3,FALSE)</f>
        <v>#REF!</v>
      </c>
      <c r="AI34" t="e">
        <f>AE34</f>
        <v>#REF!</v>
      </c>
      <c r="AJ34" t="e">
        <f>VLOOKUP(AI34,AE32:AG41,2,FALSE)</f>
        <v>#REF!</v>
      </c>
      <c r="AK34" t="e">
        <f>VLOOKUP(AI34,AE32:AG41,3,FALSE)</f>
        <v>#REF!</v>
      </c>
      <c r="AM34" t="e">
        <f>AI34</f>
        <v>#REF!</v>
      </c>
      <c r="AN34" t="e">
        <f>VLOOKUP(AM34,AI32:AK41,2,FALSE)</f>
        <v>#REF!</v>
      </c>
      <c r="AO34" t="e">
        <f>VLOOKUP(AM34,AI32:AK41,3,FALSE)</f>
        <v>#REF!</v>
      </c>
      <c r="AQ34" t="e">
        <f>IF(AND(AN34=AN35,AO35&gt;AO34),AM35,AM34)</f>
        <v>#REF!</v>
      </c>
      <c r="AR34" t="e">
        <f>VLOOKUP(AQ34,AM32:AO41,2,FALSE)</f>
        <v>#REF!</v>
      </c>
      <c r="AS34" t="e">
        <f>VLOOKUP(AQ34,AM32:AO41,3,FALSE)</f>
        <v>#REF!</v>
      </c>
      <c r="AU34" t="e">
        <f>IF(AND(AR34=AR36,AS36&gt;AS34),AQ36,AQ34)</f>
        <v>#REF!</v>
      </c>
      <c r="AV34" t="e">
        <f>VLOOKUP(AU34,AQ32:AS41,2,FALSE)</f>
        <v>#REF!</v>
      </c>
      <c r="AW34" t="e">
        <f>VLOOKUP(AU34,AQ32:AS41,3,FALSE)</f>
        <v>#REF!</v>
      </c>
      <c r="AY34" t="e">
        <f>AU34</f>
        <v>#REF!</v>
      </c>
      <c r="AZ34" t="e">
        <f>VLOOKUP(AY34,AU32:AW41,2,FALSE)</f>
        <v>#REF!</v>
      </c>
      <c r="BA34" t="e">
        <f>VLOOKUP(AY34,AU32:AW41,3,FALSE)</f>
        <v>#REF!</v>
      </c>
    </row>
    <row r="35" spans="6:54" x14ac:dyDescent="0.2">
      <c r="F35" t="e">
        <f>AY23</f>
        <v>#REF!</v>
      </c>
      <c r="J35" t="e">
        <f>AZ23</f>
        <v>#REF!</v>
      </c>
      <c r="K35" t="e">
        <f>VLOOKUP(AI23,$F$20:$M$29,6,FALSE)</f>
        <v>#REF!</v>
      </c>
      <c r="L35" t="e">
        <f>VLOOKUP(AI23,$F$20:$M$29,7,FALSE)</f>
        <v>#REF!</v>
      </c>
      <c r="M35" t="e">
        <f>K35-L35</f>
        <v>#REF!</v>
      </c>
      <c r="O35" t="e">
        <f>F35</f>
        <v>#REF!</v>
      </c>
      <c r="P35" t="e">
        <f>VLOOKUP(O35,$F$32:$M$41,5,FALSE)</f>
        <v>#REF!</v>
      </c>
      <c r="Q35" t="e">
        <f>VLOOKUP(O35,$F$32:$M$41,8,FALSE)</f>
        <v>#REF!</v>
      </c>
      <c r="S35" t="e">
        <f>O35</f>
        <v>#REF!</v>
      </c>
      <c r="T35" t="e">
        <f>VLOOKUP(S35,$O$32:$Q$41,2,FALSE)</f>
        <v>#REF!</v>
      </c>
      <c r="U35" t="e">
        <f>VLOOKUP(S35,$O$32:$Q$41,3,FALSE)</f>
        <v>#REF!</v>
      </c>
      <c r="W35" t="e">
        <f>IF(AND(T32=T35,U35&gt;U32),S32,S35)</f>
        <v>#REF!</v>
      </c>
      <c r="X35" t="e">
        <f>VLOOKUP(W35,$S$32:$U$41,2,FALSE)</f>
        <v>#REF!</v>
      </c>
      <c r="Y35" t="e">
        <f>VLOOKUP(W35,$S$32:$U$41,3,FALSE)</f>
        <v>#REF!</v>
      </c>
      <c r="AA35" t="e">
        <f>W35</f>
        <v>#REF!</v>
      </c>
      <c r="AB35" t="e">
        <f>VLOOKUP(AA35,W32:Y41,2,FALSE)</f>
        <v>#REF!</v>
      </c>
      <c r="AC35" t="e">
        <f>VLOOKUP(AA35,W32:Y41,3,FALSE)</f>
        <v>#REF!</v>
      </c>
      <c r="AE35" t="e">
        <f>AA35</f>
        <v>#REF!</v>
      </c>
      <c r="AF35" t="e">
        <f>VLOOKUP(AE35,AA32:AC41,2,FALSE)</f>
        <v>#REF!</v>
      </c>
      <c r="AG35" t="e">
        <f>VLOOKUP(AE35,AA32:AC41,3,FALSE)</f>
        <v>#REF!</v>
      </c>
      <c r="AI35" t="e">
        <f>IF(AND(AF33=AF35,AG35&gt;AG33),AE33,AE35)</f>
        <v>#REF!</v>
      </c>
      <c r="AJ35" t="e">
        <f>VLOOKUP(AI35,AE32:AG41,2,FALSE)</f>
        <v>#REF!</v>
      </c>
      <c r="AK35" t="e">
        <f>VLOOKUP(AI35,AE32:AG41,3,FALSE)</f>
        <v>#REF!</v>
      </c>
      <c r="AM35" t="e">
        <f>AI35</f>
        <v>#REF!</v>
      </c>
      <c r="AN35" t="e">
        <f>VLOOKUP(AM35,AI32:AK41,2,FALSE)</f>
        <v>#REF!</v>
      </c>
      <c r="AO35" t="e">
        <f>VLOOKUP(AM35,AI32:AK41,3,FALSE)</f>
        <v>#REF!</v>
      </c>
      <c r="AQ35" t="e">
        <f>IF(AND(AN34=AN35,AO35&gt;AO34),AM34,AM35)</f>
        <v>#REF!</v>
      </c>
      <c r="AR35" t="e">
        <f>VLOOKUP(AQ35,AM32:AO41,2,FALSE)</f>
        <v>#REF!</v>
      </c>
      <c r="AS35" t="e">
        <f>VLOOKUP(AQ35,AM32:AO41,3,FALSE)</f>
        <v>#REF!</v>
      </c>
      <c r="AU35" t="e">
        <f>AQ35</f>
        <v>#REF!</v>
      </c>
      <c r="AV35" t="e">
        <f>VLOOKUP(AU35,AQ32:AS41,2,FALSE)</f>
        <v>#REF!</v>
      </c>
      <c r="AW35" t="e">
        <f>VLOOKUP(AU35,AQ32:AS41,3,FALSE)</f>
        <v>#REF!</v>
      </c>
      <c r="AY35" t="e">
        <f>IF(AND(AV35=AV36,AW36&gt;AW35),AU36,AU35)</f>
        <v>#REF!</v>
      </c>
      <c r="AZ35" t="e">
        <f>VLOOKUP(AY35,AU32:AW41,2,FALSE)</f>
        <v>#REF!</v>
      </c>
      <c r="BA35" t="e">
        <f>VLOOKUP(AY35,AU32:AW41,3,FALSE)</f>
        <v>#REF!</v>
      </c>
    </row>
    <row r="36" spans="6:54" x14ac:dyDescent="0.2">
      <c r="F36" t="e">
        <f>AY24</f>
        <v>#REF!</v>
      </c>
      <c r="J36" t="e">
        <f>AZ24</f>
        <v>#REF!</v>
      </c>
      <c r="K36" t="e">
        <f>VLOOKUP(AI24,$F$20:$M$29,6,FALSE)</f>
        <v>#REF!</v>
      </c>
      <c r="L36" t="e">
        <f>VLOOKUP(AI24,$F$20:$M$29,7,FALSE)</f>
        <v>#REF!</v>
      </c>
      <c r="M36" t="e">
        <f>K36-L36</f>
        <v>#REF!</v>
      </c>
      <c r="O36" t="e">
        <f>F36</f>
        <v>#REF!</v>
      </c>
      <c r="P36" t="e">
        <f>VLOOKUP(O36,$F$32:$M$41,5,FALSE)</f>
        <v>#REF!</v>
      </c>
      <c r="Q36" t="e">
        <f>VLOOKUP(O36,$F$32:$M$41,8,FALSE)</f>
        <v>#REF!</v>
      </c>
      <c r="S36" t="e">
        <f>O36</f>
        <v>#REF!</v>
      </c>
      <c r="T36" t="e">
        <f>VLOOKUP(S36,$O$32:$Q$41,2,FALSE)</f>
        <v>#REF!</v>
      </c>
      <c r="U36" t="e">
        <f>VLOOKUP(S36,$O$32:$Q$41,3,FALSE)</f>
        <v>#REF!</v>
      </c>
      <c r="W36" t="e">
        <f>S36</f>
        <v>#REF!</v>
      </c>
      <c r="X36" t="e">
        <f>VLOOKUP(W36,$S$32:$U$41,2,FALSE)</f>
        <v>#REF!</v>
      </c>
      <c r="Y36" t="e">
        <f>VLOOKUP(W36,$S$32:$U$41,3,FALSE)</f>
        <v>#REF!</v>
      </c>
      <c r="AA36" t="e">
        <f>IF(AND(X32=X36,Y36&gt;Y32),W32,W36)</f>
        <v>#REF!</v>
      </c>
      <c r="AB36" t="e">
        <f>VLOOKUP(AA36,W32:Y41,2,FALSE)</f>
        <v>#REF!</v>
      </c>
      <c r="AC36" t="e">
        <f>VLOOKUP(AA36,W32:Y41,3,FALSE)</f>
        <v>#REF!</v>
      </c>
      <c r="AE36" t="e">
        <f>AA36</f>
        <v>#REF!</v>
      </c>
      <c r="AF36" t="e">
        <f>VLOOKUP(AE36,AA32:AC41,2,FALSE)</f>
        <v>#REF!</v>
      </c>
      <c r="AG36" t="e">
        <f>VLOOKUP(AE36,AA32:AC41,3,FALSE)</f>
        <v>#REF!</v>
      </c>
      <c r="AI36" t="e">
        <f>AE36</f>
        <v>#REF!</v>
      </c>
      <c r="AJ36" t="e">
        <f>VLOOKUP(AI36,AE32:AG41,2,FALSE)</f>
        <v>#REF!</v>
      </c>
      <c r="AK36" t="e">
        <f>VLOOKUP(AI36,AE32:AG41,3,FALSE)</f>
        <v>#REF!</v>
      </c>
      <c r="AM36" t="e">
        <f>IF(AND(AJ33=AJ36,AK36&gt;AK33),AI33,AI36)</f>
        <v>#REF!</v>
      </c>
      <c r="AN36" t="e">
        <f>VLOOKUP(AM36,AI32:AK41,2,FALSE)</f>
        <v>#REF!</v>
      </c>
      <c r="AO36" t="e">
        <f>VLOOKUP(AM36,AI32:AK41,3,FALSE)</f>
        <v>#REF!</v>
      </c>
      <c r="AQ36" t="e">
        <f>AM36</f>
        <v>#REF!</v>
      </c>
      <c r="AR36" t="e">
        <f>VLOOKUP(AQ36,AM32:AO41,2,FALSE)</f>
        <v>#REF!</v>
      </c>
      <c r="AS36" t="e">
        <f>VLOOKUP(AQ36,AM32:AO41,3,FALSE)</f>
        <v>#REF!</v>
      </c>
      <c r="AU36" t="e">
        <f>IF(AND(AR34=AR36,AS36&gt;AS34),AQ34,AQ36)</f>
        <v>#REF!</v>
      </c>
      <c r="AV36" t="e">
        <f>VLOOKUP(AU36,AQ32:AS41,2,FALSE)</f>
        <v>#REF!</v>
      </c>
      <c r="AW36" t="e">
        <f>VLOOKUP(AU36,AQ32:AS41,3,FALSE)</f>
        <v>#REF!</v>
      </c>
      <c r="AY36" t="e">
        <f>IF(AND(AV35=AV36,AW36&gt;AW35),AU35,AU36)</f>
        <v>#REF!</v>
      </c>
      <c r="AZ36" t="e">
        <f>VLOOKUP(AY36,AU32:AW41,2,FALSE)</f>
        <v>#REF!</v>
      </c>
      <c r="BA36" t="e">
        <f>VLOOKUP(AY36,AU32:AW41,3,FALSE)</f>
        <v>#REF!</v>
      </c>
    </row>
    <row r="44" spans="6:54" x14ac:dyDescent="0.2">
      <c r="F44" t="e">
        <f>AY32</f>
        <v>#REF!</v>
      </c>
      <c r="J44" t="e">
        <f>VLOOKUP(F44,$F$20:$M$29,8,FALSE)</f>
        <v>#REF!</v>
      </c>
      <c r="K44" t="e">
        <f>VLOOKUP(F44,$F$20:$M$29,6,FALSE)</f>
        <v>#REF!</v>
      </c>
      <c r="L44" t="e">
        <f>VLOOKUP(F44,$F$20:$M$29,7,FALSE)</f>
        <v>#REF!</v>
      </c>
      <c r="M44" t="e">
        <f>K44-L44</f>
        <v>#REF!</v>
      </c>
      <c r="O44" t="e">
        <f>IF(AND(J44=J45,M44=M45,K45&gt;K44),F45,F44)</f>
        <v>#REF!</v>
      </c>
      <c r="P44" t="e">
        <f>VLOOKUP(O44,$F$44:$M$53,5,FALSE)</f>
        <v>#REF!</v>
      </c>
      <c r="Q44" t="e">
        <f>VLOOKUP(O44,$F$44:$M$53,8,FALSE)</f>
        <v>#REF!</v>
      </c>
      <c r="R44" t="e">
        <f>VLOOKUP(O44,$F$44:$M$53,6,FALSE)</f>
        <v>#REF!</v>
      </c>
      <c r="S44" t="e">
        <f>IF(AND(P44=P46,Q44=Q46,R46&gt;R44),O46,O44)</f>
        <v>#REF!</v>
      </c>
      <c r="T44" t="e">
        <f>VLOOKUP(S44,$O$44:$R$53,2,FALSE)</f>
        <v>#REF!</v>
      </c>
      <c r="U44" t="e">
        <f>VLOOKUP(S44,$O$44:$R$53,3,FALSE)</f>
        <v>#REF!</v>
      </c>
      <c r="V44" t="e">
        <f>VLOOKUP(S44,$O$44:$R$53,4,FALSE)</f>
        <v>#REF!</v>
      </c>
      <c r="W44" t="e">
        <f>IF(AND(T44=T47,U44=U47,V47&gt;V44),S47,S44)</f>
        <v>#REF!</v>
      </c>
      <c r="X44" t="e">
        <f>VLOOKUP(W44,$S$44:$V$53,2,FALSE)</f>
        <v>#REF!</v>
      </c>
      <c r="Y44" t="e">
        <f>VLOOKUP(W44,$S$44:$V$53,3,FALSE)</f>
        <v>#REF!</v>
      </c>
      <c r="Z44" t="e">
        <f>VLOOKUP(W44,$S$44:$V$53,4,FALSE)</f>
        <v>#REF!</v>
      </c>
      <c r="AA44" t="e">
        <f>IF(AND(X44=X48,Y44=Y48,Z48&gt;Z44),W48,W44)</f>
        <v>#REF!</v>
      </c>
      <c r="AB44" t="e">
        <f>VLOOKUP(AA44,W44:Z53,2,FALSE)</f>
        <v>#REF!</v>
      </c>
      <c r="AC44" t="e">
        <f>VLOOKUP(AA44,W44:Z53,3,FALSE)</f>
        <v>#REF!</v>
      </c>
      <c r="AD44" t="e">
        <f>VLOOKUP(AA44,W44:Z53,4,FALSE)</f>
        <v>#REF!</v>
      </c>
      <c r="AE44" t="e">
        <f>AA44</f>
        <v>#REF!</v>
      </c>
      <c r="AF44" t="e">
        <f>VLOOKUP(AE44,AA44:AD53,2,FALSE)</f>
        <v>#REF!</v>
      </c>
      <c r="AG44" t="e">
        <f>VLOOKUP(AE44,AA44:AD53,3,FALSE)</f>
        <v>#REF!</v>
      </c>
      <c r="AH44" t="e">
        <f>VLOOKUP(AE44,AA44:AD53,4,FALSE)</f>
        <v>#REF!</v>
      </c>
      <c r="AI44" t="e">
        <f>AE44</f>
        <v>#REF!</v>
      </c>
      <c r="AJ44" t="e">
        <f>VLOOKUP(AI44,AE44:AH53,2,FALSE)</f>
        <v>#REF!</v>
      </c>
      <c r="AK44" t="e">
        <f>VLOOKUP(AI44,AE44:AH53,3,FALSE)</f>
        <v>#REF!</v>
      </c>
      <c r="AL44" t="e">
        <f>VLOOKUP(AI44,AE44:AH53,4,FALSE)</f>
        <v>#REF!</v>
      </c>
      <c r="AM44" t="e">
        <f>AI44</f>
        <v>#REF!</v>
      </c>
      <c r="AN44" t="e">
        <f>VLOOKUP(AM44,AI44:AL53,2,FALSE)</f>
        <v>#REF!</v>
      </c>
      <c r="AO44" t="e">
        <f>VLOOKUP(AM44,AI44:AL53,3,FALSE)</f>
        <v>#REF!</v>
      </c>
      <c r="AP44" t="e">
        <f>VLOOKUP(AM44,AI44:AL53,4,FALSE)</f>
        <v>#REF!</v>
      </c>
      <c r="AQ44" t="e">
        <f>AM44</f>
        <v>#REF!</v>
      </c>
      <c r="AR44" t="e">
        <f>VLOOKUP(AQ44,AM44:AP53,2,FALSE)</f>
        <v>#REF!</v>
      </c>
      <c r="AS44" t="e">
        <f>VLOOKUP(AQ44,AM44:AP53,3,FALSE)</f>
        <v>#REF!</v>
      </c>
      <c r="AT44" t="e">
        <f>VLOOKUP(AQ44,AM44:AP53,4,FALSE)</f>
        <v>#REF!</v>
      </c>
      <c r="AU44" t="e">
        <f>AQ44</f>
        <v>#REF!</v>
      </c>
      <c r="AV44" t="e">
        <f>VLOOKUP(AU44,AQ44:AT53,2,FALSE)</f>
        <v>#REF!</v>
      </c>
      <c r="AW44" t="e">
        <f>VLOOKUP(AU44,AQ44:AT53,3,FALSE)</f>
        <v>#REF!</v>
      </c>
      <c r="AX44" t="e">
        <f>VLOOKUP(AU44,AQ44:AT53,4,FALSE)</f>
        <v>#REF!</v>
      </c>
      <c r="AY44" t="e">
        <f>AU44</f>
        <v>#REF!</v>
      </c>
      <c r="AZ44" t="e">
        <f>VLOOKUP(AY44,AU44:AX53,2,FALSE)</f>
        <v>#REF!</v>
      </c>
      <c r="BA44" t="e">
        <f>VLOOKUP(AY44,AU44:AX53,3,FALSE)</f>
        <v>#REF!</v>
      </c>
      <c r="BB44" t="e">
        <f>VLOOKUP(AY44,AU44:AX53,4,FALSE)</f>
        <v>#REF!</v>
      </c>
    </row>
    <row r="45" spans="6:54" x14ac:dyDescent="0.2">
      <c r="F45" t="e">
        <f>AY33</f>
        <v>#REF!</v>
      </c>
      <c r="J45" t="e">
        <f>VLOOKUP(F45,$F$20:$M$29,8,FALSE)</f>
        <v>#REF!</v>
      </c>
      <c r="K45" t="e">
        <f>VLOOKUP(F45,$F$20:$M$29,6,FALSE)</f>
        <v>#REF!</v>
      </c>
      <c r="L45" t="e">
        <f>VLOOKUP(F45,$F$20:$M$29,7,FALSE)</f>
        <v>#REF!</v>
      </c>
      <c r="M45" t="e">
        <f>K45-L45</f>
        <v>#REF!</v>
      </c>
      <c r="O45" t="e">
        <f>IF(AND(J44=J45,M44=M45,K45&gt;K44),F44,F45)</f>
        <v>#REF!</v>
      </c>
      <c r="P45" t="e">
        <f>VLOOKUP(O45,$F$44:$M$53,5,FALSE)</f>
        <v>#REF!</v>
      </c>
      <c r="Q45" t="e">
        <f>VLOOKUP(O45,$F$44:$M$53,8,FALSE)</f>
        <v>#REF!</v>
      </c>
      <c r="R45" t="e">
        <f>VLOOKUP(O45,$F$44:$M$53,6,FALSE)</f>
        <v>#REF!</v>
      </c>
      <c r="S45" t="e">
        <f>O45</f>
        <v>#REF!</v>
      </c>
      <c r="T45" t="e">
        <f>VLOOKUP(S45,$O$44:$R$53,2,FALSE)</f>
        <v>#REF!</v>
      </c>
      <c r="U45" t="e">
        <f>VLOOKUP(S45,$O$44:$R$53,3,FALSE)</f>
        <v>#REF!</v>
      </c>
      <c r="V45" t="e">
        <f>VLOOKUP(S45,$O$44:$R$53,4,FALSE)</f>
        <v>#REF!</v>
      </c>
      <c r="W45" t="e">
        <f>S45</f>
        <v>#REF!</v>
      </c>
      <c r="X45" t="e">
        <f>VLOOKUP(W45,$S$44:$V$53,2,FALSE)</f>
        <v>#REF!</v>
      </c>
      <c r="Y45" t="e">
        <f>VLOOKUP(W45,$S$44:$V$53,3,FALSE)</f>
        <v>#REF!</v>
      </c>
      <c r="Z45" t="e">
        <f>VLOOKUP(W45,$S$44:$V$53,4,FALSE)</f>
        <v>#REF!</v>
      </c>
      <c r="AA45" t="e">
        <f>W45</f>
        <v>#REF!</v>
      </c>
      <c r="AB45" t="e">
        <f>VLOOKUP(AA45,W44:Z53,2,FALSE)</f>
        <v>#REF!</v>
      </c>
      <c r="AC45" t="e">
        <f>VLOOKUP(AA45,W44:Z53,3,FALSE)</f>
        <v>#REF!</v>
      </c>
      <c r="AD45" t="e">
        <f>VLOOKUP(AA45,W44:Z53,4,FALSE)</f>
        <v>#REF!</v>
      </c>
      <c r="AE45" t="e">
        <f>IF(AND(AB45=AB46,AC45=AC46,AD46&gt;AD45),AA46,AA45)</f>
        <v>#REF!</v>
      </c>
      <c r="AF45" t="e">
        <f>VLOOKUP(AE45,AA44:AD53,2,FALSE)</f>
        <v>#REF!</v>
      </c>
      <c r="AG45" t="e">
        <f>VLOOKUP(AE45,AA44:AD53,3,FALSE)</f>
        <v>#REF!</v>
      </c>
      <c r="AH45" t="e">
        <f>VLOOKUP(AE45,AA44:AD53,4,FALSE)</f>
        <v>#REF!</v>
      </c>
      <c r="AI45" t="e">
        <f>IF(AND(AF45=AF47,AG45=AG47,AH47&gt;AH45),AE47,AE45)</f>
        <v>#REF!</v>
      </c>
      <c r="AJ45" t="e">
        <f>VLOOKUP(AI45,AE44:AH53,2,FALSE)</f>
        <v>#REF!</v>
      </c>
      <c r="AK45" t="e">
        <f>VLOOKUP(AI45,AE44:AH53,3,FALSE)</f>
        <v>#REF!</v>
      </c>
      <c r="AL45" t="e">
        <f>VLOOKUP(AI45,AE44:AH53,4,FALSE)</f>
        <v>#REF!</v>
      </c>
      <c r="AM45" t="e">
        <f>IF(AND(AJ45=AJ48,AK45=AK48,AL48&gt;AL45),AI48,AI45)</f>
        <v>#REF!</v>
      </c>
      <c r="AN45" t="e">
        <f>VLOOKUP(AM45,AI44:AL53,2,FALSE)</f>
        <v>#REF!</v>
      </c>
      <c r="AO45" t="e">
        <f>VLOOKUP(AM45,AI44:AL53,3,FALSE)</f>
        <v>#REF!</v>
      </c>
      <c r="AP45" t="e">
        <f>VLOOKUP(AM45,AI44:AL53,4,FALSE)</f>
        <v>#REF!</v>
      </c>
      <c r="AQ45" t="e">
        <f>AM45</f>
        <v>#REF!</v>
      </c>
      <c r="AR45" t="e">
        <f>VLOOKUP(AQ45,AM44:AP53,2,FALSE)</f>
        <v>#REF!</v>
      </c>
      <c r="AS45" t="e">
        <f>VLOOKUP(AQ45,AM44:AP53,3,FALSE)</f>
        <v>#REF!</v>
      </c>
      <c r="AT45" t="e">
        <f>VLOOKUP(AQ45,AM44:AP53,4,FALSE)</f>
        <v>#REF!</v>
      </c>
      <c r="AU45" t="e">
        <f>AQ45</f>
        <v>#REF!</v>
      </c>
      <c r="AV45" t="e">
        <f>VLOOKUP(AU45,AQ44:AT53,2,FALSE)</f>
        <v>#REF!</v>
      </c>
      <c r="AW45" t="e">
        <f>VLOOKUP(AU45,AQ44:AT53,3,FALSE)</f>
        <v>#REF!</v>
      </c>
      <c r="AX45" t="e">
        <f>VLOOKUP(AU45,AQ44:AT53,4,FALSE)</f>
        <v>#REF!</v>
      </c>
      <c r="AY45" t="e">
        <f>AU45</f>
        <v>#REF!</v>
      </c>
      <c r="AZ45" t="e">
        <f>VLOOKUP(AY45,AU44:AX53,2,FALSE)</f>
        <v>#REF!</v>
      </c>
      <c r="BA45" t="e">
        <f>VLOOKUP(AY45,AU44:AX53,3,FALSE)</f>
        <v>#REF!</v>
      </c>
      <c r="BB45" t="e">
        <f>VLOOKUP(AY45,AU44:AX53,4,FALSE)</f>
        <v>#REF!</v>
      </c>
    </row>
    <row r="46" spans="6:54" x14ac:dyDescent="0.2">
      <c r="F46" t="e">
        <f>AY34</f>
        <v>#REF!</v>
      </c>
      <c r="J46" t="e">
        <f>VLOOKUP(F46,$F$20:$M$29,8,FALSE)</f>
        <v>#REF!</v>
      </c>
      <c r="K46" t="e">
        <f>VLOOKUP(F46,$F$20:$M$29,6,FALSE)</f>
        <v>#REF!</v>
      </c>
      <c r="L46" t="e">
        <f>VLOOKUP(F46,$F$20:$M$29,7,FALSE)</f>
        <v>#REF!</v>
      </c>
      <c r="M46" t="e">
        <f>K46-L46</f>
        <v>#REF!</v>
      </c>
      <c r="O46" t="e">
        <f>F46</f>
        <v>#REF!</v>
      </c>
      <c r="P46" t="e">
        <f>VLOOKUP(O46,$F$44:$M$53,5,FALSE)</f>
        <v>#REF!</v>
      </c>
      <c r="Q46" t="e">
        <f>VLOOKUP(O46,$F$44:$M$53,8,FALSE)</f>
        <v>#REF!</v>
      </c>
      <c r="R46" t="e">
        <f>VLOOKUP(O46,$F$44:$M$53,6,FALSE)</f>
        <v>#REF!</v>
      </c>
      <c r="S46" t="e">
        <f>IF(AND(P44=P46,Q44=Q46,R46&gt;R44),O44,O46)</f>
        <v>#REF!</v>
      </c>
      <c r="T46" t="e">
        <f>VLOOKUP(S46,$O$44:$R$53,2,FALSE)</f>
        <v>#REF!</v>
      </c>
      <c r="U46" t="e">
        <f>VLOOKUP(S46,$O$44:$R$53,3,FALSE)</f>
        <v>#REF!</v>
      </c>
      <c r="V46" t="e">
        <f>VLOOKUP(S46,$O$44:$R$53,4,FALSE)</f>
        <v>#REF!</v>
      </c>
      <c r="W46" t="e">
        <f>S46</f>
        <v>#REF!</v>
      </c>
      <c r="X46" t="e">
        <f>VLOOKUP(W46,$S$44:$V$53,2,FALSE)</f>
        <v>#REF!</v>
      </c>
      <c r="Y46" t="e">
        <f>VLOOKUP(W46,$S$44:$V$53,3,FALSE)</f>
        <v>#REF!</v>
      </c>
      <c r="Z46" t="e">
        <f>VLOOKUP(W46,$S$44:$V$53,4,FALSE)</f>
        <v>#REF!</v>
      </c>
      <c r="AA46" t="e">
        <f>W46</f>
        <v>#REF!</v>
      </c>
      <c r="AB46" t="e">
        <f>VLOOKUP(AA46,W44:Z53,2,FALSE)</f>
        <v>#REF!</v>
      </c>
      <c r="AC46" t="e">
        <f>VLOOKUP(AA46,W44:Z53,3,FALSE)</f>
        <v>#REF!</v>
      </c>
      <c r="AD46" t="e">
        <f>VLOOKUP(AA46,W44:Z53,4,FALSE)</f>
        <v>#REF!</v>
      </c>
      <c r="AE46" t="e">
        <f>IF(AND(AB45=AB46,AC45=AC46,AD46&gt;AD45),AA45,AA46)</f>
        <v>#REF!</v>
      </c>
      <c r="AF46" t="e">
        <f>VLOOKUP(AE46,AA44:AD53,2,FALSE)</f>
        <v>#REF!</v>
      </c>
      <c r="AG46" t="e">
        <f>VLOOKUP(AE46,AA44:AD53,3,FALSE)</f>
        <v>#REF!</v>
      </c>
      <c r="AH46" t="e">
        <f>VLOOKUP(AE46,AA44:AD53,4,FALSE)</f>
        <v>#REF!</v>
      </c>
      <c r="AI46" t="e">
        <f>AE46</f>
        <v>#REF!</v>
      </c>
      <c r="AJ46" t="e">
        <f>VLOOKUP(AI46,AE44:AH53,2,FALSE)</f>
        <v>#REF!</v>
      </c>
      <c r="AK46" t="e">
        <f>VLOOKUP(AI46,AE44:AH53,3,FALSE)</f>
        <v>#REF!</v>
      </c>
      <c r="AL46" t="e">
        <f>VLOOKUP(AI46,AE44:AH53,4,FALSE)</f>
        <v>#REF!</v>
      </c>
      <c r="AM46" t="e">
        <f>AI46</f>
        <v>#REF!</v>
      </c>
      <c r="AN46" t="e">
        <f>VLOOKUP(AM46,AI44:AL53,2,FALSE)</f>
        <v>#REF!</v>
      </c>
      <c r="AO46" t="e">
        <f>VLOOKUP(AM46,AI44:AL53,3,FALSE)</f>
        <v>#REF!</v>
      </c>
      <c r="AP46" t="e">
        <f>VLOOKUP(AM46,AI44:AL53,4,FALSE)</f>
        <v>#REF!</v>
      </c>
      <c r="AQ46" t="e">
        <f>IF(AND(AN46=AN47,AO46=AO47,AP47&gt;AP46),AM47,AM46)</f>
        <v>#REF!</v>
      </c>
      <c r="AR46" t="e">
        <f>VLOOKUP(AQ46,AM44:AP53,2,FALSE)</f>
        <v>#REF!</v>
      </c>
      <c r="AS46" t="e">
        <f>VLOOKUP(AQ46,AM44:AP53,3,FALSE)</f>
        <v>#REF!</v>
      </c>
      <c r="AT46" t="e">
        <f>VLOOKUP(AQ46,AM44:AP53,4,FALSE)</f>
        <v>#REF!</v>
      </c>
      <c r="AU46" t="e">
        <f>IF(AND(AR46=AR48,AS46=AS48,AT48&gt;AT46),AQ48,AQ46)</f>
        <v>#REF!</v>
      </c>
      <c r="AV46" t="e">
        <f>VLOOKUP(AU46,AQ44:AT53,2,FALSE)</f>
        <v>#REF!</v>
      </c>
      <c r="AW46" t="e">
        <f>VLOOKUP(AU46,AQ44:AT53,3,FALSE)</f>
        <v>#REF!</v>
      </c>
      <c r="AX46" t="e">
        <f>VLOOKUP(AU46,AQ44:AT53,4,FALSE)</f>
        <v>#REF!</v>
      </c>
      <c r="AY46" t="e">
        <f>AU46</f>
        <v>#REF!</v>
      </c>
      <c r="AZ46" t="e">
        <f>VLOOKUP(AY46,AU44:AX53,2,FALSE)</f>
        <v>#REF!</v>
      </c>
      <c r="BA46" t="e">
        <f>VLOOKUP(AY46,AU44:AX53,3,FALSE)</f>
        <v>#REF!</v>
      </c>
      <c r="BB46" t="e">
        <f>VLOOKUP(AY46,AU44:AX53,4,FALSE)</f>
        <v>#REF!</v>
      </c>
    </row>
    <row r="47" spans="6:54" x14ac:dyDescent="0.2">
      <c r="F47" t="e">
        <f>AY35</f>
        <v>#REF!</v>
      </c>
      <c r="J47" t="e">
        <f>VLOOKUP(F47,$F$20:$M$29,8,FALSE)</f>
        <v>#REF!</v>
      </c>
      <c r="K47" t="e">
        <f>VLOOKUP(F47,$F$20:$M$29,6,FALSE)</f>
        <v>#REF!</v>
      </c>
      <c r="L47" t="e">
        <f>VLOOKUP(F47,$F$20:$M$29,7,FALSE)</f>
        <v>#REF!</v>
      </c>
      <c r="M47" t="e">
        <f>K47-L47</f>
        <v>#REF!</v>
      </c>
      <c r="O47" t="e">
        <f>F47</f>
        <v>#REF!</v>
      </c>
      <c r="P47" t="e">
        <f>VLOOKUP(O47,$F$44:$M$53,5,FALSE)</f>
        <v>#REF!</v>
      </c>
      <c r="Q47" t="e">
        <f>VLOOKUP(O47,$F$44:$M$53,8,FALSE)</f>
        <v>#REF!</v>
      </c>
      <c r="R47" t="e">
        <f>VLOOKUP(O47,$F$44:$M$53,6,FALSE)</f>
        <v>#REF!</v>
      </c>
      <c r="S47" t="e">
        <f>O47</f>
        <v>#REF!</v>
      </c>
      <c r="T47" t="e">
        <f>VLOOKUP(S47,$O$44:$R$53,2,FALSE)</f>
        <v>#REF!</v>
      </c>
      <c r="U47" t="e">
        <f>VLOOKUP(S47,$O$44:$R$53,3,FALSE)</f>
        <v>#REF!</v>
      </c>
      <c r="V47" t="e">
        <f>VLOOKUP(S47,$O$44:$R$53,4,FALSE)</f>
        <v>#REF!</v>
      </c>
      <c r="W47" t="e">
        <f>IF(AND(T44=T47,U44=U47,V47&gt;V44),S44,S47)</f>
        <v>#REF!</v>
      </c>
      <c r="X47" t="e">
        <f>VLOOKUP(W47,$S$44:$V$53,2,FALSE)</f>
        <v>#REF!</v>
      </c>
      <c r="Y47" t="e">
        <f>VLOOKUP(W47,$S$44:$V$53,3,FALSE)</f>
        <v>#REF!</v>
      </c>
      <c r="Z47" t="e">
        <f>VLOOKUP(W47,$S$44:$V$53,4,FALSE)</f>
        <v>#REF!</v>
      </c>
      <c r="AA47" t="e">
        <f>W47</f>
        <v>#REF!</v>
      </c>
      <c r="AB47" t="e">
        <f>VLOOKUP(AA47,W44:Z53,2,FALSE)</f>
        <v>#REF!</v>
      </c>
      <c r="AC47" t="e">
        <f>VLOOKUP(AA47,W44:Z53,3,FALSE)</f>
        <v>#REF!</v>
      </c>
      <c r="AD47" t="e">
        <f>VLOOKUP(AA47,W44:Z53,4,FALSE)</f>
        <v>#REF!</v>
      </c>
      <c r="AE47" t="e">
        <f>AA47</f>
        <v>#REF!</v>
      </c>
      <c r="AF47" t="e">
        <f>VLOOKUP(AE47,AA44:AD53,2,FALSE)</f>
        <v>#REF!</v>
      </c>
      <c r="AG47" t="e">
        <f>VLOOKUP(AE47,AA44:AD53,3,FALSE)</f>
        <v>#REF!</v>
      </c>
      <c r="AH47" t="e">
        <f>VLOOKUP(AE47,AA44:AD53,4,FALSE)</f>
        <v>#REF!</v>
      </c>
      <c r="AI47" t="e">
        <f>IF(AND(AF45=AF47,AG45=AG47,AH47&gt;AH45),AE45,AE47)</f>
        <v>#REF!</v>
      </c>
      <c r="AJ47" t="e">
        <f>VLOOKUP(AI47,AE44:AH53,2,FALSE)</f>
        <v>#REF!</v>
      </c>
      <c r="AK47" t="e">
        <f>VLOOKUP(AI47,AE44:AH53,3,FALSE)</f>
        <v>#REF!</v>
      </c>
      <c r="AL47" t="e">
        <f>VLOOKUP(AI47,AE44:AH53,4,FALSE)</f>
        <v>#REF!</v>
      </c>
      <c r="AM47" t="e">
        <f>AI47</f>
        <v>#REF!</v>
      </c>
      <c r="AN47" t="e">
        <f>VLOOKUP(AM47,AI44:AL53,2,FALSE)</f>
        <v>#REF!</v>
      </c>
      <c r="AO47" t="e">
        <f>VLOOKUP(AM47,AI44:AL53,3,FALSE)</f>
        <v>#REF!</v>
      </c>
      <c r="AP47" t="e">
        <f>VLOOKUP(AM47,AI44:AL53,4,FALSE)</f>
        <v>#REF!</v>
      </c>
      <c r="AQ47" t="e">
        <f>IF(AND(AN46=AN47,AO46=AO47,AP47&gt;AP46),AM46,AM47)</f>
        <v>#REF!</v>
      </c>
      <c r="AR47" t="e">
        <f>VLOOKUP(AQ47,AM44:AP53,2,FALSE)</f>
        <v>#REF!</v>
      </c>
      <c r="AS47" t="e">
        <f>VLOOKUP(AQ47,AM44:AP53,3,FALSE)</f>
        <v>#REF!</v>
      </c>
      <c r="AT47" t="e">
        <f>VLOOKUP(AQ47,AM44:AP53,4,FALSE)</f>
        <v>#REF!</v>
      </c>
      <c r="AU47" t="e">
        <f>AQ47</f>
        <v>#REF!</v>
      </c>
      <c r="AV47" t="e">
        <f>VLOOKUP(AU47,AQ44:AT53,2,FALSE)</f>
        <v>#REF!</v>
      </c>
      <c r="AW47" t="e">
        <f>VLOOKUP(AU47,AQ44:AT53,3,FALSE)</f>
        <v>#REF!</v>
      </c>
      <c r="AX47" t="e">
        <f>VLOOKUP(AU47,AQ44:AT53,4,FALSE)</f>
        <v>#REF!</v>
      </c>
      <c r="AY47" t="e">
        <f>IF(AND(AV47=AV48,AW47=AW48,AX48&gt;AX47),AU48,AU47)</f>
        <v>#REF!</v>
      </c>
      <c r="AZ47" t="e">
        <f>VLOOKUP(AY47,AU44:AX53,2,FALSE)</f>
        <v>#REF!</v>
      </c>
      <c r="BA47" t="e">
        <f>VLOOKUP(AY47,AU44:AX53,3,FALSE)</f>
        <v>#REF!</v>
      </c>
      <c r="BB47" t="e">
        <f>VLOOKUP(AY47,AU44:AX53,4,FALSE)</f>
        <v>#REF!</v>
      </c>
    </row>
    <row r="48" spans="6:54" x14ac:dyDescent="0.2">
      <c r="F48" t="e">
        <f>AY36</f>
        <v>#REF!</v>
      </c>
      <c r="J48" t="e">
        <f>VLOOKUP(F48,$F$20:$M$29,8,FALSE)</f>
        <v>#REF!</v>
      </c>
      <c r="K48" t="e">
        <f>VLOOKUP(F48,$F$20:$M$29,6,FALSE)</f>
        <v>#REF!</v>
      </c>
      <c r="L48" t="e">
        <f>VLOOKUP(F48,$F$20:$M$29,7,FALSE)</f>
        <v>#REF!</v>
      </c>
      <c r="M48" t="e">
        <f>K48-L48</f>
        <v>#REF!</v>
      </c>
      <c r="O48" t="e">
        <f>F48</f>
        <v>#REF!</v>
      </c>
      <c r="P48" t="e">
        <f>VLOOKUP(O48,$F$44:$M$53,5,FALSE)</f>
        <v>#REF!</v>
      </c>
      <c r="Q48" t="e">
        <f>VLOOKUP(O48,$F$44:$M$53,8,FALSE)</f>
        <v>#REF!</v>
      </c>
      <c r="R48" t="e">
        <f>VLOOKUP(O48,$F$44:$M$53,6,FALSE)</f>
        <v>#REF!</v>
      </c>
      <c r="S48" t="e">
        <f>O48</f>
        <v>#REF!</v>
      </c>
      <c r="T48" t="e">
        <f>VLOOKUP(S48,$O$44:$R$53,2,FALSE)</f>
        <v>#REF!</v>
      </c>
      <c r="U48" t="e">
        <f>VLOOKUP(S48,$O$44:$R$53,3,FALSE)</f>
        <v>#REF!</v>
      </c>
      <c r="V48" t="e">
        <f>VLOOKUP(S48,$O$44:$R$53,4,FALSE)</f>
        <v>#REF!</v>
      </c>
      <c r="W48" t="e">
        <f>S48</f>
        <v>#REF!</v>
      </c>
      <c r="X48" t="e">
        <f>VLOOKUP(W48,$S$44:$V$53,2,FALSE)</f>
        <v>#REF!</v>
      </c>
      <c r="Y48" t="e">
        <f>VLOOKUP(W48,$S$44:$V$53,3,FALSE)</f>
        <v>#REF!</v>
      </c>
      <c r="Z48" t="e">
        <f>VLOOKUP(W48,$S$44:$V$53,4,FALSE)</f>
        <v>#REF!</v>
      </c>
      <c r="AA48" t="e">
        <f>IF(AND(X44=X48,Y44=Y48,Z48&gt;Z44),W44,W48)</f>
        <v>#REF!</v>
      </c>
      <c r="AB48" t="e">
        <f>VLOOKUP(AA48,W44:Z53,2,FALSE)</f>
        <v>#REF!</v>
      </c>
      <c r="AC48" t="e">
        <f>VLOOKUP(AA48,W44:Z53,3,FALSE)</f>
        <v>#REF!</v>
      </c>
      <c r="AD48" t="e">
        <f>VLOOKUP(AA48,W44:Z53,4,FALSE)</f>
        <v>#REF!</v>
      </c>
      <c r="AE48" t="e">
        <f>AA48</f>
        <v>#REF!</v>
      </c>
      <c r="AF48" t="e">
        <f>VLOOKUP(AE48,AA44:AD53,2,FALSE)</f>
        <v>#REF!</v>
      </c>
      <c r="AG48" t="e">
        <f>VLOOKUP(AE48,AA44:AD53,3,FALSE)</f>
        <v>#REF!</v>
      </c>
      <c r="AH48" t="e">
        <f>VLOOKUP(AE48,AA44:AD53,4,FALSE)</f>
        <v>#REF!</v>
      </c>
      <c r="AI48" t="e">
        <f>AE48</f>
        <v>#REF!</v>
      </c>
      <c r="AJ48" t="e">
        <f>VLOOKUP(AI48,AE44:AH53,2,FALSE)</f>
        <v>#REF!</v>
      </c>
      <c r="AK48" t="e">
        <f>VLOOKUP(AI48,AE44:AH53,3,FALSE)</f>
        <v>#REF!</v>
      </c>
      <c r="AL48" t="e">
        <f>VLOOKUP(AI48,AE44:AH53,4,FALSE)</f>
        <v>#REF!</v>
      </c>
      <c r="AM48" t="e">
        <f>IF(AND(AJ45=AJ48,AK45=AK48,AL48&gt;AL45),AI45,AI48)</f>
        <v>#REF!</v>
      </c>
      <c r="AN48" t="e">
        <f>VLOOKUP(AM48,AI44:AL53,2,FALSE)</f>
        <v>#REF!</v>
      </c>
      <c r="AO48" t="e">
        <f>VLOOKUP(AM48,AI44:AL53,3,FALSE)</f>
        <v>#REF!</v>
      </c>
      <c r="AP48" t="e">
        <f>VLOOKUP(AM48,AI44:AL53,4,FALSE)</f>
        <v>#REF!</v>
      </c>
      <c r="AQ48" t="e">
        <f>AM48</f>
        <v>#REF!</v>
      </c>
      <c r="AR48" t="e">
        <f>VLOOKUP(AQ48,AM44:AP53,2,FALSE)</f>
        <v>#REF!</v>
      </c>
      <c r="AS48" t="e">
        <f>VLOOKUP(AQ48,AM44:AP53,3,FALSE)</f>
        <v>#REF!</v>
      </c>
      <c r="AT48" t="e">
        <f>VLOOKUP(AQ48,AM44:AP53,4,FALSE)</f>
        <v>#REF!</v>
      </c>
      <c r="AU48" t="e">
        <f>IF(AND(AR46=AR48,AS46=AS48,AT48&gt;AT46),AQ46,AQ48)</f>
        <v>#REF!</v>
      </c>
      <c r="AV48" t="e">
        <f>VLOOKUP(AU48,AQ44:AT53,2,FALSE)</f>
        <v>#REF!</v>
      </c>
      <c r="AW48" t="e">
        <f>VLOOKUP(AU48,AQ44:AT53,3,FALSE)</f>
        <v>#REF!</v>
      </c>
      <c r="AX48" t="e">
        <f>VLOOKUP(AU48,AQ44:AT53,4,FALSE)</f>
        <v>#REF!</v>
      </c>
      <c r="AY48" t="e">
        <f>IF(AND(AV47=AV48,AW47=AW48,AX48&gt;AX47),AU47,AU48)</f>
        <v>#REF!</v>
      </c>
      <c r="AZ48" t="e">
        <f>VLOOKUP(AY48,AU44:AX53,2,FALSE)</f>
        <v>#REF!</v>
      </c>
      <c r="BA48" t="e">
        <f>VLOOKUP(AY48,AU44:AX53,3,FALSE)</f>
        <v>#REF!</v>
      </c>
      <c r="BB48" t="e">
        <f>VLOOKUP(AY48,AU44:AX53,4,FALSE)</f>
        <v>#REF!</v>
      </c>
    </row>
    <row r="55" spans="6:13" x14ac:dyDescent="0.2">
      <c r="F55" t="s">
        <v>36</v>
      </c>
    </row>
    <row r="56" spans="6:13" x14ac:dyDescent="0.2">
      <c r="F56" t="e">
        <f>AY44</f>
        <v>#REF!</v>
      </c>
      <c r="G56" t="e">
        <f>VLOOKUP(F56,$F$20:$M$29,2,FALSE)</f>
        <v>#REF!</v>
      </c>
      <c r="H56" t="e">
        <f>VLOOKUP(F56,$F$20:$M$29,3,FALSE)</f>
        <v>#REF!</v>
      </c>
      <c r="I56" t="e">
        <f>VLOOKUP(F56,$F$20:$M$29,4,FALSE)</f>
        <v>#REF!</v>
      </c>
      <c r="J56" t="e">
        <f>VLOOKUP(F56,$F$20:$M$29,5,FALSE)</f>
        <v>#REF!</v>
      </c>
      <c r="K56" t="e">
        <f>VLOOKUP(F56,$F$20:$M$29,6,FALSE)</f>
        <v>#REF!</v>
      </c>
      <c r="L56" t="e">
        <f>VLOOKUP(F56,$F$20:$M$29,7,FALSE)</f>
        <v>#REF!</v>
      </c>
      <c r="M56" t="e">
        <f>VLOOKUP(F56,$F$20:$M$29,8,FALSE)</f>
        <v>#REF!</v>
      </c>
    </row>
    <row r="57" spans="6:13" x14ac:dyDescent="0.2">
      <c r="F57" t="e">
        <f>AY45</f>
        <v>#REF!</v>
      </c>
      <c r="G57" t="e">
        <f>VLOOKUP(F57,$F$20:$M$29,2,FALSE)</f>
        <v>#REF!</v>
      </c>
      <c r="H57" t="e">
        <f>VLOOKUP(F57,$F$20:$M$29,3,FALSE)</f>
        <v>#REF!</v>
      </c>
      <c r="I57" t="e">
        <f>VLOOKUP(F57,$F$20:$M$29,4,FALSE)</f>
        <v>#REF!</v>
      </c>
      <c r="J57" t="e">
        <f>VLOOKUP(F57,$F$20:$M$29,5,FALSE)</f>
        <v>#REF!</v>
      </c>
      <c r="K57" t="e">
        <f>VLOOKUP(F57,$F$20:$M$29,6,FALSE)</f>
        <v>#REF!</v>
      </c>
      <c r="L57" t="e">
        <f>VLOOKUP(F57,$F$20:$M$29,7,FALSE)</f>
        <v>#REF!</v>
      </c>
      <c r="M57" t="e">
        <f>VLOOKUP(F57,$F$20:$M$29,8,FALSE)</f>
        <v>#REF!</v>
      </c>
    </row>
    <row r="58" spans="6:13" x14ac:dyDescent="0.2">
      <c r="F58" t="e">
        <f>AY46</f>
        <v>#REF!</v>
      </c>
      <c r="G58" t="e">
        <f>VLOOKUP(F58,$F$20:$M$29,2,FALSE)</f>
        <v>#REF!</v>
      </c>
      <c r="H58" t="e">
        <f>VLOOKUP(F58,$F$20:$M$29,3,FALSE)</f>
        <v>#REF!</v>
      </c>
      <c r="I58" t="e">
        <f>VLOOKUP(F58,$F$20:$M$29,4,FALSE)</f>
        <v>#REF!</v>
      </c>
      <c r="J58" t="e">
        <f>VLOOKUP(F58,$F$20:$M$29,5,FALSE)</f>
        <v>#REF!</v>
      </c>
      <c r="K58" t="e">
        <f>VLOOKUP(F58,$F$20:$M$29,6,FALSE)</f>
        <v>#REF!</v>
      </c>
      <c r="L58" t="e">
        <f>VLOOKUP(F58,$F$20:$M$29,7,FALSE)</f>
        <v>#REF!</v>
      </c>
      <c r="M58" t="e">
        <f>VLOOKUP(F58,$F$20:$M$29,8,FALSE)</f>
        <v>#REF!</v>
      </c>
    </row>
    <row r="59" spans="6:13" x14ac:dyDescent="0.2">
      <c r="F59" t="e">
        <f>AY47</f>
        <v>#REF!</v>
      </c>
      <c r="G59" t="e">
        <f>VLOOKUP(F59,$F$20:$M$29,2,FALSE)</f>
        <v>#REF!</v>
      </c>
      <c r="H59" t="e">
        <f>VLOOKUP(F59,$F$20:$M$29,3,FALSE)</f>
        <v>#REF!</v>
      </c>
      <c r="I59" t="e">
        <f>VLOOKUP(F59,$F$20:$M$29,4,FALSE)</f>
        <v>#REF!</v>
      </c>
      <c r="J59" t="e">
        <f>VLOOKUP(F59,$F$20:$M$29,5,FALSE)</f>
        <v>#REF!</v>
      </c>
      <c r="K59" t="e">
        <f>VLOOKUP(F59,$F$20:$M$29,6,FALSE)</f>
        <v>#REF!</v>
      </c>
      <c r="L59" t="e">
        <f>VLOOKUP(F59,$F$20:$M$29,7,FALSE)</f>
        <v>#REF!</v>
      </c>
      <c r="M59" t="e">
        <f>VLOOKUP(F59,$F$20:$M$29,8,FALSE)</f>
        <v>#REF!</v>
      </c>
    </row>
    <row r="60" spans="6:13" x14ac:dyDescent="0.2">
      <c r="F60" t="e">
        <f>AY48</f>
        <v>#REF!</v>
      </c>
      <c r="G60" t="e">
        <f>VLOOKUP(F60,$F$20:$M$29,2,FALSE)</f>
        <v>#REF!</v>
      </c>
      <c r="H60" t="e">
        <f>VLOOKUP(F60,$F$20:$M$29,3,FALSE)</f>
        <v>#REF!</v>
      </c>
      <c r="I60" t="e">
        <f>VLOOKUP(F60,$F$20:$M$29,4,FALSE)</f>
        <v>#REF!</v>
      </c>
      <c r="J60" t="e">
        <f>VLOOKUP(F60,$F$20:$M$29,5,FALSE)</f>
        <v>#REF!</v>
      </c>
      <c r="K60" t="e">
        <f>VLOOKUP(F60,$F$20:$M$29,6,FALSE)</f>
        <v>#REF!</v>
      </c>
      <c r="L60" t="e">
        <f>VLOOKUP(F60,$F$20:$M$29,7,FALSE)</f>
        <v>#REF!</v>
      </c>
      <c r="M60" t="e">
        <f>VLOOKUP(F60,$F$20:$M$29,8,FALSE)</f>
        <v>#REF!</v>
      </c>
    </row>
  </sheetData>
  <mergeCells count="1">
    <mergeCell ref="A2:E2"/>
  </mergeCells>
  <phoneticPr fontId="1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T45"/>
  <sheetViews>
    <sheetView showGridLines="0" showOutlineSymbols="0" topLeftCell="A4" zoomScale="60" zoomScaleNormal="60" workbookViewId="0">
      <selection activeCell="H12" sqref="H12:I12"/>
    </sheetView>
  </sheetViews>
  <sheetFormatPr baseColWidth="10" defaultColWidth="9.140625" defaultRowHeight="27" x14ac:dyDescent="0.35"/>
  <cols>
    <col min="1" max="1" width="4.7109375" style="157" customWidth="1"/>
    <col min="2" max="2" width="34.28515625" style="157" customWidth="1"/>
    <col min="3" max="3" width="5.85546875" style="367" customWidth="1"/>
    <col min="4" max="4" width="1.7109375" style="157" customWidth="1"/>
    <col min="5" max="5" width="5.85546875" style="367" customWidth="1"/>
    <col min="6" max="7" width="34.28515625" style="157" customWidth="1"/>
    <col min="8" max="9" width="20.140625" style="349" customWidth="1"/>
    <col min="10" max="11" width="16.7109375" style="349" customWidth="1"/>
    <col min="12" max="13" width="16.7109375" style="157" customWidth="1"/>
    <col min="14" max="14" width="24" style="157" customWidth="1"/>
    <col min="15" max="15" width="16.7109375" style="157" customWidth="1"/>
    <col min="16" max="16" width="5.7109375" style="157" customWidth="1"/>
    <col min="17" max="18" width="16.7109375" style="157" customWidth="1"/>
    <col min="19" max="19" width="5.7109375" style="157" customWidth="1"/>
    <col min="20" max="20" width="7.7109375" style="157" customWidth="1"/>
    <col min="21" max="16384" width="9.140625" style="157"/>
  </cols>
  <sheetData>
    <row r="1" spans="1:20" s="156" customFormat="1" ht="73.5" customHeight="1" x14ac:dyDescent="0.2">
      <c r="A1" s="396" t="s">
        <v>207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155"/>
    </row>
    <row r="2" spans="1:20" s="156" customFormat="1" ht="73.5" customHeight="1" x14ac:dyDescent="0.2">
      <c r="A2" s="397"/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85"/>
    </row>
    <row r="3" spans="1:20" ht="21" customHeight="1" thickBot="1" x14ac:dyDescent="0.4">
      <c r="G3" s="158"/>
      <c r="L3" s="159"/>
      <c r="M3" s="160"/>
      <c r="R3" s="158"/>
    </row>
    <row r="4" spans="1:20" ht="20.100000000000001" customHeight="1" thickBot="1" x14ac:dyDescent="0.25">
      <c r="B4" s="411" t="s">
        <v>12</v>
      </c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3"/>
      <c r="P4" s="404" t="s">
        <v>70</v>
      </c>
      <c r="Q4" s="405"/>
      <c r="R4" s="405"/>
      <c r="S4" s="406"/>
    </row>
    <row r="5" spans="1:20" ht="20.100000000000001" customHeight="1" thickBot="1" x14ac:dyDescent="0.4">
      <c r="B5" s="213"/>
      <c r="C5" s="368"/>
      <c r="D5" s="214"/>
      <c r="E5" s="368"/>
      <c r="F5" s="214"/>
      <c r="G5" s="225" t="s">
        <v>58</v>
      </c>
      <c r="H5" s="410" t="s">
        <v>226</v>
      </c>
      <c r="I5" s="410"/>
      <c r="J5" s="410" t="s">
        <v>110</v>
      </c>
      <c r="K5" s="410"/>
      <c r="L5" s="401" t="s">
        <v>102</v>
      </c>
      <c r="M5" s="401"/>
      <c r="N5" s="224" t="s">
        <v>111</v>
      </c>
      <c r="P5" s="407"/>
      <c r="Q5" s="408"/>
      <c r="R5" s="408"/>
      <c r="S5" s="409"/>
    </row>
    <row r="6" spans="1:20" ht="42" customHeight="1" x14ac:dyDescent="0.2">
      <c r="A6" s="195">
        <v>1</v>
      </c>
      <c r="B6" s="362" t="str">
        <f ca="1">CELL("CONTENIDO",Q7)</f>
        <v>ECONÓMICAS FCE</v>
      </c>
      <c r="C6" s="369">
        <v>18</v>
      </c>
      <c r="D6" s="363" t="s">
        <v>13</v>
      </c>
      <c r="E6" s="369">
        <v>21</v>
      </c>
      <c r="F6" s="364" t="str">
        <f ca="1">CELL("CONTENIDO",Q9)</f>
        <v>BASQUETEROS UN</v>
      </c>
      <c r="G6" s="365" t="s">
        <v>196</v>
      </c>
      <c r="H6" s="398">
        <v>42129</v>
      </c>
      <c r="I6" s="399"/>
      <c r="J6" s="400">
        <v>0.66666666666666663</v>
      </c>
      <c r="K6" s="400"/>
      <c r="L6" s="403"/>
      <c r="M6" s="403"/>
      <c r="N6" s="366" t="s">
        <v>235</v>
      </c>
      <c r="O6" s="161"/>
      <c r="P6" s="205"/>
      <c r="Q6" s="402"/>
      <c r="R6" s="402"/>
      <c r="S6" s="206"/>
    </row>
    <row r="7" spans="1:20" ht="42" customHeight="1" x14ac:dyDescent="0.35">
      <c r="A7" s="195">
        <v>2</v>
      </c>
      <c r="B7" s="357" t="str">
        <f ca="1">CELL("CONTENIDO",Q11)</f>
        <v>LOS JUECES</v>
      </c>
      <c r="C7" s="370">
        <v>66</v>
      </c>
      <c r="D7" s="164" t="s">
        <v>13</v>
      </c>
      <c r="E7" s="370">
        <v>55</v>
      </c>
      <c r="F7" s="356" t="str">
        <f ca="1">CELL("CONTENIDO",Q13)</f>
        <v>CANELA PASIÓN</v>
      </c>
      <c r="G7" s="326" t="s">
        <v>196</v>
      </c>
      <c r="H7" s="394">
        <v>42088</v>
      </c>
      <c r="I7" s="395"/>
      <c r="J7" s="416" t="s">
        <v>107</v>
      </c>
      <c r="K7" s="416"/>
      <c r="L7" s="415"/>
      <c r="M7" s="415"/>
      <c r="N7" s="226"/>
      <c r="O7" s="151"/>
      <c r="P7" s="207"/>
      <c r="Q7" s="414" t="s">
        <v>233</v>
      </c>
      <c r="R7" s="414"/>
      <c r="S7" s="208"/>
    </row>
    <row r="8" spans="1:20" ht="42" customHeight="1" x14ac:dyDescent="0.4">
      <c r="A8" s="195">
        <v>3</v>
      </c>
      <c r="B8" s="362" t="str">
        <f ca="1">CELL("CONTENIDO",Q15)</f>
        <v>CIENCIAS A</v>
      </c>
      <c r="C8" s="373"/>
      <c r="D8" s="363" t="s">
        <v>13</v>
      </c>
      <c r="E8" s="373"/>
      <c r="F8" s="364" t="str">
        <f ca="1">CELL("CONTENIDO",Q17)</f>
        <v>BALLERS</v>
      </c>
      <c r="G8" s="365" t="s">
        <v>196</v>
      </c>
      <c r="H8" s="398">
        <v>42138</v>
      </c>
      <c r="I8" s="399"/>
      <c r="J8" s="400">
        <v>0.54166666666666663</v>
      </c>
      <c r="K8" s="400"/>
      <c r="L8" s="403"/>
      <c r="M8" s="403"/>
      <c r="N8" s="374"/>
      <c r="O8" s="152"/>
      <c r="P8" s="209"/>
      <c r="Q8" s="48"/>
      <c r="R8" s="62"/>
      <c r="S8" s="210"/>
    </row>
    <row r="9" spans="1:20" ht="42" customHeight="1" x14ac:dyDescent="0.2">
      <c r="A9" s="195">
        <v>4</v>
      </c>
      <c r="B9" s="357" t="str">
        <f ca="1">CELL("CONTENIDO",Q7)</f>
        <v>ECONÓMICAS FCE</v>
      </c>
      <c r="C9" s="370">
        <v>64</v>
      </c>
      <c r="D9" s="164" t="s">
        <v>13</v>
      </c>
      <c r="E9" s="370">
        <v>86</v>
      </c>
      <c r="F9" s="356" t="str">
        <f ca="1">CELL("CONTENIDO",Q11)</f>
        <v>LOS JUECES</v>
      </c>
      <c r="G9" s="326" t="s">
        <v>196</v>
      </c>
      <c r="H9" s="394">
        <v>42124</v>
      </c>
      <c r="I9" s="395"/>
      <c r="J9" s="416">
        <v>0.625</v>
      </c>
      <c r="K9" s="416"/>
      <c r="L9" s="415"/>
      <c r="M9" s="415"/>
      <c r="N9" s="226"/>
      <c r="O9" s="161"/>
      <c r="P9" s="207"/>
      <c r="Q9" s="418" t="s">
        <v>218</v>
      </c>
      <c r="R9" s="418"/>
      <c r="S9" s="208"/>
    </row>
    <row r="10" spans="1:20" ht="42" customHeight="1" x14ac:dyDescent="0.2">
      <c r="A10" s="195">
        <v>5</v>
      </c>
      <c r="B10" s="357" t="str">
        <f ca="1">CELL("CONTENIDO",Q9)</f>
        <v>BASQUETEROS UN</v>
      </c>
      <c r="C10" s="370">
        <v>36</v>
      </c>
      <c r="D10" s="164" t="s">
        <v>13</v>
      </c>
      <c r="E10" s="370">
        <v>30</v>
      </c>
      <c r="F10" s="356" t="str">
        <f ca="1">CELL("CONTENIDO",Q15)</f>
        <v>CIENCIAS A</v>
      </c>
      <c r="G10" s="326" t="s">
        <v>196</v>
      </c>
      <c r="H10" s="394">
        <v>42123</v>
      </c>
      <c r="I10" s="395"/>
      <c r="J10" s="416" t="s">
        <v>107</v>
      </c>
      <c r="K10" s="416"/>
      <c r="L10" s="415"/>
      <c r="M10" s="415"/>
      <c r="N10" s="226"/>
      <c r="O10" s="161"/>
      <c r="P10" s="209"/>
      <c r="Q10" s="48"/>
      <c r="R10" s="62"/>
      <c r="S10" s="210"/>
    </row>
    <row r="11" spans="1:20" ht="42" customHeight="1" x14ac:dyDescent="0.2">
      <c r="A11" s="195">
        <v>6</v>
      </c>
      <c r="B11" s="357" t="str">
        <f ca="1">CELL("CONTENIDO",Q13)</f>
        <v>CANELA PASIÓN</v>
      </c>
      <c r="C11" s="370">
        <v>0</v>
      </c>
      <c r="D11" s="164" t="s">
        <v>13</v>
      </c>
      <c r="E11" s="370">
        <v>20</v>
      </c>
      <c r="F11" s="356" t="str">
        <f ca="1">CELL("CONTENIDO",Q17)</f>
        <v>BALLERS</v>
      </c>
      <c r="G11" s="326" t="s">
        <v>196</v>
      </c>
      <c r="H11" s="394">
        <v>42111</v>
      </c>
      <c r="I11" s="395"/>
      <c r="J11" s="416">
        <v>0.58333333333333337</v>
      </c>
      <c r="K11" s="416"/>
      <c r="L11" s="415"/>
      <c r="M11" s="415"/>
      <c r="N11" s="226" t="s">
        <v>234</v>
      </c>
      <c r="O11" s="161"/>
      <c r="P11" s="207"/>
      <c r="Q11" s="414" t="s">
        <v>219</v>
      </c>
      <c r="R11" s="414"/>
      <c r="S11" s="208"/>
    </row>
    <row r="12" spans="1:20" ht="42" customHeight="1" x14ac:dyDescent="0.2">
      <c r="A12" s="195">
        <v>7</v>
      </c>
      <c r="B12" s="362" t="str">
        <f ca="1">CELL("CONTENIDO",Q7)</f>
        <v>ECONÓMICAS FCE</v>
      </c>
      <c r="C12" s="373"/>
      <c r="D12" s="363" t="s">
        <v>13</v>
      </c>
      <c r="E12" s="373"/>
      <c r="F12" s="364" t="str">
        <f ca="1">CELL("CONTENIDO",Q15)</f>
        <v>CIENCIAS A</v>
      </c>
      <c r="G12" s="365" t="s">
        <v>196</v>
      </c>
      <c r="H12" s="398">
        <v>42130</v>
      </c>
      <c r="I12" s="399"/>
      <c r="J12" s="400">
        <v>0.54166666666666663</v>
      </c>
      <c r="K12" s="400"/>
      <c r="L12" s="417"/>
      <c r="M12" s="417"/>
      <c r="N12" s="374"/>
      <c r="O12" s="161"/>
      <c r="P12" s="209"/>
      <c r="Q12" s="48"/>
      <c r="R12" s="62"/>
      <c r="S12" s="210"/>
    </row>
    <row r="13" spans="1:20" ht="42" customHeight="1" x14ac:dyDescent="0.2">
      <c r="A13" s="195">
        <v>8</v>
      </c>
      <c r="B13" s="357" t="str">
        <f ca="1">CELL("CONTENIDO",Q9)</f>
        <v>BASQUETEROS UN</v>
      </c>
      <c r="C13" s="370">
        <v>46</v>
      </c>
      <c r="D13" s="164" t="s">
        <v>13</v>
      </c>
      <c r="E13" s="370">
        <v>39</v>
      </c>
      <c r="F13" s="356" t="str">
        <f ca="1">CELL("CONTENIDO",Q13)</f>
        <v>CANELA PASIÓN</v>
      </c>
      <c r="G13" s="326" t="s">
        <v>196</v>
      </c>
      <c r="H13" s="394">
        <v>42102</v>
      </c>
      <c r="I13" s="395"/>
      <c r="J13" s="416" t="s">
        <v>107</v>
      </c>
      <c r="K13" s="416"/>
      <c r="L13" s="419"/>
      <c r="M13" s="419"/>
      <c r="N13" s="226"/>
      <c r="O13" s="161"/>
      <c r="P13" s="207"/>
      <c r="Q13" s="414" t="s">
        <v>220</v>
      </c>
      <c r="R13" s="414"/>
      <c r="S13" s="208"/>
    </row>
    <row r="14" spans="1:20" ht="42" customHeight="1" x14ac:dyDescent="0.2">
      <c r="A14" s="195">
        <v>9</v>
      </c>
      <c r="B14" s="362" t="str">
        <f ca="1">CELL("CONTENIDO",Q11)</f>
        <v>LOS JUECES</v>
      </c>
      <c r="C14" s="373"/>
      <c r="D14" s="363" t="s">
        <v>13</v>
      </c>
      <c r="E14" s="373"/>
      <c r="F14" s="364" t="str">
        <f ca="1">CELL("CONTENIDO",Q17)</f>
        <v>BALLERS</v>
      </c>
      <c r="G14" s="365" t="s">
        <v>196</v>
      </c>
      <c r="H14" s="398">
        <v>42139</v>
      </c>
      <c r="I14" s="399"/>
      <c r="J14" s="400">
        <v>0.54166666666666663</v>
      </c>
      <c r="K14" s="400"/>
      <c r="L14" s="417"/>
      <c r="M14" s="417"/>
      <c r="N14" s="374"/>
      <c r="O14" s="161"/>
      <c r="P14" s="209"/>
      <c r="Q14" s="48"/>
      <c r="R14" s="62"/>
      <c r="S14" s="210"/>
    </row>
    <row r="15" spans="1:20" ht="42" customHeight="1" x14ac:dyDescent="0.2">
      <c r="A15" s="195">
        <v>10</v>
      </c>
      <c r="B15" s="362" t="str">
        <f ca="1">CELL("CONTENIDO",Q7)</f>
        <v>ECONÓMICAS FCE</v>
      </c>
      <c r="C15" s="373"/>
      <c r="D15" s="363" t="s">
        <v>13</v>
      </c>
      <c r="E15" s="373"/>
      <c r="F15" s="364" t="str">
        <f ca="1">CELL("CONTENIDO",Q13)</f>
        <v>CANELA PASIÓN</v>
      </c>
      <c r="G15" s="365" t="s">
        <v>196</v>
      </c>
      <c r="H15" s="398">
        <v>42136</v>
      </c>
      <c r="I15" s="399"/>
      <c r="J15" s="400">
        <v>0.66666666666666663</v>
      </c>
      <c r="K15" s="400"/>
      <c r="L15" s="417"/>
      <c r="M15" s="417"/>
      <c r="N15" s="374"/>
      <c r="O15" s="161"/>
      <c r="P15" s="207"/>
      <c r="Q15" s="414" t="s">
        <v>197</v>
      </c>
      <c r="R15" s="414"/>
      <c r="S15" s="208"/>
    </row>
    <row r="16" spans="1:20" ht="42" customHeight="1" x14ac:dyDescent="0.2">
      <c r="A16" s="195">
        <v>11</v>
      </c>
      <c r="B16" s="357" t="str">
        <f ca="1">CELL("CONTENIDO",Q11)</f>
        <v>LOS JUECES</v>
      </c>
      <c r="C16" s="370">
        <v>62</v>
      </c>
      <c r="D16" s="164" t="s">
        <v>13</v>
      </c>
      <c r="E16" s="370">
        <v>31</v>
      </c>
      <c r="F16" s="356" t="str">
        <f ca="1">CELL("CONTENIDO",Q15)</f>
        <v>CIENCIAS A</v>
      </c>
      <c r="G16" s="326" t="s">
        <v>196</v>
      </c>
      <c r="H16" s="394">
        <v>42102</v>
      </c>
      <c r="I16" s="395"/>
      <c r="J16" s="416">
        <v>0.54166666666666663</v>
      </c>
      <c r="K16" s="416"/>
      <c r="L16" s="419"/>
      <c r="M16" s="419"/>
      <c r="N16" s="226"/>
      <c r="O16" s="161"/>
      <c r="P16" s="209"/>
      <c r="Q16" s="48"/>
      <c r="R16" s="62"/>
      <c r="S16" s="210"/>
    </row>
    <row r="17" spans="1:19" ht="42" customHeight="1" x14ac:dyDescent="0.2">
      <c r="A17" s="195">
        <v>12</v>
      </c>
      <c r="B17" s="362" t="str">
        <f ca="1">CELL("CONTENIDO",Q9)</f>
        <v>BASQUETEROS UN</v>
      </c>
      <c r="C17" s="373"/>
      <c r="D17" s="363" t="s">
        <v>13</v>
      </c>
      <c r="E17" s="373"/>
      <c r="F17" s="364" t="str">
        <f ca="1">CELL("CONTENIDO",Q17)</f>
        <v>BALLERS</v>
      </c>
      <c r="G17" s="365" t="s">
        <v>196</v>
      </c>
      <c r="H17" s="398">
        <v>42145</v>
      </c>
      <c r="I17" s="399"/>
      <c r="J17" s="400">
        <v>0.54166666666666663</v>
      </c>
      <c r="K17" s="400"/>
      <c r="L17" s="417"/>
      <c r="M17" s="417"/>
      <c r="N17" s="374"/>
      <c r="O17" s="161"/>
      <c r="P17" s="207"/>
      <c r="Q17" s="414" t="s">
        <v>221</v>
      </c>
      <c r="R17" s="414"/>
      <c r="S17" s="208"/>
    </row>
    <row r="18" spans="1:19" ht="42" customHeight="1" x14ac:dyDescent="0.2">
      <c r="A18" s="195">
        <v>13</v>
      </c>
      <c r="B18" s="362" t="str">
        <f ca="1">CELL("CONTENIDO",Q7)</f>
        <v>ECONÓMICAS FCE</v>
      </c>
      <c r="C18" s="373"/>
      <c r="D18" s="363" t="s">
        <v>13</v>
      </c>
      <c r="E18" s="373"/>
      <c r="F18" s="364" t="str">
        <f ca="1">CELL("CONTENIDO",Q17)</f>
        <v>BALLERS</v>
      </c>
      <c r="G18" s="365" t="s">
        <v>196</v>
      </c>
      <c r="H18" s="398">
        <v>42146</v>
      </c>
      <c r="I18" s="399"/>
      <c r="J18" s="400">
        <v>0.54166666666666663</v>
      </c>
      <c r="K18" s="400"/>
      <c r="L18" s="420"/>
      <c r="M18" s="421"/>
      <c r="N18" s="374"/>
      <c r="O18" s="161"/>
      <c r="P18" s="209"/>
      <c r="Q18" s="48"/>
      <c r="R18" s="62"/>
      <c r="S18" s="210"/>
    </row>
    <row r="19" spans="1:19" ht="42" customHeight="1" thickBot="1" x14ac:dyDescent="0.25">
      <c r="A19" s="195">
        <v>14</v>
      </c>
      <c r="B19" s="357" t="str">
        <f ca="1">CELL("CONTENIDO",Q9)</f>
        <v>BASQUETEROS UN</v>
      </c>
      <c r="C19" s="370">
        <v>58</v>
      </c>
      <c r="D19" s="164" t="s">
        <v>13</v>
      </c>
      <c r="E19" s="370">
        <v>75</v>
      </c>
      <c r="F19" s="356" t="str">
        <f ca="1">CELL("CONTENIDO",Q11)</f>
        <v>LOS JUECES</v>
      </c>
      <c r="G19" s="326" t="s">
        <v>196</v>
      </c>
      <c r="H19" s="394">
        <v>42116</v>
      </c>
      <c r="I19" s="395"/>
      <c r="J19" s="416">
        <v>0.54166666666666663</v>
      </c>
      <c r="K19" s="416"/>
      <c r="L19" s="422"/>
      <c r="M19" s="423"/>
      <c r="N19" s="226"/>
      <c r="O19" s="161"/>
      <c r="P19" s="211"/>
      <c r="Q19" s="217"/>
      <c r="R19" s="217"/>
      <c r="S19" s="212"/>
    </row>
    <row r="20" spans="1:19" ht="42" customHeight="1" x14ac:dyDescent="0.2">
      <c r="A20" s="195">
        <v>15</v>
      </c>
      <c r="B20" s="357" t="str">
        <f ca="1">CELL("CONTENIDO",Q13)</f>
        <v>CANELA PASIÓN</v>
      </c>
      <c r="C20" s="370">
        <v>51</v>
      </c>
      <c r="D20" s="164" t="s">
        <v>13</v>
      </c>
      <c r="E20" s="370">
        <v>41</v>
      </c>
      <c r="F20" s="356" t="str">
        <f ca="1">CELL("CONTENIDO",Q15)</f>
        <v>CIENCIAS A</v>
      </c>
      <c r="G20" s="326" t="s">
        <v>196</v>
      </c>
      <c r="H20" s="394">
        <v>42116</v>
      </c>
      <c r="I20" s="395"/>
      <c r="J20" s="416" t="s">
        <v>107</v>
      </c>
      <c r="K20" s="416"/>
      <c r="L20" s="422"/>
      <c r="M20" s="423"/>
      <c r="N20" s="226"/>
      <c r="O20" s="161"/>
      <c r="P20" s="165"/>
      <c r="Q20" s="177"/>
      <c r="R20" s="177"/>
      <c r="S20" s="165"/>
    </row>
    <row r="21" spans="1:19" ht="20.100000000000001" customHeight="1" x14ac:dyDescent="0.2">
      <c r="A21" s="195"/>
      <c r="B21" s="218"/>
      <c r="C21" s="371"/>
      <c r="D21" s="218"/>
      <c r="E21" s="371"/>
      <c r="F21" s="218"/>
      <c r="G21" s="220"/>
      <c r="H21" s="424"/>
      <c r="I21" s="424"/>
      <c r="J21" s="425"/>
      <c r="K21" s="425"/>
      <c r="L21" s="426"/>
      <c r="M21" s="426"/>
      <c r="N21" s="221"/>
      <c r="O21" s="161"/>
      <c r="P21" s="165"/>
      <c r="Q21" s="177"/>
      <c r="R21" s="177"/>
      <c r="S21" s="165"/>
    </row>
    <row r="22" spans="1:19" ht="20.100000000000001" customHeight="1" x14ac:dyDescent="0.2">
      <c r="A22" s="195"/>
      <c r="B22" s="218"/>
      <c r="C22" s="371"/>
      <c r="D22" s="218"/>
      <c r="E22" s="371"/>
      <c r="F22" s="218"/>
      <c r="G22" s="220"/>
      <c r="H22" s="424"/>
      <c r="I22" s="424"/>
      <c r="J22" s="425"/>
      <c r="K22" s="425"/>
      <c r="L22" s="426"/>
      <c r="M22" s="426"/>
      <c r="N22" s="221"/>
      <c r="O22" s="161"/>
      <c r="P22" s="165"/>
      <c r="Q22" s="177"/>
      <c r="R22" s="177"/>
      <c r="S22" s="165"/>
    </row>
    <row r="23" spans="1:19" ht="20.100000000000001" customHeight="1" x14ac:dyDescent="0.2">
      <c r="A23" s="195"/>
      <c r="B23" s="218"/>
      <c r="C23" s="371"/>
      <c r="D23" s="218"/>
      <c r="E23" s="371"/>
      <c r="F23" s="218"/>
      <c r="G23" s="220"/>
      <c r="H23" s="424"/>
      <c r="I23" s="424"/>
      <c r="J23" s="425"/>
      <c r="K23" s="425"/>
      <c r="L23" s="426"/>
      <c r="M23" s="426"/>
      <c r="N23" s="221"/>
      <c r="O23" s="161"/>
      <c r="P23" s="165"/>
      <c r="Q23" s="177"/>
      <c r="R23" s="177"/>
      <c r="S23" s="165"/>
    </row>
    <row r="24" spans="1:19" ht="20.100000000000001" customHeight="1" x14ac:dyDescent="0.2">
      <c r="A24" s="195"/>
      <c r="B24" s="218"/>
      <c r="C24" s="371"/>
      <c r="D24" s="218"/>
      <c r="E24" s="371"/>
      <c r="F24" s="218"/>
      <c r="G24" s="220"/>
      <c r="H24" s="424"/>
      <c r="I24" s="424"/>
      <c r="J24" s="425"/>
      <c r="K24" s="425"/>
      <c r="L24" s="426"/>
      <c r="M24" s="426"/>
      <c r="N24" s="221"/>
      <c r="O24" s="161"/>
      <c r="P24" s="165"/>
      <c r="Q24" s="177"/>
      <c r="R24" s="177"/>
      <c r="S24" s="165"/>
    </row>
    <row r="25" spans="1:19" ht="20.100000000000001" customHeight="1" x14ac:dyDescent="0.2">
      <c r="A25" s="195"/>
      <c r="B25" s="218"/>
      <c r="C25" s="371"/>
      <c r="D25" s="218"/>
      <c r="E25" s="371"/>
      <c r="F25" s="218"/>
      <c r="G25" s="220"/>
      <c r="H25" s="424"/>
      <c r="I25" s="424"/>
      <c r="J25" s="425"/>
      <c r="K25" s="425"/>
      <c r="L25" s="426"/>
      <c r="M25" s="426"/>
      <c r="N25" s="221"/>
      <c r="O25" s="161"/>
      <c r="P25" s="165"/>
      <c r="Q25" s="177"/>
      <c r="R25" s="177"/>
      <c r="S25" s="165"/>
    </row>
    <row r="26" spans="1:19" ht="20.100000000000001" customHeight="1" x14ac:dyDescent="0.2">
      <c r="A26" s="195"/>
      <c r="B26" s="218"/>
      <c r="C26" s="371"/>
      <c r="D26" s="218"/>
      <c r="E26" s="371"/>
      <c r="F26" s="218"/>
      <c r="G26" s="220"/>
      <c r="H26" s="424"/>
      <c r="I26" s="424"/>
      <c r="J26" s="425"/>
      <c r="K26" s="425"/>
      <c r="L26" s="426"/>
      <c r="M26" s="426"/>
      <c r="N26" s="221"/>
      <c r="O26" s="161"/>
      <c r="P26" s="165"/>
      <c r="Q26" s="177"/>
      <c r="R26" s="177"/>
      <c r="S26" s="165"/>
    </row>
    <row r="27" spans="1:19" ht="14.25" customHeight="1" x14ac:dyDescent="0.35">
      <c r="B27" s="166"/>
      <c r="C27" s="372"/>
      <c r="D27" s="167"/>
      <c r="E27" s="372"/>
      <c r="F27" s="161"/>
      <c r="G27" s="168"/>
      <c r="H27" s="350"/>
      <c r="I27" s="350"/>
      <c r="J27" s="351"/>
      <c r="K27" s="351"/>
      <c r="L27" s="153"/>
      <c r="M27" s="153"/>
      <c r="O27" s="161"/>
      <c r="P27" s="131"/>
      <c r="Q27" s="177"/>
      <c r="R27" s="177"/>
      <c r="S27" s="165"/>
    </row>
    <row r="28" spans="1:19" ht="25.5" customHeight="1" thickBot="1" x14ac:dyDescent="0.4">
      <c r="B28" s="166"/>
      <c r="C28" s="372"/>
      <c r="D28" s="167"/>
      <c r="E28" s="372"/>
      <c r="F28" s="161"/>
      <c r="G28" s="168"/>
      <c r="H28" s="350"/>
      <c r="I28" s="350"/>
      <c r="J28" s="351"/>
      <c r="K28" s="352"/>
      <c r="L28" s="153"/>
      <c r="M28" s="153"/>
      <c r="O28" s="161"/>
      <c r="Q28" s="177"/>
      <c r="R28" s="177"/>
      <c r="S28" s="161"/>
    </row>
    <row r="29" spans="1:19" ht="26.25" thickBot="1" x14ac:dyDescent="0.4">
      <c r="G29" s="391" t="s">
        <v>28</v>
      </c>
      <c r="H29" s="392"/>
      <c r="I29" s="392"/>
      <c r="J29" s="392"/>
      <c r="K29" s="392"/>
      <c r="L29" s="392"/>
      <c r="M29" s="392"/>
      <c r="N29" s="393"/>
      <c r="O29" s="177"/>
      <c r="P29" s="177"/>
      <c r="Q29" s="177"/>
      <c r="R29" s="177"/>
    </row>
    <row r="30" spans="1:19" ht="27" customHeight="1" x14ac:dyDescent="0.35">
      <c r="G30" s="316" t="s">
        <v>97</v>
      </c>
      <c r="H30" s="353" t="s">
        <v>98</v>
      </c>
      <c r="I30" s="353" t="s">
        <v>99</v>
      </c>
      <c r="J30" s="353" t="s">
        <v>101</v>
      </c>
      <c r="K30" s="353" t="s">
        <v>194</v>
      </c>
      <c r="L30" s="353" t="s">
        <v>195</v>
      </c>
      <c r="M30" s="353" t="s">
        <v>33</v>
      </c>
      <c r="N30" s="378" t="s">
        <v>34</v>
      </c>
      <c r="O30" s="177"/>
      <c r="P30" s="177"/>
      <c r="Q30" s="177"/>
    </row>
    <row r="31" spans="1:19" ht="27" customHeight="1" x14ac:dyDescent="0.35">
      <c r="F31" s="170" t="s">
        <v>206</v>
      </c>
      <c r="G31" s="319" t="s">
        <v>219</v>
      </c>
      <c r="H31" s="354">
        <v>4</v>
      </c>
      <c r="I31" s="354">
        <f ca="1">calculoA!H69</f>
        <v>4</v>
      </c>
      <c r="J31" s="354">
        <f ca="1">calculoA!J69</f>
        <v>0</v>
      </c>
      <c r="K31" s="354">
        <v>289</v>
      </c>
      <c r="L31" s="354">
        <v>208</v>
      </c>
      <c r="M31" s="354">
        <f t="shared" ref="M31:M36" si="0">K31-L31</f>
        <v>81</v>
      </c>
      <c r="N31" s="379">
        <v>8</v>
      </c>
      <c r="O31" s="171"/>
      <c r="P31" s="177"/>
      <c r="Q31" s="177"/>
      <c r="R31" s="82"/>
    </row>
    <row r="32" spans="1:19" ht="27" customHeight="1" x14ac:dyDescent="0.35">
      <c r="F32" s="170" t="s">
        <v>206</v>
      </c>
      <c r="G32" s="319" t="s">
        <v>222</v>
      </c>
      <c r="H32" s="354">
        <v>3</v>
      </c>
      <c r="I32" s="354">
        <v>2</v>
      </c>
      <c r="J32" s="354">
        <v>1</v>
      </c>
      <c r="K32" s="354">
        <v>140</v>
      </c>
      <c r="L32" s="354">
        <v>144</v>
      </c>
      <c r="M32" s="354">
        <f t="shared" si="0"/>
        <v>-4</v>
      </c>
      <c r="N32" s="379">
        <v>5</v>
      </c>
      <c r="O32" s="171"/>
      <c r="P32" s="177"/>
      <c r="Q32" s="177"/>
      <c r="R32" s="82"/>
    </row>
    <row r="33" spans="2:18" ht="27" customHeight="1" x14ac:dyDescent="0.35">
      <c r="F33" s="170" t="s">
        <v>206</v>
      </c>
      <c r="G33" s="319" t="s">
        <v>220</v>
      </c>
      <c r="H33" s="354">
        <v>4</v>
      </c>
      <c r="I33" s="354">
        <f ca="1">calculoA!H71</f>
        <v>1</v>
      </c>
      <c r="J33" s="354">
        <f ca="1">calculoA!J71</f>
        <v>3</v>
      </c>
      <c r="K33" s="354">
        <v>145</v>
      </c>
      <c r="L33" s="354">
        <v>172</v>
      </c>
      <c r="M33" s="354">
        <f t="shared" ref="M33" si="1">K33-L33</f>
        <v>-27</v>
      </c>
      <c r="N33" s="379">
        <v>4</v>
      </c>
      <c r="O33" s="82"/>
      <c r="P33" s="177"/>
      <c r="Q33" s="177"/>
      <c r="R33" s="82"/>
    </row>
    <row r="34" spans="2:18" ht="27" customHeight="1" x14ac:dyDescent="0.35">
      <c r="F34" s="170" t="s">
        <v>206</v>
      </c>
      <c r="G34" s="319" t="s">
        <v>197</v>
      </c>
      <c r="H34" s="354">
        <v>3</v>
      </c>
      <c r="I34" s="354">
        <v>0</v>
      </c>
      <c r="J34" s="354">
        <v>3</v>
      </c>
      <c r="K34" s="354">
        <v>102</v>
      </c>
      <c r="L34" s="354">
        <v>149</v>
      </c>
      <c r="M34" s="354">
        <f t="shared" si="0"/>
        <v>-47</v>
      </c>
      <c r="N34" s="379">
        <v>3</v>
      </c>
      <c r="O34" s="82"/>
      <c r="P34" s="177"/>
      <c r="Q34" s="177"/>
      <c r="R34" s="82"/>
    </row>
    <row r="35" spans="2:18" ht="27" customHeight="1" x14ac:dyDescent="0.35">
      <c r="G35" s="319" t="s">
        <v>221</v>
      </c>
      <c r="H35" s="354">
        <v>1</v>
      </c>
      <c r="I35" s="354">
        <v>1</v>
      </c>
      <c r="J35" s="354">
        <v>0</v>
      </c>
      <c r="K35" s="354">
        <v>20</v>
      </c>
      <c r="L35" s="354">
        <v>0</v>
      </c>
      <c r="M35" s="354">
        <f t="shared" si="0"/>
        <v>20</v>
      </c>
      <c r="N35" s="379">
        <v>2</v>
      </c>
      <c r="P35" s="177"/>
      <c r="Q35" s="177"/>
    </row>
    <row r="36" spans="2:18" ht="27" customHeight="1" thickBot="1" x14ac:dyDescent="0.4">
      <c r="G36" s="331" t="s">
        <v>233</v>
      </c>
      <c r="H36" s="355">
        <v>1</v>
      </c>
      <c r="I36" s="355">
        <f ca="1">calculoA!H74</f>
        <v>0</v>
      </c>
      <c r="J36" s="355">
        <v>1</v>
      </c>
      <c r="K36" s="355">
        <v>64</v>
      </c>
      <c r="L36" s="355">
        <v>86</v>
      </c>
      <c r="M36" s="355">
        <f t="shared" si="0"/>
        <v>-22</v>
      </c>
      <c r="N36" s="380">
        <v>1</v>
      </c>
      <c r="P36" s="177"/>
      <c r="Q36" s="177"/>
    </row>
    <row r="37" spans="2:18" ht="17.850000000000001" customHeight="1" x14ac:dyDescent="0.35">
      <c r="Q37" s="177"/>
      <c r="R37" s="177"/>
    </row>
    <row r="38" spans="2:18" ht="11.25" customHeight="1" x14ac:dyDescent="0.35">
      <c r="Q38" s="177"/>
      <c r="R38" s="177"/>
    </row>
    <row r="39" spans="2:18" ht="9" customHeight="1" x14ac:dyDescent="0.35">
      <c r="N39" s="154"/>
      <c r="O39" s="154"/>
      <c r="Q39" s="177"/>
      <c r="R39" s="177"/>
    </row>
    <row r="40" spans="2:18" x14ac:dyDescent="0.35">
      <c r="B40" s="172"/>
      <c r="P40" s="174"/>
      <c r="Q40" s="177"/>
      <c r="R40" s="177"/>
    </row>
    <row r="41" spans="2:18" ht="12.75" customHeight="1" x14ac:dyDescent="0.35">
      <c r="Q41" s="177"/>
      <c r="R41" s="177"/>
    </row>
    <row r="42" spans="2:18" ht="12.75" customHeight="1" x14ac:dyDescent="0.35">
      <c r="Q42" s="177"/>
      <c r="R42" s="177"/>
    </row>
    <row r="43" spans="2:18" x14ac:dyDescent="0.35">
      <c r="Q43" s="177"/>
      <c r="R43" s="177"/>
    </row>
    <row r="44" spans="2:18" x14ac:dyDescent="0.35">
      <c r="Q44" s="177"/>
      <c r="R44" s="177"/>
    </row>
    <row r="45" spans="2:18" x14ac:dyDescent="0.35">
      <c r="Q45" s="177"/>
      <c r="R45" s="177"/>
    </row>
  </sheetData>
  <dataConsolidate/>
  <mergeCells count="77">
    <mergeCell ref="H26:I26"/>
    <mergeCell ref="J26:K26"/>
    <mergeCell ref="L26:M26"/>
    <mergeCell ref="H24:I24"/>
    <mergeCell ref="J24:K24"/>
    <mergeCell ref="L24:M24"/>
    <mergeCell ref="H25:I25"/>
    <mergeCell ref="J25:K25"/>
    <mergeCell ref="L25:M25"/>
    <mergeCell ref="H22:I22"/>
    <mergeCell ref="J22:K22"/>
    <mergeCell ref="L22:M22"/>
    <mergeCell ref="H23:I23"/>
    <mergeCell ref="J23:K23"/>
    <mergeCell ref="L23:M23"/>
    <mergeCell ref="H20:I20"/>
    <mergeCell ref="J20:K20"/>
    <mergeCell ref="L20:M20"/>
    <mergeCell ref="H21:I21"/>
    <mergeCell ref="J21:K21"/>
    <mergeCell ref="L21:M21"/>
    <mergeCell ref="H18:I18"/>
    <mergeCell ref="J18:K18"/>
    <mergeCell ref="L18:M18"/>
    <mergeCell ref="H19:I19"/>
    <mergeCell ref="J19:K19"/>
    <mergeCell ref="L19:M19"/>
    <mergeCell ref="H16:I16"/>
    <mergeCell ref="J16:K16"/>
    <mergeCell ref="L16:M16"/>
    <mergeCell ref="H17:I17"/>
    <mergeCell ref="J17:K17"/>
    <mergeCell ref="L17:M17"/>
    <mergeCell ref="J7:K7"/>
    <mergeCell ref="J8:K8"/>
    <mergeCell ref="Q15:R15"/>
    <mergeCell ref="H14:I14"/>
    <mergeCell ref="J14:K14"/>
    <mergeCell ref="L14:M14"/>
    <mergeCell ref="H15:I15"/>
    <mergeCell ref="J15:K15"/>
    <mergeCell ref="L15:M15"/>
    <mergeCell ref="Q7:R7"/>
    <mergeCell ref="Q9:R9"/>
    <mergeCell ref="Q11:R11"/>
    <mergeCell ref="Q13:R13"/>
    <mergeCell ref="L7:M7"/>
    <mergeCell ref="L13:M13"/>
    <mergeCell ref="L8:M8"/>
    <mergeCell ref="H12:I12"/>
    <mergeCell ref="J12:K12"/>
    <mergeCell ref="L12:M12"/>
    <mergeCell ref="H13:I13"/>
    <mergeCell ref="J13:K13"/>
    <mergeCell ref="L11:M11"/>
    <mergeCell ref="H9:I9"/>
    <mergeCell ref="H11:I11"/>
    <mergeCell ref="J11:K11"/>
    <mergeCell ref="J9:K9"/>
    <mergeCell ref="J10:K10"/>
    <mergeCell ref="H10:I10"/>
    <mergeCell ref="G29:N29"/>
    <mergeCell ref="H7:I7"/>
    <mergeCell ref="A1:S2"/>
    <mergeCell ref="H6:I6"/>
    <mergeCell ref="J6:K6"/>
    <mergeCell ref="L5:M5"/>
    <mergeCell ref="Q6:R6"/>
    <mergeCell ref="L6:M6"/>
    <mergeCell ref="P4:S5"/>
    <mergeCell ref="H5:I5"/>
    <mergeCell ref="J5:K5"/>
    <mergeCell ref="B4:N4"/>
    <mergeCell ref="H8:I8"/>
    <mergeCell ref="Q17:R17"/>
    <mergeCell ref="L9:M9"/>
    <mergeCell ref="L10:M10"/>
  </mergeCells>
  <phoneticPr fontId="17" type="noConversion"/>
  <conditionalFormatting sqref="F31:F34">
    <cfRule type="expression" dxfId="524" priority="248" stopIfTrue="1">
      <formula>IF(AND($H$31=3,$H$32=3,$H$33=3,$H$34=3),1,0)</formula>
    </cfRule>
  </conditionalFormatting>
  <conditionalFormatting sqref="C7:E7 L7:M7">
    <cfRule type="expression" dxfId="523" priority="250" stopIfTrue="1">
      <formula>IF(OR($L$7="en juego",$L$7="hoy!"),1,0)</formula>
    </cfRule>
  </conditionalFormatting>
  <conditionalFormatting sqref="C7:C8 E7:E8 C6:E6 L6:M6 G31:K36">
    <cfRule type="expression" dxfId="522" priority="251" stopIfTrue="1">
      <formula>IF(OR($L$6="en juego",$L$6="hoy!"),1,0)</formula>
    </cfRule>
  </conditionalFormatting>
  <conditionalFormatting sqref="C8:E8 L8:M8">
    <cfRule type="expression" dxfId="521" priority="252" stopIfTrue="1">
      <formula>IF(OR($L$8="en juego",$L$8="hoy!"),1,0)</formula>
    </cfRule>
  </conditionalFormatting>
  <conditionalFormatting sqref="B21:F26 L12:M13 C12:E13 C16:E16 L16:M16 L21:M26">
    <cfRule type="expression" dxfId="520" priority="233" stopIfTrue="1">
      <formula>IF(OR($L$6="en juego",$L$6="hoy!"),1,0)</formula>
    </cfRule>
  </conditionalFormatting>
  <conditionalFormatting sqref="G6">
    <cfRule type="expression" dxfId="519" priority="231" stopIfTrue="1">
      <formula>IF(OR($L$6="en juego",$L$6="hoy!"),1,0)</formula>
    </cfRule>
  </conditionalFormatting>
  <conditionalFormatting sqref="G6">
    <cfRule type="expression" dxfId="518" priority="230" stopIfTrue="1">
      <formula>IF(OR($L$6="en juego",$L$6="hoy!"),1,0)</formula>
    </cfRule>
  </conditionalFormatting>
  <conditionalFormatting sqref="G6">
    <cfRule type="expression" dxfId="517" priority="229" stopIfTrue="1">
      <formula>IF(OR($L$8="en juego",$L$8="hoy!"),1,0)</formula>
    </cfRule>
  </conditionalFormatting>
  <conditionalFormatting sqref="G21:G24">
    <cfRule type="expression" dxfId="516" priority="228" stopIfTrue="1">
      <formula>IF(OR($L$6="en juego",$L$6="hoy!"),1,0)</formula>
    </cfRule>
  </conditionalFormatting>
  <conditionalFormatting sqref="G21:G24">
    <cfRule type="expression" dxfId="515" priority="227" stopIfTrue="1">
      <formula>IF(OR($L$6="en juego",$L$6="hoy!"),1,0)</formula>
    </cfRule>
  </conditionalFormatting>
  <conditionalFormatting sqref="G21:G24">
    <cfRule type="expression" dxfId="514" priority="226" stopIfTrue="1">
      <formula>IF(OR($L$8="en juego",$L$8="hoy!"),1,0)</formula>
    </cfRule>
  </conditionalFormatting>
  <conditionalFormatting sqref="H21:I23">
    <cfRule type="expression" dxfId="513" priority="225" stopIfTrue="1">
      <formula>IF(OR($L$6="en juego",$L$6="hoy!"),1,0)</formula>
    </cfRule>
  </conditionalFormatting>
  <conditionalFormatting sqref="J21:K26">
    <cfRule type="expression" dxfId="512" priority="224" stopIfTrue="1">
      <formula>IF(OR($L$6="en juego",$L$6="hoy!"),1,0)</formula>
    </cfRule>
  </conditionalFormatting>
  <conditionalFormatting sqref="H25:I26">
    <cfRule type="expression" dxfId="511" priority="223" stopIfTrue="1">
      <formula>IF(OR($L$6="en juego",$L$6="hoy!"),1,0)</formula>
    </cfRule>
  </conditionalFormatting>
  <conditionalFormatting sqref="G25:G26">
    <cfRule type="expression" dxfId="510" priority="222" stopIfTrue="1">
      <formula>IF(OR($L$6="en juego",$L$6="hoy!"),1,0)</formula>
    </cfRule>
  </conditionalFormatting>
  <conditionalFormatting sqref="G25:G26">
    <cfRule type="expression" dxfId="509" priority="221" stopIfTrue="1">
      <formula>IF(OR($L$6="en juego",$L$6="hoy!"),1,0)</formula>
    </cfRule>
  </conditionalFormatting>
  <conditionalFormatting sqref="G25:G26">
    <cfRule type="expression" dxfId="508" priority="220" stopIfTrue="1">
      <formula>IF(OR($L$8="en juego",$L$8="hoy!"),1,0)</formula>
    </cfRule>
  </conditionalFormatting>
  <conditionalFormatting sqref="N21:N26 N5 N12:N13 N7:N8">
    <cfRule type="expression" dxfId="507" priority="218" stopIfTrue="1">
      <formula>IF(OR($L$11="en juego",$L$11="hoy!"),1,0)</formula>
    </cfRule>
  </conditionalFormatting>
  <conditionalFormatting sqref="H24:I24">
    <cfRule type="expression" dxfId="506" priority="217" stopIfTrue="1">
      <formula>IF(OR($L$6="en juego",$L$6="hoy!"),1,0)</formula>
    </cfRule>
  </conditionalFormatting>
  <conditionalFormatting sqref="B6">
    <cfRule type="expression" dxfId="505" priority="216" stopIfTrue="1">
      <formula>IF(OR($L$6="en juego",$L$6="hoy!"),1,0)</formula>
    </cfRule>
  </conditionalFormatting>
  <conditionalFormatting sqref="B8">
    <cfRule type="expression" dxfId="504" priority="215" stopIfTrue="1">
      <formula>IF(OR($L$6="en juego",$L$6="hoy!"),1,0)</formula>
    </cfRule>
  </conditionalFormatting>
  <conditionalFormatting sqref="B7">
    <cfRule type="expression" dxfId="503" priority="213" stopIfTrue="1">
      <formula>IF(OR($L$6="en juego",$L$6="hoy!"),1,0)</formula>
    </cfRule>
  </conditionalFormatting>
  <conditionalFormatting sqref="B12:B13 B16">
    <cfRule type="expression" dxfId="502" priority="210" stopIfTrue="1">
      <formula>IF(OR($L$6="en juego",$L$6="hoy!"),1,0)</formula>
    </cfRule>
  </conditionalFormatting>
  <conditionalFormatting sqref="F6">
    <cfRule type="expression" dxfId="501" priority="209" stopIfTrue="1">
      <formula>IF(OR($L$6="en juego",$L$6="hoy!"),1,0)</formula>
    </cfRule>
  </conditionalFormatting>
  <conditionalFormatting sqref="F8">
    <cfRule type="expression" dxfId="500" priority="206" stopIfTrue="1">
      <formula>IF(OR($L$6="en juego",$L$6="hoy!"),1,0)</formula>
    </cfRule>
  </conditionalFormatting>
  <conditionalFormatting sqref="F7">
    <cfRule type="expression" dxfId="499" priority="204" stopIfTrue="1">
      <formula>IF(OR($L$6="en juego",$L$6="hoy!"),1,0)</formula>
    </cfRule>
  </conditionalFormatting>
  <conditionalFormatting sqref="F12:F13 F16">
    <cfRule type="expression" dxfId="498" priority="203" stopIfTrue="1">
      <formula>IF(OR($L$6="en juego",$L$6="hoy!"),1,0)</formula>
    </cfRule>
  </conditionalFormatting>
  <conditionalFormatting sqref="L14:M14 C14:E14">
    <cfRule type="expression" dxfId="497" priority="125" stopIfTrue="1">
      <formula>IF(OR($L$6="en juego",$L$6="hoy!"),1,0)</formula>
    </cfRule>
  </conditionalFormatting>
  <conditionalFormatting sqref="B14">
    <cfRule type="expression" dxfId="496" priority="122" stopIfTrue="1">
      <formula>IF(OR($L$6="en juego",$L$6="hoy!"),1,0)</formula>
    </cfRule>
  </conditionalFormatting>
  <conditionalFormatting sqref="F14">
    <cfRule type="expression" dxfId="495" priority="121" stopIfTrue="1">
      <formula>IF(OR($L$6="en juego",$L$6="hoy!"),1,0)</formula>
    </cfRule>
  </conditionalFormatting>
  <conditionalFormatting sqref="N14">
    <cfRule type="expression" dxfId="494" priority="116" stopIfTrue="1">
      <formula>IF(OR($L$11="en juego",$L$11="hoy!"),1,0)</formula>
    </cfRule>
  </conditionalFormatting>
  <conditionalFormatting sqref="G7:G8 G12:G14 G16">
    <cfRule type="expression" dxfId="493" priority="103" stopIfTrue="1">
      <formula>IF(OR($L$6="en juego",$L$6="hoy!"),1,0)</formula>
    </cfRule>
  </conditionalFormatting>
  <conditionalFormatting sqref="G7:G8 G12:G14 G16">
    <cfRule type="expression" dxfId="492" priority="102" stopIfTrue="1">
      <formula>IF(OR($L$6="en juego",$L$6="hoy!"),1,0)</formula>
    </cfRule>
  </conditionalFormatting>
  <conditionalFormatting sqref="G7:G8 G12:G14 G16">
    <cfRule type="expression" dxfId="491" priority="101" stopIfTrue="1">
      <formula>IF(OR($L$8="en juego",$L$8="hoy!"),1,0)</formula>
    </cfRule>
  </conditionalFormatting>
  <conditionalFormatting sqref="J7:K8 J13:K14">
    <cfRule type="expression" dxfId="490" priority="100" stopIfTrue="1">
      <formula>IF(OR($L$6="en juego",$L$6="hoy!"),1,0)</formula>
    </cfRule>
  </conditionalFormatting>
  <conditionalFormatting sqref="J16:K16">
    <cfRule type="expression" dxfId="489" priority="94" stopIfTrue="1">
      <formula>IF(OR($L$6="en juego",$L$6="hoy!"),1,0)</formula>
    </cfRule>
  </conditionalFormatting>
  <conditionalFormatting sqref="C9 E9">
    <cfRule type="expression" dxfId="488" priority="89" stopIfTrue="1">
      <formula>IF(OR($L$6="en juego",$L$6="hoy!"),1,0)</formula>
    </cfRule>
  </conditionalFormatting>
  <conditionalFormatting sqref="C9:E9 L9:M9">
    <cfRule type="expression" dxfId="487" priority="90" stopIfTrue="1">
      <formula>IF(OR($L$8="en juego",$L$8="hoy!"),1,0)</formula>
    </cfRule>
  </conditionalFormatting>
  <conditionalFormatting sqref="N9">
    <cfRule type="expression" dxfId="486" priority="88" stopIfTrue="1">
      <formula>IF(OR($L$11="en juego",$L$11="hoy!"),1,0)</formula>
    </cfRule>
  </conditionalFormatting>
  <conditionalFormatting sqref="B9">
    <cfRule type="expression" dxfId="485" priority="87" stopIfTrue="1">
      <formula>IF(OR($L$6="en juego",$L$6="hoy!"),1,0)</formula>
    </cfRule>
  </conditionalFormatting>
  <conditionalFormatting sqref="F9">
    <cfRule type="expression" dxfId="484" priority="86" stopIfTrue="1">
      <formula>IF(OR($L$6="en juego",$L$6="hoy!"),1,0)</formula>
    </cfRule>
  </conditionalFormatting>
  <conditionalFormatting sqref="G9">
    <cfRule type="expression" dxfId="483" priority="85" stopIfTrue="1">
      <formula>IF(OR($L$6="en juego",$L$6="hoy!"),1,0)</formula>
    </cfRule>
  </conditionalFormatting>
  <conditionalFormatting sqref="G9">
    <cfRule type="expression" dxfId="482" priority="84" stopIfTrue="1">
      <formula>IF(OR($L$6="en juego",$L$6="hoy!"),1,0)</formula>
    </cfRule>
  </conditionalFormatting>
  <conditionalFormatting sqref="G9">
    <cfRule type="expression" dxfId="481" priority="83" stopIfTrue="1">
      <formula>IF(OR($L$8="en juego",$L$8="hoy!"),1,0)</formula>
    </cfRule>
  </conditionalFormatting>
  <conditionalFormatting sqref="C11 E11">
    <cfRule type="expression" dxfId="480" priority="71" stopIfTrue="1">
      <formula>IF(OR($L$6="en juego",$L$6="hoy!"),1,0)</formula>
    </cfRule>
  </conditionalFormatting>
  <conditionalFormatting sqref="C11:E11 L11:M11">
    <cfRule type="expression" dxfId="479" priority="72" stopIfTrue="1">
      <formula>IF(OR($L$8="en juego",$L$8="hoy!"),1,0)</formula>
    </cfRule>
  </conditionalFormatting>
  <conditionalFormatting sqref="N11">
    <cfRule type="expression" dxfId="478" priority="70" stopIfTrue="1">
      <formula>IF(OR($L$11="en juego",$L$11="hoy!"),1,0)</formula>
    </cfRule>
  </conditionalFormatting>
  <conditionalFormatting sqref="B11">
    <cfRule type="expression" dxfId="477" priority="69" stopIfTrue="1">
      <formula>IF(OR($L$6="en juego",$L$6="hoy!"),1,0)</formula>
    </cfRule>
  </conditionalFormatting>
  <conditionalFormatting sqref="F11">
    <cfRule type="expression" dxfId="476" priority="68" stopIfTrue="1">
      <formula>IF(OR($L$6="en juego",$L$6="hoy!"),1,0)</formula>
    </cfRule>
  </conditionalFormatting>
  <conditionalFormatting sqref="G11">
    <cfRule type="expression" dxfId="475" priority="67" stopIfTrue="1">
      <formula>IF(OR($L$6="en juego",$L$6="hoy!"),1,0)</formula>
    </cfRule>
  </conditionalFormatting>
  <conditionalFormatting sqref="G11">
    <cfRule type="expression" dxfId="474" priority="66" stopIfTrue="1">
      <formula>IF(OR($L$6="en juego",$L$6="hoy!"),1,0)</formula>
    </cfRule>
  </conditionalFormatting>
  <conditionalFormatting sqref="G11">
    <cfRule type="expression" dxfId="473" priority="65" stopIfTrue="1">
      <formula>IF(OR($L$8="en juego",$L$8="hoy!"),1,0)</formula>
    </cfRule>
  </conditionalFormatting>
  <conditionalFormatting sqref="J11:K11">
    <cfRule type="expression" dxfId="472" priority="64" stopIfTrue="1">
      <formula>IF(OR($L$6="en juego",$L$6="hoy!"),1,0)</formula>
    </cfRule>
  </conditionalFormatting>
  <conditionalFormatting sqref="L17:M17 C17:E17">
    <cfRule type="expression" dxfId="471" priority="61" stopIfTrue="1">
      <formula>IF(OR($L$6="en juego",$L$6="hoy!"),1,0)</formula>
    </cfRule>
  </conditionalFormatting>
  <conditionalFormatting sqref="B17">
    <cfRule type="expression" dxfId="470" priority="60" stopIfTrue="1">
      <formula>IF(OR($L$6="en juego",$L$6="hoy!"),1,0)</formula>
    </cfRule>
  </conditionalFormatting>
  <conditionalFormatting sqref="F17">
    <cfRule type="expression" dxfId="469" priority="59" stopIfTrue="1">
      <formula>IF(OR($L$6="en juego",$L$6="hoy!"),1,0)</formula>
    </cfRule>
  </conditionalFormatting>
  <conditionalFormatting sqref="N17">
    <cfRule type="expression" dxfId="468" priority="58" stopIfTrue="1">
      <formula>IF(OR($L$11="en juego",$L$11="hoy!"),1,0)</formula>
    </cfRule>
  </conditionalFormatting>
  <conditionalFormatting sqref="G17">
    <cfRule type="expression" dxfId="467" priority="57" stopIfTrue="1">
      <formula>IF(OR($L$6="en juego",$L$6="hoy!"),1,0)</formula>
    </cfRule>
  </conditionalFormatting>
  <conditionalFormatting sqref="G17">
    <cfRule type="expression" dxfId="466" priority="56" stopIfTrue="1">
      <formula>IF(OR($L$6="en juego",$L$6="hoy!"),1,0)</formula>
    </cfRule>
  </conditionalFormatting>
  <conditionalFormatting sqref="G17">
    <cfRule type="expression" dxfId="465" priority="55" stopIfTrue="1">
      <formula>IF(OR($L$8="en juego",$L$8="hoy!"),1,0)</formula>
    </cfRule>
  </conditionalFormatting>
  <conditionalFormatting sqref="J17:K17">
    <cfRule type="expression" dxfId="464" priority="54" stopIfTrue="1">
      <formula>IF(OR($L$6="en juego",$L$6="hoy!"),1,0)</formula>
    </cfRule>
  </conditionalFormatting>
  <conditionalFormatting sqref="L18:M18 B18:E18">
    <cfRule type="expression" dxfId="463" priority="53" stopIfTrue="1">
      <formula>IF(OR($L$6="en juego",$L$6="hoy!"),1,0)</formula>
    </cfRule>
  </conditionalFormatting>
  <conditionalFormatting sqref="B18">
    <cfRule type="expression" dxfId="462" priority="52" stopIfTrue="1">
      <formula>IF(OR($L$6="en juego",$L$6="hoy!"),1,0)</formula>
    </cfRule>
  </conditionalFormatting>
  <conditionalFormatting sqref="F18">
    <cfRule type="expression" dxfId="461" priority="51" stopIfTrue="1">
      <formula>IF(OR($L$6="en juego",$L$6="hoy!"),1,0)</formula>
    </cfRule>
  </conditionalFormatting>
  <conditionalFormatting sqref="N18">
    <cfRule type="expression" dxfId="460" priority="50" stopIfTrue="1">
      <formula>IF(OR($L$11="en juego",$L$11="hoy!"),1,0)</formula>
    </cfRule>
  </conditionalFormatting>
  <conditionalFormatting sqref="G18">
    <cfRule type="expression" dxfId="459" priority="49" stopIfTrue="1">
      <formula>IF(OR($L$6="en juego",$L$6="hoy!"),1,0)</formula>
    </cfRule>
  </conditionalFormatting>
  <conditionalFormatting sqref="G18">
    <cfRule type="expression" dxfId="458" priority="48" stopIfTrue="1">
      <formula>IF(OR($L$6="en juego",$L$6="hoy!"),1,0)</formula>
    </cfRule>
  </conditionalFormatting>
  <conditionalFormatting sqref="G18">
    <cfRule type="expression" dxfId="457" priority="47" stopIfTrue="1">
      <formula>IF(OR($L$8="en juego",$L$8="hoy!"),1,0)</formula>
    </cfRule>
  </conditionalFormatting>
  <conditionalFormatting sqref="L20:M20 B20:E20">
    <cfRule type="expression" dxfId="456" priority="45" stopIfTrue="1">
      <formula>IF(OR($L$6="en juego",$L$6="hoy!"),1,0)</formula>
    </cfRule>
  </conditionalFormatting>
  <conditionalFormatting sqref="B20">
    <cfRule type="expression" dxfId="455" priority="44" stopIfTrue="1">
      <formula>IF(OR($L$6="en juego",$L$6="hoy!"),1,0)</formula>
    </cfRule>
  </conditionalFormatting>
  <conditionalFormatting sqref="F20">
    <cfRule type="expression" dxfId="454" priority="43" stopIfTrue="1">
      <formula>IF(OR($L$6="en juego",$L$6="hoy!"),1,0)</formula>
    </cfRule>
  </conditionalFormatting>
  <conditionalFormatting sqref="N20">
    <cfRule type="expression" dxfId="453" priority="42" stopIfTrue="1">
      <formula>IF(OR($L$11="en juego",$L$11="hoy!"),1,0)</formula>
    </cfRule>
  </conditionalFormatting>
  <conditionalFormatting sqref="G20">
    <cfRule type="expression" dxfId="452" priority="41" stopIfTrue="1">
      <formula>IF(OR($L$6="en juego",$L$6="hoy!"),1,0)</formula>
    </cfRule>
  </conditionalFormatting>
  <conditionalFormatting sqref="G20">
    <cfRule type="expression" dxfId="451" priority="40" stopIfTrue="1">
      <formula>IF(OR($L$6="en juego",$L$6="hoy!"),1,0)</formula>
    </cfRule>
  </conditionalFormatting>
  <conditionalFormatting sqref="G20">
    <cfRule type="expression" dxfId="450" priority="39" stopIfTrue="1">
      <formula>IF(OR($L$8="en juego",$L$8="hoy!"),1,0)</formula>
    </cfRule>
  </conditionalFormatting>
  <conditionalFormatting sqref="N16">
    <cfRule type="expression" dxfId="449" priority="37" stopIfTrue="1">
      <formula>IF(OR($L$11="en juego",$L$11="hoy!"),1,0)</formula>
    </cfRule>
  </conditionalFormatting>
  <conditionalFormatting sqref="L19:M19 B19:E19">
    <cfRule type="expression" dxfId="448" priority="36" stopIfTrue="1">
      <formula>IF(OR($L$6="en juego",$L$6="hoy!"),1,0)</formula>
    </cfRule>
  </conditionalFormatting>
  <conditionalFormatting sqref="B19">
    <cfRule type="expression" dxfId="447" priority="35" stopIfTrue="1">
      <formula>IF(OR($L$6="en juego",$L$6="hoy!"),1,0)</formula>
    </cfRule>
  </conditionalFormatting>
  <conditionalFormatting sqref="F19">
    <cfRule type="expression" dxfId="446" priority="34" stopIfTrue="1">
      <formula>IF(OR($L$6="en juego",$L$6="hoy!"),1,0)</formula>
    </cfRule>
  </conditionalFormatting>
  <conditionalFormatting sqref="N19">
    <cfRule type="expression" dxfId="445" priority="33" stopIfTrue="1">
      <formula>IF(OR($L$11="en juego",$L$11="hoy!"),1,0)</formula>
    </cfRule>
  </conditionalFormatting>
  <conditionalFormatting sqref="G19">
    <cfRule type="expression" dxfId="444" priority="32" stopIfTrue="1">
      <formula>IF(OR($L$6="en juego",$L$6="hoy!"),1,0)</formula>
    </cfRule>
  </conditionalFormatting>
  <conditionalFormatting sqref="G19">
    <cfRule type="expression" dxfId="443" priority="31" stopIfTrue="1">
      <formula>IF(OR($L$6="en juego",$L$6="hoy!"),1,0)</formula>
    </cfRule>
  </conditionalFormatting>
  <conditionalFormatting sqref="G19">
    <cfRule type="expression" dxfId="442" priority="30" stopIfTrue="1">
      <formula>IF(OR($L$8="en juego",$L$8="hoy!"),1,0)</formula>
    </cfRule>
  </conditionalFormatting>
  <conditionalFormatting sqref="L15:M15 C15:E15">
    <cfRule type="expression" dxfId="441" priority="28" stopIfTrue="1">
      <formula>IF(OR($L$6="en juego",$L$6="hoy!"),1,0)</formula>
    </cfRule>
  </conditionalFormatting>
  <conditionalFormatting sqref="B15">
    <cfRule type="expression" dxfId="440" priority="27" stopIfTrue="1">
      <formula>IF(OR($L$6="en juego",$L$6="hoy!"),1,0)</formula>
    </cfRule>
  </conditionalFormatting>
  <conditionalFormatting sqref="F15">
    <cfRule type="expression" dxfId="439" priority="26" stopIfTrue="1">
      <formula>IF(OR($L$6="en juego",$L$6="hoy!"),1,0)</formula>
    </cfRule>
  </conditionalFormatting>
  <conditionalFormatting sqref="N15">
    <cfRule type="expression" dxfId="438" priority="25" stopIfTrue="1">
      <formula>IF(OR($L$11="en juego",$L$11="hoy!"),1,0)</formula>
    </cfRule>
  </conditionalFormatting>
  <conditionalFormatting sqref="G15">
    <cfRule type="expression" dxfId="437" priority="24" stopIfTrue="1">
      <formula>IF(OR($L$6="en juego",$L$6="hoy!"),1,0)</formula>
    </cfRule>
  </conditionalFormatting>
  <conditionalFormatting sqref="G15">
    <cfRule type="expression" dxfId="436" priority="23" stopIfTrue="1">
      <formula>IF(OR($L$6="en juego",$L$6="hoy!"),1,0)</formula>
    </cfRule>
  </conditionalFormatting>
  <conditionalFormatting sqref="G15">
    <cfRule type="expression" dxfId="435" priority="22" stopIfTrue="1">
      <formula>IF(OR($L$8="en juego",$L$8="hoy!"),1,0)</formula>
    </cfRule>
  </conditionalFormatting>
  <conditionalFormatting sqref="L31:N36">
    <cfRule type="expression" dxfId="434" priority="20" stopIfTrue="1">
      <formula>IF(OR($L$6="en juego",$L$6="hoy!"),1,0)</formula>
    </cfRule>
  </conditionalFormatting>
  <conditionalFormatting sqref="J20:K20">
    <cfRule type="expression" dxfId="433" priority="18" stopIfTrue="1">
      <formula>IF(OR($L$6="en juego",$L$6="hoy!"),1,0)</formula>
    </cfRule>
  </conditionalFormatting>
  <conditionalFormatting sqref="J19:K19">
    <cfRule type="expression" dxfId="432" priority="17" stopIfTrue="1">
      <formula>IF(OR($L$6="en juego",$L$6="hoy!"),1,0)</formula>
    </cfRule>
  </conditionalFormatting>
  <conditionalFormatting sqref="J6:K6">
    <cfRule type="expression" dxfId="431" priority="16" stopIfTrue="1">
      <formula>IF(OR($L$6="en juego",$L$6="hoy!"),1,0)</formula>
    </cfRule>
  </conditionalFormatting>
  <conditionalFormatting sqref="J9:K9">
    <cfRule type="expression" dxfId="430" priority="15" stopIfTrue="1">
      <formula>IF(OR($L$6="en juego",$L$6="hoy!"),1,0)</formula>
    </cfRule>
  </conditionalFormatting>
  <conditionalFormatting sqref="J12:K12">
    <cfRule type="expression" dxfId="429" priority="14" stopIfTrue="1">
      <formula>IF(OR($L$6="en juego",$L$6="hoy!"),1,0)</formula>
    </cfRule>
  </conditionalFormatting>
  <conditionalFormatting sqref="J15:K15">
    <cfRule type="expression" dxfId="428" priority="13" stopIfTrue="1">
      <formula>IF(OR($L$6="en juego",$L$6="hoy!"),1,0)</formula>
    </cfRule>
  </conditionalFormatting>
  <conditionalFormatting sqref="J18:K18">
    <cfRule type="expression" dxfId="427" priority="12" stopIfTrue="1">
      <formula>IF(OR($L$6="en juego",$L$6="hoy!"),1,0)</formula>
    </cfRule>
  </conditionalFormatting>
  <conditionalFormatting sqref="N6">
    <cfRule type="expression" dxfId="426" priority="10" stopIfTrue="1">
      <formula>IF(OR($L$11="en juego",$L$11="hoy!"),1,0)</formula>
    </cfRule>
  </conditionalFormatting>
  <conditionalFormatting sqref="C10 E10">
    <cfRule type="expression" dxfId="425" priority="8" stopIfTrue="1">
      <formula>IF(OR($L$6="en juego",$L$6="hoy!"),1,0)</formula>
    </cfRule>
  </conditionalFormatting>
  <conditionalFormatting sqref="C10:E10 L10:M10">
    <cfRule type="expression" dxfId="424" priority="9" stopIfTrue="1">
      <formula>IF(OR($L$8="en juego",$L$8="hoy!"),1,0)</formula>
    </cfRule>
  </conditionalFormatting>
  <conditionalFormatting sqref="N10">
    <cfRule type="expression" dxfId="423" priority="7" stopIfTrue="1">
      <formula>IF(OR($L$11="en juego",$L$11="hoy!"),1,0)</formula>
    </cfRule>
  </conditionalFormatting>
  <conditionalFormatting sqref="B10">
    <cfRule type="expression" dxfId="422" priority="6" stopIfTrue="1">
      <formula>IF(OR($L$6="en juego",$L$6="hoy!"),1,0)</formula>
    </cfRule>
  </conditionalFormatting>
  <conditionalFormatting sqref="F10">
    <cfRule type="expression" dxfId="421" priority="5" stopIfTrue="1">
      <formula>IF(OR($L$6="en juego",$L$6="hoy!"),1,0)</formula>
    </cfRule>
  </conditionalFormatting>
  <conditionalFormatting sqref="G10">
    <cfRule type="expression" dxfId="420" priority="4" stopIfTrue="1">
      <formula>IF(OR($L$6="en juego",$L$6="hoy!"),1,0)</formula>
    </cfRule>
  </conditionalFormatting>
  <conditionalFormatting sqref="G10">
    <cfRule type="expression" dxfId="419" priority="3" stopIfTrue="1">
      <formula>IF(OR($L$6="en juego",$L$6="hoy!"),1,0)</formula>
    </cfRule>
  </conditionalFormatting>
  <conditionalFormatting sqref="G10">
    <cfRule type="expression" dxfId="418" priority="2" stopIfTrue="1">
      <formula>IF(OR($L$8="en juego",$L$8="hoy!"),1,0)</formula>
    </cfRule>
  </conditionalFormatting>
  <conditionalFormatting sqref="J10:K10">
    <cfRule type="expression" dxfId="417" priority="1" stopIfTrue="1">
      <formula>IF(OR($L$6="en juego",$L$6="hoy!"),1,0)</formula>
    </cfRule>
  </conditionalFormatting>
  <dataValidations count="1">
    <dataValidation type="whole" allowBlank="1" showErrorMessage="1" errorTitle="Dato no válido" error="Ingrese sólo un número entero_x000a_entre 0 y 99." sqref="C6:C26 E6:E26">
      <formula1>0</formula1>
      <formula2>99</formula2>
    </dataValidation>
  </dataValidations>
  <pageMargins left="0.75" right="0.75" top="1" bottom="1" header="0" footer="0"/>
  <pageSetup paperSize="9" scale="70"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2:AL55"/>
  <sheetViews>
    <sheetView workbookViewId="0">
      <pane xSplit="5" topLeftCell="F1" activePane="topRight" state="frozen"/>
      <selection pane="topRight" activeCell="F3" sqref="F3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 x14ac:dyDescent="0.2">
      <c r="A2" s="586" t="s">
        <v>37</v>
      </c>
      <c r="B2" s="586"/>
      <c r="C2" s="586"/>
      <c r="D2" s="586"/>
      <c r="E2" s="586"/>
      <c r="G2" t="e">
        <f>IF(#REF!&lt;&gt;"",#REF!,"")</f>
        <v>#REF!</v>
      </c>
      <c r="N2" t="e">
        <f>IF(#REF!&lt;&gt;"",#REF!,"")</f>
        <v>#REF!</v>
      </c>
      <c r="U2" t="e">
        <f>IF(#REF!&lt;&gt;"",#REF!,"")</f>
        <v>#REF!</v>
      </c>
      <c r="AB2" t="e">
        <f>IF(#REF!&lt;&gt;"",#REF!,"")</f>
        <v>#REF!</v>
      </c>
    </row>
    <row r="3" spans="1:36" x14ac:dyDescent="0.2">
      <c r="F3" t="s">
        <v>56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 x14ac:dyDescent="0.2">
      <c r="A4" s="2" t="e">
        <f>#REF!</f>
        <v>#REF!</v>
      </c>
      <c r="B4" s="1" t="e">
        <f>IF(#REF!&lt;&gt;"",#REF!,"")</f>
        <v>#REF!</v>
      </c>
      <c r="C4" s="1" t="e">
        <f>#REF!</f>
        <v>#REF!</v>
      </c>
      <c r="D4" s="1" t="e">
        <f>IF(#REF!&lt;&gt;"",#REF!,"")</f>
        <v>#REF!</v>
      </c>
      <c r="E4" s="3" t="e">
        <f>#REF!</f>
        <v>#REF!</v>
      </c>
      <c r="F4" s="1" t="e">
        <f>COUNTBLANK(#REF!:#REF!)</f>
        <v>#REF!</v>
      </c>
      <c r="G4" t="e">
        <f t="shared" ref="G4:G9" si="0">IF(AND(F4=0,OR($A4=$G$2,$E4=$G$2)),1,0)</f>
        <v>#REF!</v>
      </c>
      <c r="H4" t="e">
        <f t="shared" ref="H4:H9" si="1">IF(AND(F4=0,OR(AND($A4=$G$2,$B4&gt;$D4),AND($E4=$G$2,$D4&gt;$B4))),1,0)</f>
        <v>#REF!</v>
      </c>
      <c r="I4" t="e">
        <f t="shared" ref="I4:I9" si="2">IF(AND(F4=0,G4=1,$B4=$D4),1,0)</f>
        <v>#REF!</v>
      </c>
      <c r="J4" t="e">
        <f t="shared" ref="J4:J9" si="3">IF(AND(F4=0,OR(AND($A4=$G$2,$B4&lt;$D4),AND($E4=$G$2,$D4&lt;$B4))),1,0)</f>
        <v>#REF!</v>
      </c>
      <c r="K4" t="e">
        <f t="shared" ref="K4:K9" si="4">IF(F4&gt;0,0,IF($A4=$G$2,$B4,IF($E4=$G$2,$D4,0)))</f>
        <v>#REF!</v>
      </c>
      <c r="L4" t="e">
        <f t="shared" ref="L4:L9" si="5">IF(F4&gt;0,0,IF($A4=$G$2,$D4,IF($E4=$G$2,$B4,0)))</f>
        <v>#REF!</v>
      </c>
      <c r="N4" t="e">
        <f t="shared" ref="N4:N9" si="6">IF(AND(F4=0,OR($A4=$N$2,$E4=$N$2)),1,0)</f>
        <v>#REF!</v>
      </c>
      <c r="O4" t="e">
        <f t="shared" ref="O4:O9" si="7">IF(AND(F4=0,OR(AND($A4=$N$2,$B4&gt;$D4),AND($E4=$N$2,$D4&gt;$B4))),1,0)</f>
        <v>#REF!</v>
      </c>
      <c r="P4" t="e">
        <f t="shared" ref="P4:P9" si="8">IF(AND(F4=0,N4=1,$B4=$D4),1,0)</f>
        <v>#REF!</v>
      </c>
      <c r="Q4" t="e">
        <f t="shared" ref="Q4:Q9" si="9">IF(AND(F4=0,OR(AND($A4=$N$2,$B4&lt;$D4),AND($E4=$N$2,$D4&lt;$B4))),1,0)</f>
        <v>#REF!</v>
      </c>
      <c r="R4" t="e">
        <f t="shared" ref="R4:R9" si="10">IF(F4&gt;0,0,IF($A4=$N$2,$B4,IF($E4=$N$2,$D4,0)))</f>
        <v>#REF!</v>
      </c>
      <c r="S4" t="e">
        <f t="shared" ref="S4:S9" si="11">IF(F4&gt;0,0,IF($A4=$N$2,$D4,IF($E4=$N$2,$B4,0)))</f>
        <v>#REF!</v>
      </c>
      <c r="U4" t="e">
        <f t="shared" ref="U4:U9" si="12">IF(AND(F4=0,OR($A4=$U$2,$E4=$U$2)),1,0)</f>
        <v>#REF!</v>
      </c>
      <c r="V4" t="e">
        <f t="shared" ref="V4:V9" si="13">IF(AND(F4=0,OR(AND($A4=$U$2,$B4&gt;$D4),AND($E4=$U$2,$D4&gt;$B4))),1,0)</f>
        <v>#REF!</v>
      </c>
      <c r="W4" t="e">
        <f t="shared" ref="W4:W9" si="14">IF(AND(F4=0,U4=1,$B4=$D4),1,0)</f>
        <v>#REF!</v>
      </c>
      <c r="X4" t="e">
        <f t="shared" ref="X4:X9" si="15">IF(AND(F4=0,OR(AND($A4=$U$2,$B4&lt;$D4),AND($E4=$U$2,$D4&lt;$B4))),1,0)</f>
        <v>#REF!</v>
      </c>
      <c r="Y4" t="e">
        <f t="shared" ref="Y4:Y9" si="16">IF(F4&gt;0,0,IF($A4=$U$2,$B4,IF($E4=$U$2,$D4,0)))</f>
        <v>#REF!</v>
      </c>
      <c r="Z4" t="e">
        <f t="shared" ref="Z4:Z9" si="17">IF(F4&gt;0,0,IF($A4=$U$2,$D4,IF($E4=$U$2,$B4,0)))</f>
        <v>#REF!</v>
      </c>
      <c r="AB4" t="e">
        <f t="shared" ref="AB4:AB9" si="18">IF(AND(F4=0,OR($A4=$AB$2,$E4=$AB$2)),1,0)</f>
        <v>#REF!</v>
      </c>
      <c r="AC4" t="e">
        <f t="shared" ref="AC4:AC9" si="19">IF(AND(F4=0,OR(AND($A4=$AB$2,$B4&gt;$D4),AND($E4=$AB$2,$D4&gt;$B4))),1,0)</f>
        <v>#REF!</v>
      </c>
      <c r="AD4" t="e">
        <f t="shared" ref="AD4:AD9" si="20">IF(AND(F4=0,AB4=1,$B4=$D4),1,0)</f>
        <v>#REF!</v>
      </c>
      <c r="AE4" t="e">
        <f t="shared" ref="AE4:AE9" si="21">IF(AND(F4=0,OR(AND($A4=$AB$2,$B4&lt;$D4),AND($E4=$AB$2,$D4&lt;$B4))),1,0)</f>
        <v>#REF!</v>
      </c>
      <c r="AF4" t="e">
        <f t="shared" ref="AF4:AF9" si="22">IF(F4&gt;0,0,IF($A4=$AB$2,$B4,IF($E4=$AB$2,$D4,0)))</f>
        <v>#REF!</v>
      </c>
      <c r="AG4" t="e">
        <f t="shared" ref="AG4:AG9" si="23">IF(F4&gt;0,0,IF($A4=$AB$2,$D4,IF($E4=$AB$2,$B4,0)))</f>
        <v>#REF!</v>
      </c>
    </row>
    <row r="5" spans="1:36" x14ac:dyDescent="0.2">
      <c r="A5" s="2" t="e">
        <f>#REF!</f>
        <v>#REF!</v>
      </c>
      <c r="B5" s="1" t="e">
        <f>IF(#REF!&lt;&gt;"",#REF!,"")</f>
        <v>#REF!</v>
      </c>
      <c r="C5" s="1" t="e">
        <f>#REF!</f>
        <v>#REF!</v>
      </c>
      <c r="D5" s="1" t="e">
        <f>IF(#REF!&lt;&gt;"",#REF!,"")</f>
        <v>#REF!</v>
      </c>
      <c r="E5" s="3" t="e">
        <f>#REF!</f>
        <v>#REF!</v>
      </c>
      <c r="F5" s="1" t="e">
        <f>COUNTBLANK(#REF!:#REF!)</f>
        <v>#REF!</v>
      </c>
      <c r="G5" t="e">
        <f t="shared" si="0"/>
        <v>#REF!</v>
      </c>
      <c r="H5" t="e">
        <f t="shared" si="1"/>
        <v>#REF!</v>
      </c>
      <c r="I5" t="e">
        <f t="shared" si="2"/>
        <v>#REF!</v>
      </c>
      <c r="J5" t="e">
        <f t="shared" si="3"/>
        <v>#REF!</v>
      </c>
      <c r="K5" t="e">
        <f t="shared" si="4"/>
        <v>#REF!</v>
      </c>
      <c r="L5" t="e">
        <f t="shared" si="5"/>
        <v>#REF!</v>
      </c>
      <c r="N5" t="e">
        <f t="shared" si="6"/>
        <v>#REF!</v>
      </c>
      <c r="O5" t="e">
        <f t="shared" si="7"/>
        <v>#REF!</v>
      </c>
      <c r="P5" t="e">
        <f t="shared" si="8"/>
        <v>#REF!</v>
      </c>
      <c r="Q5" t="e">
        <f t="shared" si="9"/>
        <v>#REF!</v>
      </c>
      <c r="R5" t="e">
        <f t="shared" si="10"/>
        <v>#REF!</v>
      </c>
      <c r="S5" t="e">
        <f t="shared" si="11"/>
        <v>#REF!</v>
      </c>
      <c r="U5" t="e">
        <f t="shared" si="12"/>
        <v>#REF!</v>
      </c>
      <c r="V5" t="e">
        <f t="shared" si="13"/>
        <v>#REF!</v>
      </c>
      <c r="W5" t="e">
        <f t="shared" si="14"/>
        <v>#REF!</v>
      </c>
      <c r="X5" t="e">
        <f t="shared" si="15"/>
        <v>#REF!</v>
      </c>
      <c r="Y5" t="e">
        <f t="shared" si="16"/>
        <v>#REF!</v>
      </c>
      <c r="Z5" t="e">
        <f t="shared" si="17"/>
        <v>#REF!</v>
      </c>
      <c r="AB5" t="e">
        <f t="shared" si="18"/>
        <v>#REF!</v>
      </c>
      <c r="AC5" t="e">
        <f t="shared" si="19"/>
        <v>#REF!</v>
      </c>
      <c r="AD5" t="e">
        <f t="shared" si="20"/>
        <v>#REF!</v>
      </c>
      <c r="AE5" t="e">
        <f t="shared" si="21"/>
        <v>#REF!</v>
      </c>
      <c r="AF5" t="e">
        <f t="shared" si="22"/>
        <v>#REF!</v>
      </c>
      <c r="AG5" t="e">
        <f t="shared" si="23"/>
        <v>#REF!</v>
      </c>
    </row>
    <row r="6" spans="1:36" x14ac:dyDescent="0.2">
      <c r="A6" s="2" t="e">
        <f>#REF!</f>
        <v>#REF!</v>
      </c>
      <c r="B6" s="1" t="e">
        <f>IF(#REF!&lt;&gt;"",#REF!,"")</f>
        <v>#REF!</v>
      </c>
      <c r="C6" s="1" t="e">
        <f>#REF!</f>
        <v>#REF!</v>
      </c>
      <c r="D6" s="1" t="e">
        <f>IF(#REF!&lt;&gt;"",#REF!,"")</f>
        <v>#REF!</v>
      </c>
      <c r="E6" s="3" t="e">
        <f>#REF!</f>
        <v>#REF!</v>
      </c>
      <c r="F6" s="1" t="e">
        <f>COUNTBLANK(#REF!:#REF!)</f>
        <v>#REF!</v>
      </c>
      <c r="G6" t="e">
        <f t="shared" si="0"/>
        <v>#REF!</v>
      </c>
      <c r="H6" t="e">
        <f t="shared" si="1"/>
        <v>#REF!</v>
      </c>
      <c r="I6" t="e">
        <f t="shared" si="2"/>
        <v>#REF!</v>
      </c>
      <c r="J6" t="e">
        <f t="shared" si="3"/>
        <v>#REF!</v>
      </c>
      <c r="K6" t="e">
        <f t="shared" si="4"/>
        <v>#REF!</v>
      </c>
      <c r="L6" t="e">
        <f t="shared" si="5"/>
        <v>#REF!</v>
      </c>
      <c r="N6" t="e">
        <f t="shared" si="6"/>
        <v>#REF!</v>
      </c>
      <c r="O6" t="e">
        <f t="shared" si="7"/>
        <v>#REF!</v>
      </c>
      <c r="P6" t="e">
        <f t="shared" si="8"/>
        <v>#REF!</v>
      </c>
      <c r="Q6" t="e">
        <f t="shared" si="9"/>
        <v>#REF!</v>
      </c>
      <c r="R6" t="e">
        <f t="shared" si="10"/>
        <v>#REF!</v>
      </c>
      <c r="S6" t="e">
        <f t="shared" si="11"/>
        <v>#REF!</v>
      </c>
      <c r="U6" t="e">
        <f t="shared" si="12"/>
        <v>#REF!</v>
      </c>
      <c r="V6" t="e">
        <f t="shared" si="13"/>
        <v>#REF!</v>
      </c>
      <c r="W6" t="e">
        <f t="shared" si="14"/>
        <v>#REF!</v>
      </c>
      <c r="X6" t="e">
        <f t="shared" si="15"/>
        <v>#REF!</v>
      </c>
      <c r="Y6" t="e">
        <f t="shared" si="16"/>
        <v>#REF!</v>
      </c>
      <c r="Z6" t="e">
        <f t="shared" si="17"/>
        <v>#REF!</v>
      </c>
      <c r="AB6" t="e">
        <f t="shared" si="18"/>
        <v>#REF!</v>
      </c>
      <c r="AC6" t="e">
        <f t="shared" si="19"/>
        <v>#REF!</v>
      </c>
      <c r="AD6" t="e">
        <f t="shared" si="20"/>
        <v>#REF!</v>
      </c>
      <c r="AE6" t="e">
        <f t="shared" si="21"/>
        <v>#REF!</v>
      </c>
      <c r="AF6" t="e">
        <f t="shared" si="22"/>
        <v>#REF!</v>
      </c>
      <c r="AG6" t="e">
        <f t="shared" si="23"/>
        <v>#REF!</v>
      </c>
    </row>
    <row r="7" spans="1:36" x14ac:dyDescent="0.2">
      <c r="A7" s="2" t="e">
        <f>#REF!</f>
        <v>#REF!</v>
      </c>
      <c r="B7" s="1" t="e">
        <f>IF(#REF!&lt;&gt;"",#REF!,"")</f>
        <v>#REF!</v>
      </c>
      <c r="C7" s="1" t="e">
        <f>#REF!</f>
        <v>#REF!</v>
      </c>
      <c r="D7" s="1" t="e">
        <f>IF(#REF!&lt;&gt;"",#REF!,"")</f>
        <v>#REF!</v>
      </c>
      <c r="E7" s="3" t="e">
        <f>#REF!</f>
        <v>#REF!</v>
      </c>
      <c r="F7" s="1" t="e">
        <f>COUNTBLANK(#REF!:#REF!)</f>
        <v>#REF!</v>
      </c>
      <c r="G7" t="e">
        <f t="shared" si="0"/>
        <v>#REF!</v>
      </c>
      <c r="H7" t="e">
        <f t="shared" si="1"/>
        <v>#REF!</v>
      </c>
      <c r="I7" t="e">
        <f t="shared" si="2"/>
        <v>#REF!</v>
      </c>
      <c r="J7" t="e">
        <f t="shared" si="3"/>
        <v>#REF!</v>
      </c>
      <c r="K7" t="e">
        <f t="shared" si="4"/>
        <v>#REF!</v>
      </c>
      <c r="L7" t="e">
        <f t="shared" si="5"/>
        <v>#REF!</v>
      </c>
      <c r="N7" t="e">
        <f t="shared" si="6"/>
        <v>#REF!</v>
      </c>
      <c r="O7" t="e">
        <f t="shared" si="7"/>
        <v>#REF!</v>
      </c>
      <c r="P7" t="e">
        <f t="shared" si="8"/>
        <v>#REF!</v>
      </c>
      <c r="Q7" t="e">
        <f t="shared" si="9"/>
        <v>#REF!</v>
      </c>
      <c r="R7" t="e">
        <f t="shared" si="10"/>
        <v>#REF!</v>
      </c>
      <c r="S7" t="e">
        <f t="shared" si="11"/>
        <v>#REF!</v>
      </c>
      <c r="U7" t="e">
        <f t="shared" si="12"/>
        <v>#REF!</v>
      </c>
      <c r="V7" t="e">
        <f t="shared" si="13"/>
        <v>#REF!</v>
      </c>
      <c r="W7" t="e">
        <f t="shared" si="14"/>
        <v>#REF!</v>
      </c>
      <c r="X7" t="e">
        <f t="shared" si="15"/>
        <v>#REF!</v>
      </c>
      <c r="Y7" t="e">
        <f t="shared" si="16"/>
        <v>#REF!</v>
      </c>
      <c r="Z7" t="e">
        <f t="shared" si="17"/>
        <v>#REF!</v>
      </c>
      <c r="AB7" t="e">
        <f t="shared" si="18"/>
        <v>#REF!</v>
      </c>
      <c r="AC7" t="e">
        <f t="shared" si="19"/>
        <v>#REF!</v>
      </c>
      <c r="AD7" t="e">
        <f t="shared" si="20"/>
        <v>#REF!</v>
      </c>
      <c r="AE7" t="e">
        <f t="shared" si="21"/>
        <v>#REF!</v>
      </c>
      <c r="AF7" t="e">
        <f t="shared" si="22"/>
        <v>#REF!</v>
      </c>
      <c r="AG7" t="e">
        <f t="shared" si="23"/>
        <v>#REF!</v>
      </c>
    </row>
    <row r="8" spans="1:36" x14ac:dyDescent="0.2">
      <c r="A8" s="2" t="e">
        <f>#REF!</f>
        <v>#REF!</v>
      </c>
      <c r="B8" s="1" t="e">
        <f>IF(#REF!&lt;&gt;"",#REF!,"")</f>
        <v>#REF!</v>
      </c>
      <c r="C8" s="1" t="e">
        <f>#REF!</f>
        <v>#REF!</v>
      </c>
      <c r="D8" s="1" t="e">
        <f>IF(#REF!&lt;&gt;"",#REF!,"")</f>
        <v>#REF!</v>
      </c>
      <c r="E8" s="3" t="e">
        <f>#REF!</f>
        <v>#REF!</v>
      </c>
      <c r="F8" s="1" t="e">
        <f>COUNTBLANK(#REF!:#REF!)</f>
        <v>#REF!</v>
      </c>
      <c r="G8" t="e">
        <f t="shared" si="0"/>
        <v>#REF!</v>
      </c>
      <c r="H8" t="e">
        <f t="shared" si="1"/>
        <v>#REF!</v>
      </c>
      <c r="I8" t="e">
        <f t="shared" si="2"/>
        <v>#REF!</v>
      </c>
      <c r="J8" t="e">
        <f t="shared" si="3"/>
        <v>#REF!</v>
      </c>
      <c r="K8" t="e">
        <f t="shared" si="4"/>
        <v>#REF!</v>
      </c>
      <c r="L8" t="e">
        <f t="shared" si="5"/>
        <v>#REF!</v>
      </c>
      <c r="N8" t="e">
        <f t="shared" si="6"/>
        <v>#REF!</v>
      </c>
      <c r="O8" t="e">
        <f t="shared" si="7"/>
        <v>#REF!</v>
      </c>
      <c r="P8" t="e">
        <f t="shared" si="8"/>
        <v>#REF!</v>
      </c>
      <c r="Q8" t="e">
        <f t="shared" si="9"/>
        <v>#REF!</v>
      </c>
      <c r="R8" t="e">
        <f t="shared" si="10"/>
        <v>#REF!</v>
      </c>
      <c r="S8" t="e">
        <f t="shared" si="11"/>
        <v>#REF!</v>
      </c>
      <c r="U8" t="e">
        <f t="shared" si="12"/>
        <v>#REF!</v>
      </c>
      <c r="V8" t="e">
        <f t="shared" si="13"/>
        <v>#REF!</v>
      </c>
      <c r="W8" t="e">
        <f t="shared" si="14"/>
        <v>#REF!</v>
      </c>
      <c r="X8" t="e">
        <f t="shared" si="15"/>
        <v>#REF!</v>
      </c>
      <c r="Y8" t="e">
        <f t="shared" si="16"/>
        <v>#REF!</v>
      </c>
      <c r="Z8" t="e">
        <f t="shared" si="17"/>
        <v>#REF!</v>
      </c>
      <c r="AB8" t="e">
        <f t="shared" si="18"/>
        <v>#REF!</v>
      </c>
      <c r="AC8" t="e">
        <f t="shared" si="19"/>
        <v>#REF!</v>
      </c>
      <c r="AD8" t="e">
        <f t="shared" si="20"/>
        <v>#REF!</v>
      </c>
      <c r="AE8" t="e">
        <f t="shared" si="21"/>
        <v>#REF!</v>
      </c>
      <c r="AF8" t="e">
        <f t="shared" si="22"/>
        <v>#REF!</v>
      </c>
      <c r="AG8" t="e">
        <f t="shared" si="23"/>
        <v>#REF!</v>
      </c>
    </row>
    <row r="9" spans="1:36" x14ac:dyDescent="0.2">
      <c r="A9" s="2" t="e">
        <f>#REF!</f>
        <v>#REF!</v>
      </c>
      <c r="B9" s="1" t="e">
        <f>IF(#REF!&lt;&gt;"",#REF!,"")</f>
        <v>#REF!</v>
      </c>
      <c r="C9" s="1" t="e">
        <f>#REF!</f>
        <v>#REF!</v>
      </c>
      <c r="D9" s="1" t="e">
        <f>IF(#REF!&lt;&gt;"",#REF!,"")</f>
        <v>#REF!</v>
      </c>
      <c r="E9" s="3" t="e">
        <f>#REF!</f>
        <v>#REF!</v>
      </c>
      <c r="F9" s="1" t="e">
        <f>COUNTBLANK(#REF!:#REF!)</f>
        <v>#REF!</v>
      </c>
      <c r="G9" t="e">
        <f t="shared" si="0"/>
        <v>#REF!</v>
      </c>
      <c r="H9" t="e">
        <f t="shared" si="1"/>
        <v>#REF!</v>
      </c>
      <c r="I9" t="e">
        <f t="shared" si="2"/>
        <v>#REF!</v>
      </c>
      <c r="J9" t="e">
        <f t="shared" si="3"/>
        <v>#REF!</v>
      </c>
      <c r="K9" t="e">
        <f t="shared" si="4"/>
        <v>#REF!</v>
      </c>
      <c r="L9" t="e">
        <f t="shared" si="5"/>
        <v>#REF!</v>
      </c>
      <c r="N9" t="e">
        <f t="shared" si="6"/>
        <v>#REF!</v>
      </c>
      <c r="O9" t="e">
        <f t="shared" si="7"/>
        <v>#REF!</v>
      </c>
      <c r="P9" t="e">
        <f t="shared" si="8"/>
        <v>#REF!</v>
      </c>
      <c r="Q9" t="e">
        <f t="shared" si="9"/>
        <v>#REF!</v>
      </c>
      <c r="R9" t="e">
        <f t="shared" si="10"/>
        <v>#REF!</v>
      </c>
      <c r="S9" t="e">
        <f t="shared" si="11"/>
        <v>#REF!</v>
      </c>
      <c r="U9" t="e">
        <f t="shared" si="12"/>
        <v>#REF!</v>
      </c>
      <c r="V9" t="e">
        <f t="shared" si="13"/>
        <v>#REF!</v>
      </c>
      <c r="W9" t="e">
        <f t="shared" si="14"/>
        <v>#REF!</v>
      </c>
      <c r="X9" t="e">
        <f t="shared" si="15"/>
        <v>#REF!</v>
      </c>
      <c r="Y9" t="e">
        <f t="shared" si="16"/>
        <v>#REF!</v>
      </c>
      <c r="Z9" t="e">
        <f t="shared" si="17"/>
        <v>#REF!</v>
      </c>
      <c r="AB9" t="e">
        <f t="shared" si="18"/>
        <v>#REF!</v>
      </c>
      <c r="AC9" t="e">
        <f t="shared" si="19"/>
        <v>#REF!</v>
      </c>
      <c r="AD9" t="e">
        <f t="shared" si="20"/>
        <v>#REF!</v>
      </c>
      <c r="AE9" t="e">
        <f t="shared" si="21"/>
        <v>#REF!</v>
      </c>
      <c r="AF9" t="e">
        <f t="shared" si="22"/>
        <v>#REF!</v>
      </c>
      <c r="AG9" t="e">
        <f t="shared" si="23"/>
        <v>#REF!</v>
      </c>
    </row>
    <row r="10" spans="1:36" x14ac:dyDescent="0.2">
      <c r="G10" t="e">
        <f t="shared" ref="G10:L10" si="24">SUM(G4:G9)</f>
        <v>#REF!</v>
      </c>
      <c r="H10" t="e">
        <f t="shared" si="24"/>
        <v>#REF!</v>
      </c>
      <c r="I10" t="e">
        <f t="shared" si="24"/>
        <v>#REF!</v>
      </c>
      <c r="J10" t="e">
        <f t="shared" si="24"/>
        <v>#REF!</v>
      </c>
      <c r="K10" t="e">
        <f t="shared" si="24"/>
        <v>#REF!</v>
      </c>
      <c r="L10" t="e">
        <f t="shared" si="24"/>
        <v>#REF!</v>
      </c>
      <c r="M10" t="e">
        <f>H10*3+I10</f>
        <v>#REF!</v>
      </c>
      <c r="N10" t="e">
        <f t="shared" ref="N10:S10" si="25">SUM(N4:N9)</f>
        <v>#REF!</v>
      </c>
      <c r="O10" t="e">
        <f t="shared" si="25"/>
        <v>#REF!</v>
      </c>
      <c r="P10" t="e">
        <f t="shared" si="25"/>
        <v>#REF!</v>
      </c>
      <c r="Q10" t="e">
        <f t="shared" si="25"/>
        <v>#REF!</v>
      </c>
      <c r="R10" t="e">
        <f t="shared" si="25"/>
        <v>#REF!</v>
      </c>
      <c r="S10" t="e">
        <f t="shared" si="25"/>
        <v>#REF!</v>
      </c>
      <c r="T10" t="e">
        <f>O10*3+P10</f>
        <v>#REF!</v>
      </c>
      <c r="U10" t="e">
        <f t="shared" ref="U10:Z10" si="26">SUM(U4:U9)</f>
        <v>#REF!</v>
      </c>
      <c r="V10" t="e">
        <f t="shared" si="26"/>
        <v>#REF!</v>
      </c>
      <c r="W10" t="e">
        <f t="shared" si="26"/>
        <v>#REF!</v>
      </c>
      <c r="X10" t="e">
        <f t="shared" si="26"/>
        <v>#REF!</v>
      </c>
      <c r="Y10" t="e">
        <f t="shared" si="26"/>
        <v>#REF!</v>
      </c>
      <c r="Z10" t="e">
        <f t="shared" si="26"/>
        <v>#REF!</v>
      </c>
      <c r="AA10" t="e">
        <f>V10*3+W10</f>
        <v>#REF!</v>
      </c>
      <c r="AB10" t="e">
        <f t="shared" ref="AB10:AG10" si="27">SUM(AB4:AB9)</f>
        <v>#REF!</v>
      </c>
      <c r="AC10" t="e">
        <f t="shared" si="27"/>
        <v>#REF!</v>
      </c>
      <c r="AD10" t="e">
        <f t="shared" si="27"/>
        <v>#REF!</v>
      </c>
      <c r="AE10" t="e">
        <f t="shared" si="27"/>
        <v>#REF!</v>
      </c>
      <c r="AF10" t="e">
        <f t="shared" si="27"/>
        <v>#REF!</v>
      </c>
      <c r="AG10" t="e">
        <f t="shared" si="27"/>
        <v>#REF!</v>
      </c>
      <c r="AH10" t="e">
        <f>AC10*3+AD10</f>
        <v>#REF!</v>
      </c>
    </row>
    <row r="14" spans="1:36" x14ac:dyDescent="0.2">
      <c r="F14" t="s">
        <v>35</v>
      </c>
    </row>
    <row r="15" spans="1:36" x14ac:dyDescent="0.2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 x14ac:dyDescent="0.2">
      <c r="F16" t="e">
        <f>G2</f>
        <v>#REF!</v>
      </c>
      <c r="G16" t="e">
        <f>G10</f>
        <v>#REF!</v>
      </c>
      <c r="H16" t="e">
        <f t="shared" ref="H16:M16" si="28">H10</f>
        <v>#REF!</v>
      </c>
      <c r="I16" t="e">
        <f t="shared" si="28"/>
        <v>#REF!</v>
      </c>
      <c r="J16" t="e">
        <f t="shared" si="28"/>
        <v>#REF!</v>
      </c>
      <c r="K16" t="e">
        <f t="shared" si="28"/>
        <v>#REF!</v>
      </c>
      <c r="L16" t="e">
        <f t="shared" si="28"/>
        <v>#REF!</v>
      </c>
      <c r="M16" t="e">
        <f t="shared" si="28"/>
        <v>#REF!</v>
      </c>
      <c r="O16" t="e">
        <f>IF($M16&gt;=$M17,$F16,$F17)</f>
        <v>#REF!</v>
      </c>
      <c r="P16" t="e">
        <f>VLOOKUP(O16,$F$16:$M$25,8,FALSE)</f>
        <v>#REF!</v>
      </c>
      <c r="S16" t="e">
        <f>IF($P16&gt;=$P18,$O16,$O18)</f>
        <v>#REF!</v>
      </c>
      <c r="T16" t="e">
        <f>VLOOKUP(S16,$O$16:$P$25,2,FALSE)</f>
        <v>#REF!</v>
      </c>
      <c r="W16" t="e">
        <f>IF($T16&gt;=$T19,$S16,$S19)</f>
        <v>#REF!</v>
      </c>
      <c r="X16" t="e">
        <f>VLOOKUP(W16,$S$16:$T$25,2,FALSE)</f>
        <v>#REF!</v>
      </c>
      <c r="AA16" t="e">
        <f>W16</f>
        <v>#REF!</v>
      </c>
      <c r="AB16" t="e">
        <f>VLOOKUP(AA16,W16:X25,2,FALSE)</f>
        <v>#REF!</v>
      </c>
      <c r="AE16" t="e">
        <f>AA16</f>
        <v>#REF!</v>
      </c>
      <c r="AF16" t="e">
        <f>VLOOKUP(AE16,AA16:AB25,2,FALSE)</f>
        <v>#REF!</v>
      </c>
      <c r="AI16" t="e">
        <f>AE16</f>
        <v>#REF!</v>
      </c>
      <c r="AJ16" t="e">
        <f>VLOOKUP(AI16,AE16:AF25,2,FALSE)</f>
        <v>#REF!</v>
      </c>
    </row>
    <row r="17" spans="6:37" x14ac:dyDescent="0.2">
      <c r="F17" t="e">
        <f>N2</f>
        <v>#REF!</v>
      </c>
      <c r="G17" t="e">
        <f t="shared" ref="G17:M17" si="29">N10</f>
        <v>#REF!</v>
      </c>
      <c r="H17" t="e">
        <f t="shared" si="29"/>
        <v>#REF!</v>
      </c>
      <c r="I17" t="e">
        <f t="shared" si="29"/>
        <v>#REF!</v>
      </c>
      <c r="J17" t="e">
        <f t="shared" si="29"/>
        <v>#REF!</v>
      </c>
      <c r="K17" t="e">
        <f t="shared" si="29"/>
        <v>#REF!</v>
      </c>
      <c r="L17" t="e">
        <f t="shared" si="29"/>
        <v>#REF!</v>
      </c>
      <c r="M17" t="e">
        <f t="shared" si="29"/>
        <v>#REF!</v>
      </c>
      <c r="O17" t="e">
        <f>IF($M17&lt;=$M16,$F17,$F16)</f>
        <v>#REF!</v>
      </c>
      <c r="P17" t="e">
        <f>VLOOKUP(O17,$F$16:$M$25,8,FALSE)</f>
        <v>#REF!</v>
      </c>
      <c r="S17" t="e">
        <f>O17</f>
        <v>#REF!</v>
      </c>
      <c r="T17" t="e">
        <f>VLOOKUP(S17,$O$16:$P$25,2,FALSE)</f>
        <v>#REF!</v>
      </c>
      <c r="W17" t="e">
        <f>S17</f>
        <v>#REF!</v>
      </c>
      <c r="X17" t="e">
        <f>VLOOKUP(W17,$S$16:$T$25,2,FALSE)</f>
        <v>#REF!</v>
      </c>
      <c r="AA17" t="e">
        <f>IF(X17&gt;=X18,W17,W18)</f>
        <v>#REF!</v>
      </c>
      <c r="AB17" t="e">
        <f>VLOOKUP(AA17,W16:X25,2,FALSE)</f>
        <v>#REF!</v>
      </c>
      <c r="AE17" t="e">
        <f>IF(AB17&gt;=AB19,AA17,AA19)</f>
        <v>#REF!</v>
      </c>
      <c r="AF17" t="e">
        <f>VLOOKUP(AE17,AA16:AB25,2,FALSE)</f>
        <v>#REF!</v>
      </c>
      <c r="AI17" t="e">
        <f>AE17</f>
        <v>#REF!</v>
      </c>
      <c r="AJ17" t="e">
        <f>VLOOKUP(AI17,AE16:AF25,2,FALSE)</f>
        <v>#REF!</v>
      </c>
    </row>
    <row r="18" spans="6:37" x14ac:dyDescent="0.2">
      <c r="F18" t="e">
        <f>U2</f>
        <v>#REF!</v>
      </c>
      <c r="G18" t="e">
        <f t="shared" ref="G18:M18" si="30">U10</f>
        <v>#REF!</v>
      </c>
      <c r="H18" t="e">
        <f t="shared" si="30"/>
        <v>#REF!</v>
      </c>
      <c r="I18" t="e">
        <f t="shared" si="30"/>
        <v>#REF!</v>
      </c>
      <c r="J18" t="e">
        <f t="shared" si="30"/>
        <v>#REF!</v>
      </c>
      <c r="K18" t="e">
        <f t="shared" si="30"/>
        <v>#REF!</v>
      </c>
      <c r="L18" t="e">
        <f t="shared" si="30"/>
        <v>#REF!</v>
      </c>
      <c r="M18" t="e">
        <f t="shared" si="30"/>
        <v>#REF!</v>
      </c>
      <c r="O18" t="e">
        <f>F18</f>
        <v>#REF!</v>
      </c>
      <c r="P18" t="e">
        <f>VLOOKUP(O18,$F$16:$M$25,8,FALSE)</f>
        <v>#REF!</v>
      </c>
      <c r="S18" t="e">
        <f>IF($P18&lt;=$P16,$O18,$O16)</f>
        <v>#REF!</v>
      </c>
      <c r="T18" t="e">
        <f>VLOOKUP(S18,$O$16:$P$25,2,FALSE)</f>
        <v>#REF!</v>
      </c>
      <c r="W18" t="e">
        <f>S18</f>
        <v>#REF!</v>
      </c>
      <c r="X18" t="e">
        <f>VLOOKUP(W18,$S$16:$T$25,2,FALSE)</f>
        <v>#REF!</v>
      </c>
      <c r="AA18" t="e">
        <f>IF(X18&lt;=X17,W18,W17)</f>
        <v>#REF!</v>
      </c>
      <c r="AB18" t="e">
        <f>VLOOKUP(AA18,W16:X25,2,FALSE)</f>
        <v>#REF!</v>
      </c>
      <c r="AE18" t="e">
        <f>AA18</f>
        <v>#REF!</v>
      </c>
      <c r="AF18" t="e">
        <f>VLOOKUP(AE18,AA16:AB25,2,FALSE)</f>
        <v>#REF!</v>
      </c>
      <c r="AI18" t="e">
        <f>IF(AF18&gt;=AF19,AE18,AE19)</f>
        <v>#REF!</v>
      </c>
      <c r="AJ18" t="e">
        <f>VLOOKUP(AI18,AE16:AF25,2,FALSE)</f>
        <v>#REF!</v>
      </c>
    </row>
    <row r="19" spans="6:37" x14ac:dyDescent="0.2">
      <c r="F19" t="e">
        <f>AB2</f>
        <v>#REF!</v>
      </c>
      <c r="G19" t="e">
        <f t="shared" ref="G19:M19" si="31">AB10</f>
        <v>#REF!</v>
      </c>
      <c r="H19" t="e">
        <f t="shared" si="31"/>
        <v>#REF!</v>
      </c>
      <c r="I19" t="e">
        <f t="shared" si="31"/>
        <v>#REF!</v>
      </c>
      <c r="J19" t="e">
        <f t="shared" si="31"/>
        <v>#REF!</v>
      </c>
      <c r="K19" t="e">
        <f t="shared" si="31"/>
        <v>#REF!</v>
      </c>
      <c r="L19" t="e">
        <f t="shared" si="31"/>
        <v>#REF!</v>
      </c>
      <c r="M19" t="e">
        <f t="shared" si="31"/>
        <v>#REF!</v>
      </c>
      <c r="O19" t="e">
        <f>F19</f>
        <v>#REF!</v>
      </c>
      <c r="P19" t="e">
        <f>VLOOKUP(O19,$F$16:$M$25,8,FALSE)</f>
        <v>#REF!</v>
      </c>
      <c r="S19" t="e">
        <f>O19</f>
        <v>#REF!</v>
      </c>
      <c r="T19" t="e">
        <f>VLOOKUP(S19,$O$16:$P$25,2,FALSE)</f>
        <v>#REF!</v>
      </c>
      <c r="W19" t="e">
        <f>IF($T19&lt;=$T16,$S19,$S16)</f>
        <v>#REF!</v>
      </c>
      <c r="X19" t="e">
        <f>VLOOKUP(W19,$S$16:$T$25,2,FALSE)</f>
        <v>#REF!</v>
      </c>
      <c r="AA19" t="e">
        <f>W19</f>
        <v>#REF!</v>
      </c>
      <c r="AB19" t="e">
        <f>VLOOKUP(AA19,W16:X25,2,FALSE)</f>
        <v>#REF!</v>
      </c>
      <c r="AE19" t="e">
        <f>IF(AB19&lt;=AB17,AA19,AA17)</f>
        <v>#REF!</v>
      </c>
      <c r="AF19" t="e">
        <f>VLOOKUP(AE19,AA16:AB25,2,FALSE)</f>
        <v>#REF!</v>
      </c>
      <c r="AI19" t="e">
        <f>IF(AF19&lt;=AF18,AE19,AE18)</f>
        <v>#REF!</v>
      </c>
      <c r="AJ19" t="e">
        <f>VLOOKUP(AI19,AE16:AF25,2,FALSE)</f>
        <v>#REF!</v>
      </c>
    </row>
    <row r="28" spans="6:37" x14ac:dyDescent="0.2">
      <c r="F28" t="e">
        <f>AI16</f>
        <v>#REF!</v>
      </c>
      <c r="J28" t="e">
        <f>AJ16</f>
        <v>#REF!</v>
      </c>
      <c r="K28" t="e">
        <f>VLOOKUP(AI16,$F$16:$M$25,6,FALSE)</f>
        <v>#REF!</v>
      </c>
      <c r="L28" t="e">
        <f>VLOOKUP(AI16,$F$16:$M$25,7,FALSE)</f>
        <v>#REF!</v>
      </c>
      <c r="M28" t="e">
        <f>K28-L28</f>
        <v>#REF!</v>
      </c>
      <c r="O28" t="e">
        <f>IF(AND($J28=$J29,$M29&gt;$M28),$F29,$F28)</f>
        <v>#REF!</v>
      </c>
      <c r="P28" t="e">
        <f>VLOOKUP(O28,$F$28:$M$37,5,FALSE)</f>
        <v>#REF!</v>
      </c>
      <c r="Q28" t="e">
        <f>VLOOKUP(O28,$F$28:$M$37,8,FALSE)</f>
        <v>#REF!</v>
      </c>
      <c r="S28" t="e">
        <f>IF(AND(P28=P30,Q30&gt;Q28),O30,O28)</f>
        <v>#REF!</v>
      </c>
      <c r="T28" t="e">
        <f>VLOOKUP(S28,$O$28:$Q$37,2,FALSE)</f>
        <v>#REF!</v>
      </c>
      <c r="U28" t="e">
        <f>VLOOKUP(S28,$O$28:$Q$37,3,FALSE)</f>
        <v>#REF!</v>
      </c>
      <c r="W28" t="e">
        <f>IF(AND(T28=T31,U31&gt;U28),S31,S28)</f>
        <v>#REF!</v>
      </c>
      <c r="X28" t="e">
        <f>VLOOKUP(W28,$S$28:$U$37,2,FALSE)</f>
        <v>#REF!</v>
      </c>
      <c r="Y28" t="e">
        <f>VLOOKUP(W28,$S$28:$U$37,3,FALSE)</f>
        <v>#REF!</v>
      </c>
      <c r="AA28" t="e">
        <f>W28</f>
        <v>#REF!</v>
      </c>
      <c r="AB28" t="e">
        <f>VLOOKUP(AA28,W28:Y37,2,FALSE)</f>
        <v>#REF!</v>
      </c>
      <c r="AC28" t="e">
        <f>VLOOKUP(AA28,W28:Y37,3,FALSE)</f>
        <v>#REF!</v>
      </c>
      <c r="AE28" t="e">
        <f>AA28</f>
        <v>#REF!</v>
      </c>
      <c r="AF28" t="e">
        <f>VLOOKUP(AE28,AA28:AC37,2,FALSE)</f>
        <v>#REF!</v>
      </c>
      <c r="AG28" t="e">
        <f>VLOOKUP(AE28,AA28:AC37,3,FALSE)</f>
        <v>#REF!</v>
      </c>
      <c r="AI28" t="e">
        <f>AE28</f>
        <v>#REF!</v>
      </c>
      <c r="AJ28" t="e">
        <f>VLOOKUP(AI28,AE28:AG37,2,FALSE)</f>
        <v>#REF!</v>
      </c>
      <c r="AK28" t="e">
        <f>VLOOKUP(AI28,AE28:AG37,3,FALSE)</f>
        <v>#REF!</v>
      </c>
    </row>
    <row r="29" spans="6:37" x14ac:dyDescent="0.2">
      <c r="F29" t="e">
        <f>AI17</f>
        <v>#REF!</v>
      </c>
      <c r="J29" t="e">
        <f>AJ17</f>
        <v>#REF!</v>
      </c>
      <c r="K29" t="e">
        <f>VLOOKUP(AI17,$F$16:$M$25,6,FALSE)</f>
        <v>#REF!</v>
      </c>
      <c r="L29" t="e">
        <f>VLOOKUP(AI17,$F$16:$M$25,7,FALSE)</f>
        <v>#REF!</v>
      </c>
      <c r="M29" t="e">
        <f>K29-L29</f>
        <v>#REF!</v>
      </c>
      <c r="O29" t="e">
        <f>IF(AND($J28=$J29,$M29&gt;$M28),$F28,$F29)</f>
        <v>#REF!</v>
      </c>
      <c r="P29" t="e">
        <f>VLOOKUP(O29,$F$28:$M$37,5,FALSE)</f>
        <v>#REF!</v>
      </c>
      <c r="Q29" t="e">
        <f>VLOOKUP(O29,$F$28:$M$37,8,FALSE)</f>
        <v>#REF!</v>
      </c>
      <c r="S29" t="e">
        <f>O29</f>
        <v>#REF!</v>
      </c>
      <c r="T29" t="e">
        <f>VLOOKUP(S29,$O$28:$Q$37,2,FALSE)</f>
        <v>#REF!</v>
      </c>
      <c r="U29" t="e">
        <f>VLOOKUP(S29,$O$28:$Q$37,3,FALSE)</f>
        <v>#REF!</v>
      </c>
      <c r="W29" t="e">
        <f>S29</f>
        <v>#REF!</v>
      </c>
      <c r="X29" t="e">
        <f>VLOOKUP(W29,$S$28:$U$37,2,FALSE)</f>
        <v>#REF!</v>
      </c>
      <c r="Y29" t="e">
        <f>VLOOKUP(W29,$S$28:$U$37,3,FALSE)</f>
        <v>#REF!</v>
      </c>
      <c r="AA29" t="e">
        <f>IF(AND(X29=X30,Y30&gt;Y29),W30,W29)</f>
        <v>#REF!</v>
      </c>
      <c r="AB29" t="e">
        <f>VLOOKUP(AA29,W28:Y37,2,FALSE)</f>
        <v>#REF!</v>
      </c>
      <c r="AC29" t="e">
        <f>VLOOKUP(AA29,W28:Y37,3,FALSE)</f>
        <v>#REF!</v>
      </c>
      <c r="AE29" t="e">
        <f>IF(AND(AB29=AB31,AC31&gt;AC29),AA31,AA29)</f>
        <v>#REF!</v>
      </c>
      <c r="AF29" t="e">
        <f>VLOOKUP(AE29,AA28:AC37,2,FALSE)</f>
        <v>#REF!</v>
      </c>
      <c r="AG29" t="e">
        <f>VLOOKUP(AE29,AA28:AC37,3,FALSE)</f>
        <v>#REF!</v>
      </c>
      <c r="AI29" t="e">
        <f>AE29</f>
        <v>#REF!</v>
      </c>
      <c r="AJ29" t="e">
        <f>VLOOKUP(AI29,AE28:AG37,2,FALSE)</f>
        <v>#REF!</v>
      </c>
      <c r="AK29" t="e">
        <f>VLOOKUP(AI29,AE28:AG37,3,FALSE)</f>
        <v>#REF!</v>
      </c>
    </row>
    <row r="30" spans="6:37" x14ac:dyDescent="0.2">
      <c r="F30" t="e">
        <f>AI18</f>
        <v>#REF!</v>
      </c>
      <c r="J30" t="e">
        <f>AJ18</f>
        <v>#REF!</v>
      </c>
      <c r="K30" t="e">
        <f>VLOOKUP(AI18,$F$16:$M$25,6,FALSE)</f>
        <v>#REF!</v>
      </c>
      <c r="L30" t="e">
        <f>VLOOKUP(AI18,$F$16:$M$25,7,FALSE)</f>
        <v>#REF!</v>
      </c>
      <c r="M30" t="e">
        <f>K30-L30</f>
        <v>#REF!</v>
      </c>
      <c r="O30" t="e">
        <f>F30</f>
        <v>#REF!</v>
      </c>
      <c r="P30" t="e">
        <f>VLOOKUP(O30,$F$28:$M$37,5,FALSE)</f>
        <v>#REF!</v>
      </c>
      <c r="Q30" t="e">
        <f>VLOOKUP(O30,$F$28:$M$37,8,FALSE)</f>
        <v>#REF!</v>
      </c>
      <c r="S30" t="e">
        <f>IF(AND($P28=P30,Q30&gt;Q28),O28,O30)</f>
        <v>#REF!</v>
      </c>
      <c r="T30" t="e">
        <f>VLOOKUP(S30,$O$28:$Q$37,2,FALSE)</f>
        <v>#REF!</v>
      </c>
      <c r="U30" t="e">
        <f>VLOOKUP(S30,$O$28:$Q$37,3,FALSE)</f>
        <v>#REF!</v>
      </c>
      <c r="W30" t="e">
        <f>S30</f>
        <v>#REF!</v>
      </c>
      <c r="X30" t="e">
        <f>VLOOKUP(W30,$S$28:$U$37,2,FALSE)</f>
        <v>#REF!</v>
      </c>
      <c r="Y30" t="e">
        <f>VLOOKUP(W30,$S$28:$U$37,3,FALSE)</f>
        <v>#REF!</v>
      </c>
      <c r="AA30" t="e">
        <f>IF(AND(X29=X30,Y30&gt;Y29),W29,W30)</f>
        <v>#REF!</v>
      </c>
      <c r="AB30" t="e">
        <f>VLOOKUP(AA30,W28:Y37,2,FALSE)</f>
        <v>#REF!</v>
      </c>
      <c r="AC30" t="e">
        <f>VLOOKUP(AA30,W28:Y37,3,FALSE)</f>
        <v>#REF!</v>
      </c>
      <c r="AE30" t="e">
        <f>AA30</f>
        <v>#REF!</v>
      </c>
      <c r="AF30" t="e">
        <f>VLOOKUP(AE30,AA28:AC37,2,FALSE)</f>
        <v>#REF!</v>
      </c>
      <c r="AG30" t="e">
        <f>VLOOKUP(AE30,AA28:AC37,3,FALSE)</f>
        <v>#REF!</v>
      </c>
      <c r="AI30" t="e">
        <f>IF(AND(AF30=AF31,AG31&gt;AG30),AE31,AE30)</f>
        <v>#REF!</v>
      </c>
      <c r="AJ30" t="e">
        <f>VLOOKUP(AI30,AE28:AG37,2,FALSE)</f>
        <v>#REF!</v>
      </c>
      <c r="AK30" t="e">
        <f>VLOOKUP(AI30,AE28:AG37,3,FALSE)</f>
        <v>#REF!</v>
      </c>
    </row>
    <row r="31" spans="6:37" x14ac:dyDescent="0.2">
      <c r="F31" t="e">
        <f>AI19</f>
        <v>#REF!</v>
      </c>
      <c r="J31" t="e">
        <f>AJ19</f>
        <v>#REF!</v>
      </c>
      <c r="K31" t="e">
        <f>VLOOKUP(AI19,$F$16:$M$25,6,FALSE)</f>
        <v>#REF!</v>
      </c>
      <c r="L31" t="e">
        <f>VLOOKUP(AI19,$F$16:$M$25,7,FALSE)</f>
        <v>#REF!</v>
      </c>
      <c r="M31" t="e">
        <f>K31-L31</f>
        <v>#REF!</v>
      </c>
      <c r="O31" t="e">
        <f>F31</f>
        <v>#REF!</v>
      </c>
      <c r="P31" t="e">
        <f>VLOOKUP(O31,$F$28:$M$37,5,FALSE)</f>
        <v>#REF!</v>
      </c>
      <c r="Q31" t="e">
        <f>VLOOKUP(O31,$F$28:$M$37,8,FALSE)</f>
        <v>#REF!</v>
      </c>
      <c r="S31" t="e">
        <f>O31</f>
        <v>#REF!</v>
      </c>
      <c r="T31" t="e">
        <f>VLOOKUP(S31,$O$28:$Q$37,2,FALSE)</f>
        <v>#REF!</v>
      </c>
      <c r="U31" t="e">
        <f>VLOOKUP(S31,$O$28:$Q$37,3,FALSE)</f>
        <v>#REF!</v>
      </c>
      <c r="W31" t="e">
        <f>IF(AND(T28=T31,U31&gt;U28),S28,S31)</f>
        <v>#REF!</v>
      </c>
      <c r="X31" t="e">
        <f>VLOOKUP(W31,$S$28:$U$37,2,FALSE)</f>
        <v>#REF!</v>
      </c>
      <c r="Y31" t="e">
        <f>VLOOKUP(W31,$S$28:$U$37,3,FALSE)</f>
        <v>#REF!</v>
      </c>
      <c r="AA31" t="e">
        <f>W31</f>
        <v>#REF!</v>
      </c>
      <c r="AB31" t="e">
        <f>VLOOKUP(AA31,W28:Y37,2,FALSE)</f>
        <v>#REF!</v>
      </c>
      <c r="AC31" t="e">
        <f>VLOOKUP(AA31,W28:Y37,3,FALSE)</f>
        <v>#REF!</v>
      </c>
      <c r="AE31" t="e">
        <f>IF(AND(AB29=AB31,AC31&gt;AC29),AA29,AA31)</f>
        <v>#REF!</v>
      </c>
      <c r="AF31" t="e">
        <f>VLOOKUP(AE31,AA28:AC37,2,FALSE)</f>
        <v>#REF!</v>
      </c>
      <c r="AG31" t="e">
        <f>VLOOKUP(AE31,AA28:AC37,3,FALSE)</f>
        <v>#REF!</v>
      </c>
      <c r="AI31" t="e">
        <f>IF(AND(AF30=AF31,AG31&gt;AG30),AE30,AE31)</f>
        <v>#REF!</v>
      </c>
      <c r="AJ31" t="e">
        <f>VLOOKUP(AI31,AE28:AG37,2,FALSE)</f>
        <v>#REF!</v>
      </c>
      <c r="AK31" t="e">
        <f>VLOOKUP(AI31,AE28:AG37,3,FALSE)</f>
        <v>#REF!</v>
      </c>
    </row>
    <row r="40" spans="6:38" x14ac:dyDescent="0.2">
      <c r="F40" t="e">
        <f>AI28</f>
        <v>#REF!</v>
      </c>
      <c r="J40" t="e">
        <f>VLOOKUP(F40,$F$16:$M$25,8,FALSE)</f>
        <v>#REF!</v>
      </c>
      <c r="K40" t="e">
        <f>VLOOKUP(F40,$F$16:$M$25,6,FALSE)</f>
        <v>#REF!</v>
      </c>
      <c r="L40" t="e">
        <f>VLOOKUP(F40,$F$16:$M$25,7,FALSE)</f>
        <v>#REF!</v>
      </c>
      <c r="M40" t="e">
        <f>K40-L40</f>
        <v>#REF!</v>
      </c>
      <c r="O40" t="e">
        <f>IF(AND(J40=J41,M40=M41,K41&gt;K40),F41,F40)</f>
        <v>#REF!</v>
      </c>
      <c r="P40" t="e">
        <f>VLOOKUP(O40,$F$40:$M$49,5,FALSE)</f>
        <v>#REF!</v>
      </c>
      <c r="Q40" t="e">
        <f>VLOOKUP(O40,$F$40:$M$49,8,FALSE)</f>
        <v>#REF!</v>
      </c>
      <c r="R40" t="e">
        <f>VLOOKUP(O40,$F$40:$M$49,6,FALSE)</f>
        <v>#REF!</v>
      </c>
      <c r="S40" t="e">
        <f>IF(AND(P40=P42,Q40=Q42,R42&gt;R40),O42,O40)</f>
        <v>#REF!</v>
      </c>
      <c r="T40" t="e">
        <f>VLOOKUP(S40,$O$40:$R$49,2,FALSE)</f>
        <v>#REF!</v>
      </c>
      <c r="U40" t="e">
        <f>VLOOKUP(S40,$O$40:$R$49,3,FALSE)</f>
        <v>#REF!</v>
      </c>
      <c r="V40" t="e">
        <f>VLOOKUP(S40,$O$40:$R$49,4,FALSE)</f>
        <v>#REF!</v>
      </c>
      <c r="W40" t="e">
        <f>IF(AND(T40=T43,U40=U43,V43&gt;V40),S43,S40)</f>
        <v>#REF!</v>
      </c>
      <c r="X40" t="e">
        <f>VLOOKUP(W40,$S$40:$V$49,2,FALSE)</f>
        <v>#REF!</v>
      </c>
      <c r="Y40" t="e">
        <f>VLOOKUP(W40,$S$40:$V$49,3,FALSE)</f>
        <v>#REF!</v>
      </c>
      <c r="Z40" t="e">
        <f>VLOOKUP(W40,$S$40:$V$49,4,FALSE)</f>
        <v>#REF!</v>
      </c>
      <c r="AA40" t="e">
        <f>W40</f>
        <v>#REF!</v>
      </c>
      <c r="AB40" t="e">
        <f>VLOOKUP(AA40,W40:Z49,2,FALSE)</f>
        <v>#REF!</v>
      </c>
      <c r="AC40" t="e">
        <f>VLOOKUP(AA40,W40:Z49,3,FALSE)</f>
        <v>#REF!</v>
      </c>
      <c r="AD40" t="e">
        <f>VLOOKUP(AA40,W40:Z49,4,FALSE)</f>
        <v>#REF!</v>
      </c>
      <c r="AE40" t="e">
        <f>AA40</f>
        <v>#REF!</v>
      </c>
      <c r="AF40" t="e">
        <f>VLOOKUP(AE40,AA40:AD49,2,FALSE)</f>
        <v>#REF!</v>
      </c>
      <c r="AG40" t="e">
        <f>VLOOKUP(AE40,AA40:AD49,3,FALSE)</f>
        <v>#REF!</v>
      </c>
      <c r="AH40" t="e">
        <f>VLOOKUP(AE40,AA40:AD49,4,FALSE)</f>
        <v>#REF!</v>
      </c>
      <c r="AI40" t="e">
        <f>AE40</f>
        <v>#REF!</v>
      </c>
      <c r="AJ40" t="e">
        <f>VLOOKUP(AI40,AE40:AH49,2,FALSE)</f>
        <v>#REF!</v>
      </c>
      <c r="AK40" t="e">
        <f>VLOOKUP(AI40,AE40:AH49,3,FALSE)</f>
        <v>#REF!</v>
      </c>
      <c r="AL40" t="e">
        <f>VLOOKUP(AI40,AE40:AH49,4,FALSE)</f>
        <v>#REF!</v>
      </c>
    </row>
    <row r="41" spans="6:38" x14ac:dyDescent="0.2">
      <c r="F41" t="e">
        <f>AI29</f>
        <v>#REF!</v>
      </c>
      <c r="J41" t="e">
        <f>VLOOKUP(F41,$F$16:$M$25,8,FALSE)</f>
        <v>#REF!</v>
      </c>
      <c r="K41" t="e">
        <f>VLOOKUP(F41,$F$16:$M$25,6,FALSE)</f>
        <v>#REF!</v>
      </c>
      <c r="L41" t="e">
        <f>VLOOKUP(F41,$F$16:$M$25,7,FALSE)</f>
        <v>#REF!</v>
      </c>
      <c r="M41" t="e">
        <f>K41-L41</f>
        <v>#REF!</v>
      </c>
      <c r="O41" t="e">
        <f>IF(AND(J40=J41,M40=M41,K41&gt;K40),F40,F41)</f>
        <v>#REF!</v>
      </c>
      <c r="P41" t="e">
        <f>VLOOKUP(O41,$F$40:$M$49,5,FALSE)</f>
        <v>#REF!</v>
      </c>
      <c r="Q41" t="e">
        <f>VLOOKUP(O41,$F$40:$M$49,8,FALSE)</f>
        <v>#REF!</v>
      </c>
      <c r="R41" t="e">
        <f>VLOOKUP(O41,$F$40:$M$49,6,FALSE)</f>
        <v>#REF!</v>
      </c>
      <c r="S41" t="e">
        <f>O41</f>
        <v>#REF!</v>
      </c>
      <c r="T41" t="e">
        <f>VLOOKUP(S41,$O$40:$R$49,2,FALSE)</f>
        <v>#REF!</v>
      </c>
      <c r="U41" t="e">
        <f>VLOOKUP(S41,$O$40:$R$49,3,FALSE)</f>
        <v>#REF!</v>
      </c>
      <c r="V41" t="e">
        <f>VLOOKUP(S41,$O$40:$R$49,4,FALSE)</f>
        <v>#REF!</v>
      </c>
      <c r="W41" t="e">
        <f>S41</f>
        <v>#REF!</v>
      </c>
      <c r="X41" t="e">
        <f>VLOOKUP(W41,$S$40:$V$49,2,FALSE)</f>
        <v>#REF!</v>
      </c>
      <c r="Y41" t="e">
        <f>VLOOKUP(W41,$S$40:$V$49,3,FALSE)</f>
        <v>#REF!</v>
      </c>
      <c r="Z41" t="e">
        <f>VLOOKUP(W41,$S$40:$V$49,4,FALSE)</f>
        <v>#REF!</v>
      </c>
      <c r="AA41" t="e">
        <f>IF(AND(X41=X42,Y41=Y42,Z42&gt;Z41),W42,W41)</f>
        <v>#REF!</v>
      </c>
      <c r="AB41" t="e">
        <f>VLOOKUP(AA41,W40:Z49,2,FALSE)</f>
        <v>#REF!</v>
      </c>
      <c r="AC41" t="e">
        <f>VLOOKUP(AA41,W40:Z49,3,FALSE)</f>
        <v>#REF!</v>
      </c>
      <c r="AD41" t="e">
        <f>VLOOKUP(AA41,W40:Z49,4,FALSE)</f>
        <v>#REF!</v>
      </c>
      <c r="AE41" t="e">
        <f>IF(AND(AB41=AB43,AC41=AC43,AD43&gt;AD41),AA43,AA41)</f>
        <v>#REF!</v>
      </c>
      <c r="AF41" t="e">
        <f>VLOOKUP(AE41,AA40:AD49,2,FALSE)</f>
        <v>#REF!</v>
      </c>
      <c r="AG41" t="e">
        <f>VLOOKUP(AE41,AA40:AD49,3,FALSE)</f>
        <v>#REF!</v>
      </c>
      <c r="AH41" t="e">
        <f>VLOOKUP(AE41,AA40:AD49,4,FALSE)</f>
        <v>#REF!</v>
      </c>
      <c r="AI41" t="e">
        <f>AE41</f>
        <v>#REF!</v>
      </c>
      <c r="AJ41" t="e">
        <f>VLOOKUP(AI41,AE40:AH49,2,FALSE)</f>
        <v>#REF!</v>
      </c>
      <c r="AK41" t="e">
        <f>VLOOKUP(AI41,AE40:AH49,3,FALSE)</f>
        <v>#REF!</v>
      </c>
      <c r="AL41" t="e">
        <f>VLOOKUP(AI41,AE40:AH49,4,FALSE)</f>
        <v>#REF!</v>
      </c>
    </row>
    <row r="42" spans="6:38" x14ac:dyDescent="0.2">
      <c r="F42" t="e">
        <f>AI30</f>
        <v>#REF!</v>
      </c>
      <c r="J42" t="e">
        <f>VLOOKUP(F42,$F$16:$M$25,8,FALSE)</f>
        <v>#REF!</v>
      </c>
      <c r="K42" t="e">
        <f>VLOOKUP(F42,$F$16:$M$25,6,FALSE)</f>
        <v>#REF!</v>
      </c>
      <c r="L42" t="e">
        <f>VLOOKUP(F42,$F$16:$M$25,7,FALSE)</f>
        <v>#REF!</v>
      </c>
      <c r="M42" t="e">
        <f>K42-L42</f>
        <v>#REF!</v>
      </c>
      <c r="O42" t="e">
        <f>F42</f>
        <v>#REF!</v>
      </c>
      <c r="P42" t="e">
        <f>VLOOKUP(O42,$F$40:$M$49,5,FALSE)</f>
        <v>#REF!</v>
      </c>
      <c r="Q42" t="e">
        <f>VLOOKUP(O42,$F$40:$M$49,8,FALSE)</f>
        <v>#REF!</v>
      </c>
      <c r="R42" t="e">
        <f>VLOOKUP(O42,$F$40:$M$49,6,FALSE)</f>
        <v>#REF!</v>
      </c>
      <c r="S42" t="e">
        <f>IF(AND(P40=P42,Q40=Q42,R42&gt;R40),O40,O42)</f>
        <v>#REF!</v>
      </c>
      <c r="T42" t="e">
        <f>VLOOKUP(S42,$O$40:$R$49,2,FALSE)</f>
        <v>#REF!</v>
      </c>
      <c r="U42" t="e">
        <f>VLOOKUP(S42,$O$40:$R$49,3,FALSE)</f>
        <v>#REF!</v>
      </c>
      <c r="V42" t="e">
        <f>VLOOKUP(S42,$O$40:$R$49,4,FALSE)</f>
        <v>#REF!</v>
      </c>
      <c r="W42" t="e">
        <f>S42</f>
        <v>#REF!</v>
      </c>
      <c r="X42" t="e">
        <f>VLOOKUP(W42,$S$40:$V$49,2,FALSE)</f>
        <v>#REF!</v>
      </c>
      <c r="Y42" t="e">
        <f>VLOOKUP(W42,$S$40:$V$49,3,FALSE)</f>
        <v>#REF!</v>
      </c>
      <c r="Z42" t="e">
        <f>VLOOKUP(W42,$S$40:$V$49,4,FALSE)</f>
        <v>#REF!</v>
      </c>
      <c r="AA42" t="e">
        <f>IF(AND(X41=X42,Y41=Y42,Z42&gt;Z41),W41,W42)</f>
        <v>#REF!</v>
      </c>
      <c r="AB42" t="e">
        <f>VLOOKUP(AA42,W40:Z49,2,FALSE)</f>
        <v>#REF!</v>
      </c>
      <c r="AC42" t="e">
        <f>VLOOKUP(AA42,W40:Z49,3,FALSE)</f>
        <v>#REF!</v>
      </c>
      <c r="AD42" t="e">
        <f>VLOOKUP(AA42,W40:Z49,4,FALSE)</f>
        <v>#REF!</v>
      </c>
      <c r="AE42" t="e">
        <f>AA42</f>
        <v>#REF!</v>
      </c>
      <c r="AF42" t="e">
        <f>VLOOKUP(AE42,AA40:AD49,2,FALSE)</f>
        <v>#REF!</v>
      </c>
      <c r="AG42" t="e">
        <f>VLOOKUP(AE42,AA40:AD49,3,FALSE)</f>
        <v>#REF!</v>
      </c>
      <c r="AH42" t="e">
        <f>VLOOKUP(AE42,AA40:AD49,4,FALSE)</f>
        <v>#REF!</v>
      </c>
      <c r="AI42" t="e">
        <f>IF(AND(AF42=AF43,AG42=AG43,AH43&gt;AH42),AE43,AE42)</f>
        <v>#REF!</v>
      </c>
      <c r="AJ42" t="e">
        <f>VLOOKUP(AI42,AE40:AH49,2,FALSE)</f>
        <v>#REF!</v>
      </c>
      <c r="AK42" t="e">
        <f>VLOOKUP(AI42,AE40:AH49,3,FALSE)</f>
        <v>#REF!</v>
      </c>
      <c r="AL42" t="e">
        <f>VLOOKUP(AI42,AE40:AH49,4,FALSE)</f>
        <v>#REF!</v>
      </c>
    </row>
    <row r="43" spans="6:38" x14ac:dyDescent="0.2">
      <c r="F43" t="e">
        <f>AI31</f>
        <v>#REF!</v>
      </c>
      <c r="J43" t="e">
        <f>VLOOKUP(F43,$F$16:$M$25,8,FALSE)</f>
        <v>#REF!</v>
      </c>
      <c r="K43" t="e">
        <f>VLOOKUP(F43,$F$16:$M$25,6,FALSE)</f>
        <v>#REF!</v>
      </c>
      <c r="L43" t="e">
        <f>VLOOKUP(F43,$F$16:$M$25,7,FALSE)</f>
        <v>#REF!</v>
      </c>
      <c r="M43" t="e">
        <f>K43-L43</f>
        <v>#REF!</v>
      </c>
      <c r="O43" t="e">
        <f>F43</f>
        <v>#REF!</v>
      </c>
      <c r="P43" t="e">
        <f>VLOOKUP(O43,$F$40:$M$49,5,FALSE)</f>
        <v>#REF!</v>
      </c>
      <c r="Q43" t="e">
        <f>VLOOKUP(O43,$F$40:$M$49,8,FALSE)</f>
        <v>#REF!</v>
      </c>
      <c r="R43" t="e">
        <f>VLOOKUP(O43,$F$40:$M$49,6,FALSE)</f>
        <v>#REF!</v>
      </c>
      <c r="S43" t="e">
        <f>O43</f>
        <v>#REF!</v>
      </c>
      <c r="T43" t="e">
        <f>VLOOKUP(S43,$O$40:$R$49,2,FALSE)</f>
        <v>#REF!</v>
      </c>
      <c r="U43" t="e">
        <f>VLOOKUP(S43,$O$40:$R$49,3,FALSE)</f>
        <v>#REF!</v>
      </c>
      <c r="V43" t="e">
        <f>VLOOKUP(S43,$O$40:$R$49,4,FALSE)</f>
        <v>#REF!</v>
      </c>
      <c r="W43" t="e">
        <f>IF(AND(T40=T43,U40=U43,V43&gt;V40),S40,S43)</f>
        <v>#REF!</v>
      </c>
      <c r="X43" t="e">
        <f>VLOOKUP(W43,$S$40:$V$49,2,FALSE)</f>
        <v>#REF!</v>
      </c>
      <c r="Y43" t="e">
        <f>VLOOKUP(W43,$S$40:$V$49,3,FALSE)</f>
        <v>#REF!</v>
      </c>
      <c r="Z43" t="e">
        <f>VLOOKUP(W43,$S$40:$V$49,4,FALSE)</f>
        <v>#REF!</v>
      </c>
      <c r="AA43" t="e">
        <f>W43</f>
        <v>#REF!</v>
      </c>
      <c r="AB43" t="e">
        <f>VLOOKUP(AA43,W40:Z49,2,FALSE)</f>
        <v>#REF!</v>
      </c>
      <c r="AC43" t="e">
        <f>VLOOKUP(AA43,W40:Z49,3,FALSE)</f>
        <v>#REF!</v>
      </c>
      <c r="AD43" t="e">
        <f>VLOOKUP(AA43,W40:Z49,4,FALSE)</f>
        <v>#REF!</v>
      </c>
      <c r="AE43" t="e">
        <f>IF(AND(AB41=AB43,AC41=AC43,AD43&gt;AD41),AA41,AA43)</f>
        <v>#REF!</v>
      </c>
      <c r="AF43" t="e">
        <f>VLOOKUP(AE43,AA40:AD49,2,FALSE)</f>
        <v>#REF!</v>
      </c>
      <c r="AG43" t="e">
        <f>VLOOKUP(AE43,AA40:AD49,3,FALSE)</f>
        <v>#REF!</v>
      </c>
      <c r="AH43" t="e">
        <f>VLOOKUP(AE43,AA40:AD49,4,FALSE)</f>
        <v>#REF!</v>
      </c>
      <c r="AI43" t="e">
        <f>IF(AND(AF42=AF43,AG42=AG43,AH43&gt;AH42),AE42,AE43)</f>
        <v>#REF!</v>
      </c>
      <c r="AJ43" t="e">
        <f>VLOOKUP(AI43,AE40:AH49,2,FALSE)</f>
        <v>#REF!</v>
      </c>
      <c r="AK43" t="e">
        <f>VLOOKUP(AI43,AE40:AH49,3,FALSE)</f>
        <v>#REF!</v>
      </c>
      <c r="AL43" t="e">
        <f>VLOOKUP(AI43,AE40:AH49,4,FALSE)</f>
        <v>#REF!</v>
      </c>
    </row>
    <row r="51" spans="6:13" x14ac:dyDescent="0.2">
      <c r="F51" t="s">
        <v>36</v>
      </c>
    </row>
    <row r="52" spans="6:13" x14ac:dyDescent="0.2">
      <c r="F52" t="e">
        <f>AI40</f>
        <v>#REF!</v>
      </c>
      <c r="G52" t="e">
        <f>VLOOKUP(F52,$F$16:$M$25,2,FALSE)</f>
        <v>#REF!</v>
      </c>
      <c r="H52" t="e">
        <f>VLOOKUP(F52,$F$16:$M$25,3,FALSE)</f>
        <v>#REF!</v>
      </c>
      <c r="I52" t="e">
        <f>VLOOKUP(F52,$F$16:$M$25,4,FALSE)</f>
        <v>#REF!</v>
      </c>
      <c r="J52" t="e">
        <f>VLOOKUP(F52,$F$16:$M$25,5,FALSE)</f>
        <v>#REF!</v>
      </c>
      <c r="K52" t="e">
        <f>VLOOKUP(F52,$F$16:$M$25,6,FALSE)</f>
        <v>#REF!</v>
      </c>
      <c r="L52" t="e">
        <f>VLOOKUP(F52,$F$16:$M$25,7,FALSE)</f>
        <v>#REF!</v>
      </c>
      <c r="M52" t="e">
        <f>VLOOKUP(F52,$F$16:$M$25,8,FALSE)</f>
        <v>#REF!</v>
      </c>
    </row>
    <row r="53" spans="6:13" x14ac:dyDescent="0.2">
      <c r="F53" t="e">
        <f>AI41</f>
        <v>#REF!</v>
      </c>
      <c r="G53" t="e">
        <f>VLOOKUP(F53,$F$16:$M$25,2,FALSE)</f>
        <v>#REF!</v>
      </c>
      <c r="H53" t="e">
        <f>VLOOKUP(F53,$F$16:$M$25,3,FALSE)</f>
        <v>#REF!</v>
      </c>
      <c r="I53" t="e">
        <f>VLOOKUP(F53,$F$16:$M$25,4,FALSE)</f>
        <v>#REF!</v>
      </c>
      <c r="J53" t="e">
        <f>VLOOKUP(F53,$F$16:$M$25,5,FALSE)</f>
        <v>#REF!</v>
      </c>
      <c r="K53" t="e">
        <f>VLOOKUP(F53,$F$16:$M$25,6,FALSE)</f>
        <v>#REF!</v>
      </c>
      <c r="L53" t="e">
        <f>VLOOKUP(F53,$F$16:$M$25,7,FALSE)</f>
        <v>#REF!</v>
      </c>
      <c r="M53" t="e">
        <f>VLOOKUP(F53,$F$16:$M$25,8,FALSE)</f>
        <v>#REF!</v>
      </c>
    </row>
    <row r="54" spans="6:13" x14ac:dyDescent="0.2">
      <c r="F54" t="e">
        <f>AI42</f>
        <v>#REF!</v>
      </c>
      <c r="G54" t="e">
        <f>VLOOKUP(F54,$F$16:$M$25,2,FALSE)</f>
        <v>#REF!</v>
      </c>
      <c r="H54" t="e">
        <f>VLOOKUP(F54,$F$16:$M$25,3,FALSE)</f>
        <v>#REF!</v>
      </c>
      <c r="I54" t="e">
        <f>VLOOKUP(F54,$F$16:$M$25,4,FALSE)</f>
        <v>#REF!</v>
      </c>
      <c r="J54" t="e">
        <f>VLOOKUP(F54,$F$16:$M$25,5,FALSE)</f>
        <v>#REF!</v>
      </c>
      <c r="K54" t="e">
        <f>VLOOKUP(F54,$F$16:$M$25,6,FALSE)</f>
        <v>#REF!</v>
      </c>
      <c r="L54" t="e">
        <f>VLOOKUP(F54,$F$16:$M$25,7,FALSE)</f>
        <v>#REF!</v>
      </c>
      <c r="M54" t="e">
        <f>VLOOKUP(F54,$F$16:$M$25,8,FALSE)</f>
        <v>#REF!</v>
      </c>
    </row>
    <row r="55" spans="6:13" x14ac:dyDescent="0.2">
      <c r="F55" t="e">
        <f>AI43</f>
        <v>#REF!</v>
      </c>
      <c r="G55" t="e">
        <f>VLOOKUP(F55,$F$16:$M$25,2,FALSE)</f>
        <v>#REF!</v>
      </c>
      <c r="H55" t="e">
        <f>VLOOKUP(F55,$F$16:$M$25,3,FALSE)</f>
        <v>#REF!</v>
      </c>
      <c r="I55" t="e">
        <f>VLOOKUP(F55,$F$16:$M$25,4,FALSE)</f>
        <v>#REF!</v>
      </c>
      <c r="J55" t="e">
        <f>VLOOKUP(F55,$F$16:$M$25,5,FALSE)</f>
        <v>#REF!</v>
      </c>
      <c r="K55" t="e">
        <f>VLOOKUP(F55,$F$16:$M$25,6,FALSE)</f>
        <v>#REF!</v>
      </c>
      <c r="L55" t="e">
        <f>VLOOKUP(F55,$F$16:$M$25,7,FALSE)</f>
        <v>#REF!</v>
      </c>
      <c r="M55" t="e">
        <f>VLOOKUP(F55,$F$16:$M$25,8,FALSE)</f>
        <v>#REF!</v>
      </c>
    </row>
  </sheetData>
  <sheetProtection sheet="1" objects="1" scenarios="1"/>
  <mergeCells count="1">
    <mergeCell ref="A2:E2"/>
  </mergeCells>
  <phoneticPr fontId="1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T45"/>
  <sheetViews>
    <sheetView showGridLines="0" tabSelected="1" showOutlineSymbols="0" topLeftCell="A4" zoomScale="70" zoomScaleNormal="70" workbookViewId="0">
      <selection activeCell="H20" sqref="H20:I20"/>
    </sheetView>
  </sheetViews>
  <sheetFormatPr baseColWidth="10" defaultColWidth="9.140625" defaultRowHeight="15" x14ac:dyDescent="0.2"/>
  <cols>
    <col min="1" max="1" width="4.7109375" style="157" customWidth="1"/>
    <col min="2" max="2" width="35.85546875" style="157" customWidth="1"/>
    <col min="3" max="3" width="4.140625" style="358" customWidth="1"/>
    <col min="4" max="4" width="4.140625" style="157" customWidth="1"/>
    <col min="5" max="5" width="4.140625" style="358" customWidth="1"/>
    <col min="6" max="6" width="36.5703125" style="157" customWidth="1"/>
    <col min="7" max="7" width="34.28515625" style="157" customWidth="1"/>
    <col min="8" max="11" width="19.85546875" style="157" customWidth="1"/>
    <col min="12" max="13" width="16.7109375" style="157" customWidth="1"/>
    <col min="14" max="14" width="24" style="157" customWidth="1"/>
    <col min="15" max="15" width="16.7109375" style="157" customWidth="1"/>
    <col min="16" max="16" width="5.7109375" style="157" customWidth="1"/>
    <col min="17" max="18" width="16.7109375" style="157" customWidth="1"/>
    <col min="19" max="19" width="5.7109375" style="157" customWidth="1"/>
    <col min="20" max="20" width="7.7109375" style="157" customWidth="1"/>
    <col min="21" max="16384" width="9.140625" style="157"/>
  </cols>
  <sheetData>
    <row r="1" spans="1:20" s="156" customFormat="1" ht="73.5" customHeight="1" x14ac:dyDescent="0.2">
      <c r="A1" s="396" t="s">
        <v>208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155"/>
    </row>
    <row r="2" spans="1:20" s="156" customFormat="1" ht="73.5" customHeight="1" x14ac:dyDescent="0.2">
      <c r="A2" s="397"/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85"/>
    </row>
    <row r="3" spans="1:20" ht="21" customHeight="1" thickBot="1" x14ac:dyDescent="0.25">
      <c r="G3" s="158"/>
      <c r="L3" s="159"/>
      <c r="M3" s="160"/>
      <c r="R3" s="158"/>
    </row>
    <row r="4" spans="1:20" ht="20.100000000000001" customHeight="1" thickBot="1" x14ac:dyDescent="0.25">
      <c r="B4" s="411" t="s">
        <v>12</v>
      </c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3"/>
      <c r="P4" s="404" t="s">
        <v>70</v>
      </c>
      <c r="Q4" s="405"/>
      <c r="R4" s="405"/>
      <c r="S4" s="406"/>
    </row>
    <row r="5" spans="1:20" ht="20.100000000000001" customHeight="1" thickBot="1" x14ac:dyDescent="0.25">
      <c r="B5" s="213"/>
      <c r="C5" s="359"/>
      <c r="D5" s="214"/>
      <c r="E5" s="359"/>
      <c r="F5" s="214"/>
      <c r="G5" s="332" t="s">
        <v>58</v>
      </c>
      <c r="H5" s="441" t="s">
        <v>27</v>
      </c>
      <c r="I5" s="441"/>
      <c r="J5" s="441" t="s">
        <v>53</v>
      </c>
      <c r="K5" s="441"/>
      <c r="L5" s="401" t="s">
        <v>102</v>
      </c>
      <c r="M5" s="401"/>
      <c r="N5" s="224" t="s">
        <v>111</v>
      </c>
      <c r="P5" s="407"/>
      <c r="Q5" s="408"/>
      <c r="R5" s="408"/>
      <c r="S5" s="409"/>
    </row>
    <row r="6" spans="1:20" ht="29.25" customHeight="1" x14ac:dyDescent="0.2">
      <c r="A6" s="195">
        <v>1</v>
      </c>
      <c r="B6" s="324" t="str">
        <f ca="1">CELL("CONTENIDO",Q7)</f>
        <v>JBEG</v>
      </c>
      <c r="C6" s="75">
        <v>0</v>
      </c>
      <c r="D6" s="164" t="s">
        <v>13</v>
      </c>
      <c r="E6" s="75">
        <v>20</v>
      </c>
      <c r="F6" s="325" t="str">
        <f ca="1">CELL("CONTENIDO",Q9)</f>
        <v>THUNDERBOLTS</v>
      </c>
      <c r="G6" s="326" t="s">
        <v>196</v>
      </c>
      <c r="H6" s="429">
        <v>42087</v>
      </c>
      <c r="I6" s="430"/>
      <c r="J6" s="440">
        <v>0.66666666666666663</v>
      </c>
      <c r="K6" s="440"/>
      <c r="L6" s="415"/>
      <c r="M6" s="415"/>
      <c r="N6" s="226" t="s">
        <v>234</v>
      </c>
      <c r="O6" s="161"/>
      <c r="P6" s="205"/>
      <c r="Q6" s="402"/>
      <c r="R6" s="402"/>
      <c r="S6" s="206"/>
    </row>
    <row r="7" spans="1:20" ht="29.25" customHeight="1" x14ac:dyDescent="0.35">
      <c r="A7" s="195">
        <v>2</v>
      </c>
      <c r="B7" s="324" t="str">
        <f ca="1">CELL("CONTENIDO",Q11)</f>
        <v>LEONES DEL SILENCIO</v>
      </c>
      <c r="C7" s="75">
        <v>20</v>
      </c>
      <c r="D7" s="164" t="s">
        <v>13</v>
      </c>
      <c r="E7" s="75">
        <v>0</v>
      </c>
      <c r="F7" s="325" t="str">
        <f ca="1">CELL("CONTENIDO",Q13)</f>
        <v>COJESHY</v>
      </c>
      <c r="G7" s="326" t="s">
        <v>196</v>
      </c>
      <c r="H7" s="429">
        <v>42101</v>
      </c>
      <c r="I7" s="430"/>
      <c r="J7" s="440">
        <v>0.58333333333333337</v>
      </c>
      <c r="K7" s="440"/>
      <c r="L7" s="415"/>
      <c r="M7" s="415"/>
      <c r="N7" s="226" t="s">
        <v>234</v>
      </c>
      <c r="O7" s="151"/>
      <c r="P7" s="207"/>
      <c r="Q7" s="414" t="s">
        <v>228</v>
      </c>
      <c r="R7" s="414"/>
      <c r="S7" s="208"/>
    </row>
    <row r="8" spans="1:20" ht="29.25" customHeight="1" x14ac:dyDescent="0.4">
      <c r="A8" s="195">
        <v>3</v>
      </c>
      <c r="B8" s="324" t="str">
        <f ca="1">CELL("CONTENIDO",Q15)</f>
        <v>MARIPOSAS NEGRAS</v>
      </c>
      <c r="C8" s="75">
        <v>20</v>
      </c>
      <c r="D8" s="164" t="s">
        <v>13</v>
      </c>
      <c r="E8" s="75">
        <v>0</v>
      </c>
      <c r="F8" s="325" t="str">
        <f ca="1">CELL("CONTENIDO",Q17)</f>
        <v>CIENCIAS B</v>
      </c>
      <c r="G8" s="326" t="s">
        <v>196</v>
      </c>
      <c r="H8" s="429" t="s">
        <v>227</v>
      </c>
      <c r="I8" s="437"/>
      <c r="J8" s="437"/>
      <c r="K8" s="437"/>
      <c r="L8" s="437"/>
      <c r="M8" s="437"/>
      <c r="N8" s="438"/>
      <c r="O8" s="152"/>
      <c r="P8" s="209"/>
      <c r="Q8" s="48"/>
      <c r="R8" s="62"/>
      <c r="S8" s="210"/>
    </row>
    <row r="9" spans="1:20" ht="29.25" customHeight="1" x14ac:dyDescent="0.2">
      <c r="A9" s="195">
        <v>4</v>
      </c>
      <c r="B9" s="324" t="str">
        <f ca="1">CELL("CONTENIDO",Q7)</f>
        <v>JBEG</v>
      </c>
      <c r="C9" s="75">
        <v>23</v>
      </c>
      <c r="D9" s="164" t="s">
        <v>13</v>
      </c>
      <c r="E9" s="75">
        <v>43</v>
      </c>
      <c r="F9" s="325" t="str">
        <f ca="1">CELL("CONTENIDO",Q11)</f>
        <v>LEONES DEL SILENCIO</v>
      </c>
      <c r="G9" s="326" t="s">
        <v>196</v>
      </c>
      <c r="H9" s="429">
        <v>42103</v>
      </c>
      <c r="I9" s="430"/>
      <c r="J9" s="440">
        <v>0.66666666666666663</v>
      </c>
      <c r="K9" s="440"/>
      <c r="L9" s="415"/>
      <c r="M9" s="415"/>
      <c r="N9" s="226" t="s">
        <v>236</v>
      </c>
      <c r="O9" s="161"/>
      <c r="P9" s="207"/>
      <c r="Q9" s="418" t="s">
        <v>192</v>
      </c>
      <c r="R9" s="418"/>
      <c r="S9" s="208"/>
    </row>
    <row r="10" spans="1:20" ht="29.25" customHeight="1" x14ac:dyDescent="0.2">
      <c r="A10" s="195">
        <v>5</v>
      </c>
      <c r="B10" s="324" t="str">
        <f ca="1">CELL("CONTENIDO",Q9)</f>
        <v>THUNDERBOLTS</v>
      </c>
      <c r="C10" s="75">
        <v>43</v>
      </c>
      <c r="D10" s="164" t="s">
        <v>13</v>
      </c>
      <c r="E10" s="75">
        <v>47</v>
      </c>
      <c r="F10" s="325" t="str">
        <f ca="1">CELL("CONTENIDO",Q15)</f>
        <v>MARIPOSAS NEGRAS</v>
      </c>
      <c r="G10" s="326" t="s">
        <v>196</v>
      </c>
      <c r="H10" s="429">
        <v>42101</v>
      </c>
      <c r="I10" s="430"/>
      <c r="J10" s="440">
        <v>0.625</v>
      </c>
      <c r="K10" s="440"/>
      <c r="L10" s="415"/>
      <c r="M10" s="415"/>
      <c r="N10" s="226" t="s">
        <v>236</v>
      </c>
      <c r="O10" s="161"/>
      <c r="P10" s="209"/>
      <c r="Q10" s="48"/>
      <c r="R10" s="62"/>
      <c r="S10" s="210"/>
    </row>
    <row r="11" spans="1:20" ht="29.25" customHeight="1" x14ac:dyDescent="0.2">
      <c r="A11" s="195">
        <v>6</v>
      </c>
      <c r="B11" s="324" t="str">
        <f ca="1">CELL("CONTENIDO",Q13)</f>
        <v>COJESHY</v>
      </c>
      <c r="C11" s="75">
        <v>20</v>
      </c>
      <c r="D11" s="164" t="s">
        <v>13</v>
      </c>
      <c r="E11" s="75">
        <v>0</v>
      </c>
      <c r="F11" s="325" t="str">
        <f ca="1">CELL("CONTENIDO",Q17)</f>
        <v>CIENCIAS B</v>
      </c>
      <c r="G11" s="326" t="s">
        <v>196</v>
      </c>
      <c r="H11" s="429" t="s">
        <v>229</v>
      </c>
      <c r="I11" s="437"/>
      <c r="J11" s="437"/>
      <c r="K11" s="437"/>
      <c r="L11" s="437"/>
      <c r="M11" s="437"/>
      <c r="N11" s="438"/>
      <c r="O11" s="161"/>
      <c r="P11" s="207"/>
      <c r="Q11" s="414" t="s">
        <v>223</v>
      </c>
      <c r="R11" s="414"/>
      <c r="S11" s="208"/>
    </row>
    <row r="12" spans="1:20" ht="29.25" customHeight="1" x14ac:dyDescent="0.2">
      <c r="A12" s="195">
        <v>7</v>
      </c>
      <c r="B12" s="324" t="str">
        <f ca="1">CELL("CONTENIDO",Q7)</f>
        <v>JBEG</v>
      </c>
      <c r="C12" s="75">
        <v>0</v>
      </c>
      <c r="D12" s="164" t="s">
        <v>13</v>
      </c>
      <c r="E12" s="75">
        <v>20</v>
      </c>
      <c r="F12" s="325" t="str">
        <f ca="1">CELL("CONTENIDO",Q15)</f>
        <v>MARIPOSAS NEGRAS</v>
      </c>
      <c r="G12" s="326" t="s">
        <v>196</v>
      </c>
      <c r="H12" s="429">
        <v>42108</v>
      </c>
      <c r="I12" s="430"/>
      <c r="J12" s="440">
        <v>0.66666666666666663</v>
      </c>
      <c r="K12" s="440"/>
      <c r="L12" s="419"/>
      <c r="M12" s="419"/>
      <c r="N12" s="226" t="s">
        <v>234</v>
      </c>
      <c r="O12" s="161"/>
      <c r="P12" s="209"/>
      <c r="Q12" s="48"/>
      <c r="R12" s="62"/>
      <c r="S12" s="210"/>
    </row>
    <row r="13" spans="1:20" ht="29.25" customHeight="1" x14ac:dyDescent="0.2">
      <c r="A13" s="195">
        <v>8</v>
      </c>
      <c r="B13" s="324" t="str">
        <f ca="1">CELL("CONTENIDO",Q9)</f>
        <v>THUNDERBOLTS</v>
      </c>
      <c r="C13" s="75">
        <v>20</v>
      </c>
      <c r="D13" s="164" t="s">
        <v>13</v>
      </c>
      <c r="E13" s="75">
        <v>0</v>
      </c>
      <c r="F13" s="325" t="str">
        <f ca="1">CELL("CONTENIDO",Q13)</f>
        <v>COJESHY</v>
      </c>
      <c r="G13" s="326" t="s">
        <v>196</v>
      </c>
      <c r="H13" s="429">
        <v>42110</v>
      </c>
      <c r="I13" s="430"/>
      <c r="J13" s="440">
        <v>0.58333333333333337</v>
      </c>
      <c r="K13" s="440"/>
      <c r="L13" s="419"/>
      <c r="M13" s="419"/>
      <c r="N13" s="226" t="s">
        <v>234</v>
      </c>
      <c r="O13" s="161"/>
      <c r="P13" s="207"/>
      <c r="Q13" s="414" t="s">
        <v>224</v>
      </c>
      <c r="R13" s="414"/>
      <c r="S13" s="208"/>
    </row>
    <row r="14" spans="1:20" ht="29.25" customHeight="1" x14ac:dyDescent="0.2">
      <c r="A14" s="195">
        <v>9</v>
      </c>
      <c r="B14" s="324" t="str">
        <f ca="1">CELL("CONTENIDO",Q11)</f>
        <v>LEONES DEL SILENCIO</v>
      </c>
      <c r="C14" s="75">
        <v>20</v>
      </c>
      <c r="D14" s="164" t="s">
        <v>13</v>
      </c>
      <c r="E14" s="75">
        <v>0</v>
      </c>
      <c r="F14" s="325" t="str">
        <f ca="1">CELL("CONTENIDO",Q17)</f>
        <v>CIENCIAS B</v>
      </c>
      <c r="G14" s="326" t="s">
        <v>196</v>
      </c>
      <c r="H14" s="429" t="s">
        <v>230</v>
      </c>
      <c r="I14" s="437"/>
      <c r="J14" s="437"/>
      <c r="K14" s="437"/>
      <c r="L14" s="437"/>
      <c r="M14" s="437"/>
      <c r="N14" s="438"/>
      <c r="O14" s="161"/>
      <c r="P14" s="209"/>
      <c r="Q14" s="48"/>
      <c r="R14" s="62"/>
      <c r="S14" s="210"/>
    </row>
    <row r="15" spans="1:20" ht="29.25" customHeight="1" x14ac:dyDescent="0.2">
      <c r="A15" s="195">
        <v>10</v>
      </c>
      <c r="B15" s="324" t="str">
        <f ca="1">CELL("CONTENIDO",Q7)</f>
        <v>JBEG</v>
      </c>
      <c r="C15" s="75">
        <v>20</v>
      </c>
      <c r="D15" s="164" t="s">
        <v>13</v>
      </c>
      <c r="E15" s="75">
        <v>0</v>
      </c>
      <c r="F15" s="325" t="str">
        <f ca="1">CELL("CONTENIDO",Q13)</f>
        <v>COJESHY</v>
      </c>
      <c r="G15" s="326" t="s">
        <v>196</v>
      </c>
      <c r="H15" s="429">
        <v>42117</v>
      </c>
      <c r="I15" s="430"/>
      <c r="J15" s="440">
        <v>0.66666666666666663</v>
      </c>
      <c r="K15" s="440"/>
      <c r="L15" s="419"/>
      <c r="M15" s="419"/>
      <c r="N15" s="226" t="s">
        <v>234</v>
      </c>
      <c r="O15" s="161"/>
      <c r="P15" s="207"/>
      <c r="Q15" s="414" t="s">
        <v>193</v>
      </c>
      <c r="R15" s="414"/>
      <c r="S15" s="208"/>
    </row>
    <row r="16" spans="1:20" ht="29.25" customHeight="1" x14ac:dyDescent="0.2">
      <c r="A16" s="195">
        <v>11</v>
      </c>
      <c r="B16" s="375" t="str">
        <f ca="1">CELL("CONTENIDO",Q11)</f>
        <v>LEONES DEL SILENCIO</v>
      </c>
      <c r="C16" s="376"/>
      <c r="D16" s="363" t="s">
        <v>13</v>
      </c>
      <c r="E16" s="376"/>
      <c r="F16" s="377" t="str">
        <f ca="1">CELL("CONTENIDO",Q15)</f>
        <v>MARIPOSAS NEGRAS</v>
      </c>
      <c r="G16" s="365" t="s">
        <v>196</v>
      </c>
      <c r="H16" s="433">
        <v>42132</v>
      </c>
      <c r="I16" s="434"/>
      <c r="J16" s="439">
        <v>0.45833333333333331</v>
      </c>
      <c r="K16" s="439"/>
      <c r="L16" s="417"/>
      <c r="M16" s="417"/>
      <c r="N16" s="374"/>
      <c r="O16" s="161"/>
      <c r="P16" s="209"/>
      <c r="Q16" s="48"/>
      <c r="R16" s="62"/>
      <c r="S16" s="210"/>
    </row>
    <row r="17" spans="1:19" ht="29.25" customHeight="1" x14ac:dyDescent="0.2">
      <c r="A17" s="195">
        <v>12</v>
      </c>
      <c r="B17" s="324" t="str">
        <f ca="1">CELL("CONTENIDO",Q9)</f>
        <v>THUNDERBOLTS</v>
      </c>
      <c r="C17" s="75">
        <v>20</v>
      </c>
      <c r="D17" s="164" t="s">
        <v>13</v>
      </c>
      <c r="E17" s="75">
        <v>0</v>
      </c>
      <c r="F17" s="325" t="str">
        <f ca="1">CELL("CONTENIDO",Q17)</f>
        <v>CIENCIAS B</v>
      </c>
      <c r="G17" s="326" t="s">
        <v>196</v>
      </c>
      <c r="H17" s="429" t="s">
        <v>231</v>
      </c>
      <c r="I17" s="437"/>
      <c r="J17" s="437"/>
      <c r="K17" s="437"/>
      <c r="L17" s="437"/>
      <c r="M17" s="437"/>
      <c r="N17" s="438"/>
      <c r="O17" s="161"/>
      <c r="P17" s="207"/>
      <c r="Q17" s="414" t="s">
        <v>225</v>
      </c>
      <c r="R17" s="414"/>
      <c r="S17" s="208"/>
    </row>
    <row r="18" spans="1:19" ht="29.25" customHeight="1" x14ac:dyDescent="0.2">
      <c r="A18" s="195">
        <v>13</v>
      </c>
      <c r="B18" s="324" t="str">
        <f ca="1">CELL("CONTENIDO",Q7)</f>
        <v>JBEG</v>
      </c>
      <c r="C18" s="75">
        <v>20</v>
      </c>
      <c r="D18" s="164" t="s">
        <v>13</v>
      </c>
      <c r="E18" s="75">
        <v>0</v>
      </c>
      <c r="F18" s="325" t="str">
        <f ca="1">CELL("CONTENIDO",Q17)</f>
        <v>CIENCIAS B</v>
      </c>
      <c r="G18" s="326" t="s">
        <v>196</v>
      </c>
      <c r="H18" s="429" t="s">
        <v>232</v>
      </c>
      <c r="I18" s="437"/>
      <c r="J18" s="437"/>
      <c r="K18" s="437"/>
      <c r="L18" s="437"/>
      <c r="M18" s="437"/>
      <c r="N18" s="438"/>
      <c r="O18" s="161"/>
      <c r="P18" s="209"/>
      <c r="Q18" s="48"/>
      <c r="R18" s="62"/>
      <c r="S18" s="210"/>
    </row>
    <row r="19" spans="1:19" ht="29.25" customHeight="1" thickBot="1" x14ac:dyDescent="0.25">
      <c r="A19" s="195">
        <v>14</v>
      </c>
      <c r="B19" s="375" t="str">
        <f ca="1">CELL("CONTENIDO",Q9)</f>
        <v>THUNDERBOLTS</v>
      </c>
      <c r="C19" s="376"/>
      <c r="D19" s="363" t="s">
        <v>13</v>
      </c>
      <c r="E19" s="376"/>
      <c r="F19" s="377" t="str">
        <f ca="1">CELL("CONTENIDO",Q11)</f>
        <v>LEONES DEL SILENCIO</v>
      </c>
      <c r="G19" s="365" t="s">
        <v>196</v>
      </c>
      <c r="H19" s="433">
        <v>42131</v>
      </c>
      <c r="I19" s="434"/>
      <c r="J19" s="435">
        <v>0.54166666666666663</v>
      </c>
      <c r="K19" s="436"/>
      <c r="L19" s="420"/>
      <c r="M19" s="421"/>
      <c r="N19" s="374"/>
      <c r="O19" s="161"/>
      <c r="P19" s="211"/>
      <c r="Q19" s="336"/>
      <c r="R19" s="336"/>
      <c r="S19" s="212"/>
    </row>
    <row r="20" spans="1:19" ht="29.25" customHeight="1" x14ac:dyDescent="0.2">
      <c r="A20" s="195">
        <v>15</v>
      </c>
      <c r="B20" s="324" t="str">
        <f ca="1">CELL("CONTENIDO",Q13)</f>
        <v>COJESHY</v>
      </c>
      <c r="C20" s="75">
        <v>0</v>
      </c>
      <c r="D20" s="164" t="s">
        <v>13</v>
      </c>
      <c r="E20" s="75">
        <v>20</v>
      </c>
      <c r="F20" s="325" t="str">
        <f ca="1">CELL("CONTENIDO",Q15)</f>
        <v>MARIPOSAS NEGRAS</v>
      </c>
      <c r="G20" s="326" t="s">
        <v>196</v>
      </c>
      <c r="H20" s="429">
        <v>42122</v>
      </c>
      <c r="I20" s="430"/>
      <c r="J20" s="431">
        <v>0.625</v>
      </c>
      <c r="K20" s="432"/>
      <c r="L20" s="422"/>
      <c r="M20" s="423"/>
      <c r="N20" s="226" t="s">
        <v>234</v>
      </c>
      <c r="O20" s="161"/>
      <c r="P20" s="165"/>
      <c r="Q20" s="177"/>
      <c r="R20" s="177"/>
      <c r="S20" s="165"/>
    </row>
    <row r="21" spans="1:19" ht="20.100000000000001" customHeight="1" x14ac:dyDescent="0.2">
      <c r="A21" s="195"/>
      <c r="B21" s="218"/>
      <c r="C21" s="360"/>
      <c r="D21" s="218"/>
      <c r="E21" s="360"/>
      <c r="F21" s="218"/>
      <c r="G21" s="333"/>
      <c r="H21" s="427"/>
      <c r="I21" s="427"/>
      <c r="J21" s="428"/>
      <c r="K21" s="428"/>
      <c r="L21" s="426"/>
      <c r="M21" s="426"/>
      <c r="N21" s="221"/>
      <c r="O21" s="161"/>
      <c r="P21" s="165"/>
      <c r="Q21" s="177"/>
      <c r="R21" s="177"/>
      <c r="S21" s="165"/>
    </row>
    <row r="22" spans="1:19" ht="20.100000000000001" customHeight="1" x14ac:dyDescent="0.2">
      <c r="A22" s="195"/>
      <c r="B22" s="218"/>
      <c r="C22" s="360"/>
      <c r="D22" s="218"/>
      <c r="E22" s="360"/>
      <c r="F22" s="218"/>
      <c r="G22" s="333"/>
      <c r="H22" s="427"/>
      <c r="I22" s="427"/>
      <c r="J22" s="428"/>
      <c r="K22" s="428"/>
      <c r="L22" s="426"/>
      <c r="M22" s="426"/>
      <c r="N22" s="221"/>
      <c r="O22" s="161"/>
      <c r="P22" s="165"/>
      <c r="Q22" s="177"/>
      <c r="R22" s="177"/>
      <c r="S22" s="165"/>
    </row>
    <row r="23" spans="1:19" ht="20.100000000000001" customHeight="1" x14ac:dyDescent="0.2">
      <c r="A23" s="195"/>
      <c r="B23" s="218"/>
      <c r="C23" s="360"/>
      <c r="D23" s="218"/>
      <c r="E23" s="360"/>
      <c r="F23" s="218"/>
      <c r="G23" s="333"/>
      <c r="H23" s="427"/>
      <c r="I23" s="427"/>
      <c r="J23" s="428"/>
      <c r="K23" s="428"/>
      <c r="L23" s="426"/>
      <c r="M23" s="426"/>
      <c r="N23" s="221"/>
      <c r="O23" s="161"/>
      <c r="P23" s="165"/>
      <c r="Q23" s="177"/>
      <c r="R23" s="177"/>
      <c r="S23" s="165"/>
    </row>
    <row r="24" spans="1:19" ht="20.100000000000001" customHeight="1" x14ac:dyDescent="0.2">
      <c r="A24" s="195"/>
      <c r="B24" s="218"/>
      <c r="C24" s="360"/>
      <c r="D24" s="218"/>
      <c r="E24" s="360"/>
      <c r="F24" s="218"/>
      <c r="G24" s="333"/>
      <c r="H24" s="427"/>
      <c r="I24" s="427"/>
      <c r="J24" s="428"/>
      <c r="K24" s="428"/>
      <c r="L24" s="426"/>
      <c r="M24" s="426"/>
      <c r="N24" s="221"/>
      <c r="O24" s="161"/>
      <c r="P24" s="165"/>
      <c r="Q24" s="177"/>
      <c r="R24" s="177"/>
      <c r="S24" s="165"/>
    </row>
    <row r="25" spans="1:19" ht="20.100000000000001" customHeight="1" x14ac:dyDescent="0.2">
      <c r="A25" s="195"/>
      <c r="B25" s="218"/>
      <c r="C25" s="360"/>
      <c r="D25" s="218"/>
      <c r="E25" s="360"/>
      <c r="F25" s="218"/>
      <c r="G25" s="333"/>
      <c r="H25" s="427"/>
      <c r="I25" s="427"/>
      <c r="J25" s="428"/>
      <c r="K25" s="428"/>
      <c r="L25" s="426"/>
      <c r="M25" s="426"/>
      <c r="N25" s="221"/>
      <c r="O25" s="161"/>
      <c r="P25" s="165"/>
      <c r="Q25" s="177"/>
      <c r="R25" s="177"/>
      <c r="S25" s="165"/>
    </row>
    <row r="26" spans="1:19" ht="20.100000000000001" customHeight="1" x14ac:dyDescent="0.2">
      <c r="A26" s="195"/>
      <c r="B26" s="218"/>
      <c r="C26" s="360"/>
      <c r="D26" s="218"/>
      <c r="E26" s="360"/>
      <c r="F26" s="218"/>
      <c r="G26" s="333"/>
      <c r="H26" s="427"/>
      <c r="I26" s="427"/>
      <c r="J26" s="428"/>
      <c r="K26" s="428"/>
      <c r="L26" s="426"/>
      <c r="M26" s="426"/>
      <c r="N26" s="221"/>
      <c r="O26" s="161"/>
      <c r="P26" s="165"/>
      <c r="Q26" s="177"/>
      <c r="R26" s="177"/>
      <c r="S26" s="165"/>
    </row>
    <row r="27" spans="1:19" ht="14.25" customHeight="1" x14ac:dyDescent="0.2">
      <c r="B27" s="166"/>
      <c r="C27" s="361"/>
      <c r="D27" s="167"/>
      <c r="E27" s="361"/>
      <c r="F27" s="161"/>
      <c r="G27" s="168"/>
      <c r="H27" s="167"/>
      <c r="I27" s="167"/>
      <c r="J27" s="159"/>
      <c r="K27" s="159"/>
      <c r="L27" s="153"/>
      <c r="M27" s="153"/>
      <c r="O27" s="161"/>
      <c r="P27" s="131"/>
      <c r="Q27" s="177"/>
      <c r="R27" s="177"/>
      <c r="S27" s="165"/>
    </row>
    <row r="28" spans="1:19" ht="13.5" customHeight="1" thickBot="1" x14ac:dyDescent="0.25">
      <c r="B28" s="166"/>
      <c r="C28" s="361"/>
      <c r="D28" s="167"/>
      <c r="E28" s="361"/>
      <c r="F28" s="161"/>
      <c r="G28" s="168"/>
      <c r="H28" s="167"/>
      <c r="I28" s="167"/>
      <c r="J28" s="197"/>
      <c r="K28" s="159"/>
      <c r="L28" s="153"/>
      <c r="M28" s="153"/>
      <c r="O28" s="161"/>
      <c r="Q28" s="177"/>
      <c r="R28" s="177"/>
      <c r="S28" s="161"/>
    </row>
    <row r="29" spans="1:19" ht="16.5" thickBot="1" x14ac:dyDescent="0.3">
      <c r="G29" s="391" t="s">
        <v>28</v>
      </c>
      <c r="H29" s="392"/>
      <c r="I29" s="392"/>
      <c r="J29" s="392"/>
      <c r="K29" s="392"/>
      <c r="L29" s="392"/>
      <c r="M29" s="392"/>
      <c r="N29" s="393"/>
      <c r="O29" s="177"/>
      <c r="P29" s="177"/>
      <c r="Q29" s="177"/>
      <c r="R29" s="177"/>
    </row>
    <row r="30" spans="1:19" ht="17.850000000000001" customHeight="1" x14ac:dyDescent="0.25">
      <c r="G30" s="316" t="s">
        <v>97</v>
      </c>
      <c r="H30" s="317" t="s">
        <v>98</v>
      </c>
      <c r="I30" s="317" t="s">
        <v>99</v>
      </c>
      <c r="J30" s="317" t="s">
        <v>101</v>
      </c>
      <c r="K30" s="317" t="s">
        <v>194</v>
      </c>
      <c r="L30" s="317" t="s">
        <v>195</v>
      </c>
      <c r="M30" s="317" t="s">
        <v>33</v>
      </c>
      <c r="N30" s="318" t="s">
        <v>34</v>
      </c>
      <c r="O30" s="177"/>
      <c r="P30" s="177"/>
      <c r="Q30" s="177"/>
    </row>
    <row r="31" spans="1:19" ht="17.850000000000001" customHeight="1" x14ac:dyDescent="0.2">
      <c r="F31" s="170" t="s">
        <v>206</v>
      </c>
      <c r="G31" s="319" t="s">
        <v>193</v>
      </c>
      <c r="H31" s="320">
        <f ca="1">calculoA!G69</f>
        <v>4</v>
      </c>
      <c r="I31" s="320">
        <f ca="1">calculoA!H69</f>
        <v>4</v>
      </c>
      <c r="J31" s="320">
        <f ca="1">calculoA!J69</f>
        <v>0</v>
      </c>
      <c r="K31" s="320">
        <v>107</v>
      </c>
      <c r="L31" s="320">
        <v>43</v>
      </c>
      <c r="M31" s="320">
        <f t="shared" ref="M31:M36" si="0">K31-L31</f>
        <v>64</v>
      </c>
      <c r="N31" s="321">
        <v>8</v>
      </c>
      <c r="O31" s="171"/>
      <c r="P31" s="177"/>
      <c r="Q31" s="177"/>
      <c r="R31" s="82"/>
    </row>
    <row r="32" spans="1:19" ht="17.850000000000001" customHeight="1" x14ac:dyDescent="0.2">
      <c r="F32" s="170" t="s">
        <v>206</v>
      </c>
      <c r="G32" s="319" t="s">
        <v>192</v>
      </c>
      <c r="H32" s="320">
        <v>4</v>
      </c>
      <c r="I32" s="320">
        <f ca="1">calculoA!H70</f>
        <v>3</v>
      </c>
      <c r="J32" s="320">
        <f ca="1">calculoA!J70</f>
        <v>1</v>
      </c>
      <c r="K32" s="320">
        <v>103</v>
      </c>
      <c r="L32" s="320">
        <v>27</v>
      </c>
      <c r="M32" s="320">
        <f t="shared" si="0"/>
        <v>76</v>
      </c>
      <c r="N32" s="321">
        <v>7</v>
      </c>
      <c r="O32" s="171"/>
      <c r="P32" s="177"/>
      <c r="Q32" s="177"/>
      <c r="R32" s="82"/>
    </row>
    <row r="33" spans="2:18" ht="17.850000000000001" customHeight="1" x14ac:dyDescent="0.2">
      <c r="F33" s="170" t="s">
        <v>206</v>
      </c>
      <c r="G33" s="319" t="s">
        <v>223</v>
      </c>
      <c r="H33" s="320">
        <v>3</v>
      </c>
      <c r="I33" s="320">
        <v>3</v>
      </c>
      <c r="J33" s="320">
        <v>0</v>
      </c>
      <c r="K33" s="320">
        <v>83</v>
      </c>
      <c r="L33" s="320">
        <v>23</v>
      </c>
      <c r="M33" s="320">
        <f t="shared" si="0"/>
        <v>60</v>
      </c>
      <c r="N33" s="321">
        <v>6</v>
      </c>
      <c r="O33" s="82"/>
      <c r="P33" s="177"/>
      <c r="Q33" s="177"/>
      <c r="R33" s="82"/>
    </row>
    <row r="34" spans="2:18" ht="17.850000000000001" customHeight="1" x14ac:dyDescent="0.2">
      <c r="F34" s="170" t="s">
        <v>206</v>
      </c>
      <c r="G34" s="319" t="s">
        <v>237</v>
      </c>
      <c r="H34" s="320">
        <v>5</v>
      </c>
      <c r="I34" s="320">
        <v>2</v>
      </c>
      <c r="J34" s="320">
        <v>3</v>
      </c>
      <c r="K34" s="320">
        <v>63</v>
      </c>
      <c r="L34" s="320">
        <v>83</v>
      </c>
      <c r="M34" s="320">
        <f t="shared" si="0"/>
        <v>-20</v>
      </c>
      <c r="N34" s="321">
        <v>5</v>
      </c>
      <c r="O34" s="82"/>
      <c r="P34" s="177"/>
      <c r="Q34" s="177"/>
      <c r="R34" s="82"/>
    </row>
    <row r="35" spans="2:18" ht="17.850000000000001" customHeight="1" x14ac:dyDescent="0.2">
      <c r="G35" s="319" t="s">
        <v>224</v>
      </c>
      <c r="H35" s="320">
        <v>0</v>
      </c>
      <c r="I35" s="320">
        <f ca="1">calculoA!H73</f>
        <v>0</v>
      </c>
      <c r="J35" s="320">
        <v>0</v>
      </c>
      <c r="K35" s="320">
        <v>0</v>
      </c>
      <c r="L35" s="320">
        <v>0</v>
      </c>
      <c r="M35" s="320">
        <f t="shared" si="0"/>
        <v>0</v>
      </c>
      <c r="N35" s="321">
        <v>0</v>
      </c>
      <c r="P35" s="177"/>
      <c r="Q35" s="177"/>
    </row>
    <row r="36" spans="2:18" ht="17.850000000000001" customHeight="1" thickBot="1" x14ac:dyDescent="0.25">
      <c r="G36" s="331" t="s">
        <v>225</v>
      </c>
      <c r="H36" s="322">
        <f ca="1">calculoA!G74</f>
        <v>0</v>
      </c>
      <c r="I36" s="322">
        <f ca="1">calculoA!H74</f>
        <v>0</v>
      </c>
      <c r="J36" s="322">
        <f ca="1">calculoA!J74</f>
        <v>0</v>
      </c>
      <c r="K36" s="322">
        <v>0</v>
      </c>
      <c r="L36" s="322">
        <v>0</v>
      </c>
      <c r="M36" s="322">
        <f t="shared" si="0"/>
        <v>0</v>
      </c>
      <c r="N36" s="323">
        <v>0</v>
      </c>
      <c r="P36" s="177"/>
      <c r="Q36" s="177"/>
    </row>
    <row r="37" spans="2:18" ht="17.850000000000001" customHeight="1" x14ac:dyDescent="0.2">
      <c r="Q37" s="177"/>
      <c r="R37" s="177"/>
    </row>
    <row r="38" spans="2:18" ht="11.25" customHeight="1" x14ac:dyDescent="0.2">
      <c r="Q38" s="177"/>
      <c r="R38" s="177"/>
    </row>
    <row r="39" spans="2:18" ht="9" customHeight="1" x14ac:dyDescent="0.2">
      <c r="N39" s="154"/>
      <c r="O39" s="154"/>
      <c r="Q39" s="177"/>
      <c r="R39" s="177"/>
    </row>
    <row r="40" spans="2:18" x14ac:dyDescent="0.2">
      <c r="B40" s="172"/>
      <c r="P40" s="174"/>
      <c r="Q40" s="177"/>
      <c r="R40" s="177"/>
    </row>
    <row r="41" spans="2:18" ht="12.75" customHeight="1" x14ac:dyDescent="0.2">
      <c r="Q41" s="177"/>
      <c r="R41" s="177"/>
    </row>
    <row r="42" spans="2:18" ht="12.75" customHeight="1" x14ac:dyDescent="0.2">
      <c r="Q42" s="177"/>
      <c r="R42" s="177"/>
    </row>
    <row r="43" spans="2:18" x14ac:dyDescent="0.2">
      <c r="Q43" s="177"/>
      <c r="R43" s="177"/>
    </row>
    <row r="44" spans="2:18" x14ac:dyDescent="0.2">
      <c r="Q44" s="177"/>
      <c r="R44" s="177"/>
    </row>
    <row r="45" spans="2:18" x14ac:dyDescent="0.2">
      <c r="Q45" s="177"/>
      <c r="R45" s="177"/>
    </row>
  </sheetData>
  <dataConsolidate/>
  <mergeCells count="67">
    <mergeCell ref="A1:S2"/>
    <mergeCell ref="B4:N4"/>
    <mergeCell ref="P4:S5"/>
    <mergeCell ref="H5:I5"/>
    <mergeCell ref="J5:K5"/>
    <mergeCell ref="L5:M5"/>
    <mergeCell ref="H8:N8"/>
    <mergeCell ref="H6:I6"/>
    <mergeCell ref="J6:K6"/>
    <mergeCell ref="L6:M6"/>
    <mergeCell ref="Q6:R6"/>
    <mergeCell ref="H7:I7"/>
    <mergeCell ref="J7:K7"/>
    <mergeCell ref="L7:M7"/>
    <mergeCell ref="Q7:R7"/>
    <mergeCell ref="Q9:R9"/>
    <mergeCell ref="H10:I10"/>
    <mergeCell ref="J10:K10"/>
    <mergeCell ref="L10:M10"/>
    <mergeCell ref="Q11:R11"/>
    <mergeCell ref="H11:N11"/>
    <mergeCell ref="H9:I9"/>
    <mergeCell ref="J9:K9"/>
    <mergeCell ref="L9:M9"/>
    <mergeCell ref="H12:I12"/>
    <mergeCell ref="J12:K12"/>
    <mergeCell ref="L12:M12"/>
    <mergeCell ref="H13:I13"/>
    <mergeCell ref="J13:K13"/>
    <mergeCell ref="L13:M13"/>
    <mergeCell ref="H16:I16"/>
    <mergeCell ref="J16:K16"/>
    <mergeCell ref="L16:M16"/>
    <mergeCell ref="Q13:R13"/>
    <mergeCell ref="H15:I15"/>
    <mergeCell ref="J15:K15"/>
    <mergeCell ref="L15:M15"/>
    <mergeCell ref="Q15:R15"/>
    <mergeCell ref="H14:N14"/>
    <mergeCell ref="Q17:R17"/>
    <mergeCell ref="H19:I19"/>
    <mergeCell ref="J19:K19"/>
    <mergeCell ref="L19:M19"/>
    <mergeCell ref="H17:N17"/>
    <mergeCell ref="H18:N18"/>
    <mergeCell ref="H20:I20"/>
    <mergeCell ref="J20:K20"/>
    <mergeCell ref="L20:M20"/>
    <mergeCell ref="H21:I21"/>
    <mergeCell ref="J21:K21"/>
    <mergeCell ref="L21:M21"/>
    <mergeCell ref="H22:I22"/>
    <mergeCell ref="J22:K22"/>
    <mergeCell ref="L22:M22"/>
    <mergeCell ref="H23:I23"/>
    <mergeCell ref="J23:K23"/>
    <mergeCell ref="L23:M23"/>
    <mergeCell ref="H26:I26"/>
    <mergeCell ref="J26:K26"/>
    <mergeCell ref="L26:M26"/>
    <mergeCell ref="G29:N29"/>
    <mergeCell ref="H24:I24"/>
    <mergeCell ref="J24:K24"/>
    <mergeCell ref="L24:M24"/>
    <mergeCell ref="H25:I25"/>
    <mergeCell ref="J25:K25"/>
    <mergeCell ref="L25:M25"/>
  </mergeCells>
  <conditionalFormatting sqref="F31:F34">
    <cfRule type="expression" dxfId="416" priority="102" stopIfTrue="1">
      <formula>IF(AND($H$31=3,$H$32=3,$H$33=3,$H$34=3),1,0)</formula>
    </cfRule>
  </conditionalFormatting>
  <conditionalFormatting sqref="C7:E7 L7:M7">
    <cfRule type="expression" dxfId="415" priority="103" stopIfTrue="1">
      <formula>IF(OR($L$7="en juego",$L$7="hoy!"),1,0)</formula>
    </cfRule>
  </conditionalFormatting>
  <conditionalFormatting sqref="C7:C8 E7:E8 C6:E6 L6:M6 G31:N36">
    <cfRule type="expression" dxfId="414" priority="104" stopIfTrue="1">
      <formula>IF(OR($L$6="en juego",$L$6="hoy!"),1,0)</formula>
    </cfRule>
  </conditionalFormatting>
  <conditionalFormatting sqref="C8:E8">
    <cfRule type="expression" dxfId="413" priority="105" stopIfTrue="1">
      <formula>IF(OR($L$8="en juego",$L$8="hoy!"),1,0)</formula>
    </cfRule>
  </conditionalFormatting>
  <conditionalFormatting sqref="B21:F26 L12:M13 C12:E13 C16:E16 L16:M16 L21:M26">
    <cfRule type="expression" dxfId="412" priority="101" stopIfTrue="1">
      <formula>IF(OR($L$6="en juego",$L$6="hoy!"),1,0)</formula>
    </cfRule>
  </conditionalFormatting>
  <conditionalFormatting sqref="G6">
    <cfRule type="expression" dxfId="411" priority="100" stopIfTrue="1">
      <formula>IF(OR($L$6="en juego",$L$6="hoy!"),1,0)</formula>
    </cfRule>
  </conditionalFormatting>
  <conditionalFormatting sqref="G6">
    <cfRule type="expression" dxfId="410" priority="99" stopIfTrue="1">
      <formula>IF(OR($L$6="en juego",$L$6="hoy!"),1,0)</formula>
    </cfRule>
  </conditionalFormatting>
  <conditionalFormatting sqref="G6">
    <cfRule type="expression" dxfId="409" priority="98" stopIfTrue="1">
      <formula>IF(OR($L$8="en juego",$L$8="hoy!"),1,0)</formula>
    </cfRule>
  </conditionalFormatting>
  <conditionalFormatting sqref="G21:G24">
    <cfRule type="expression" dxfId="408" priority="97" stopIfTrue="1">
      <formula>IF(OR($L$6="en juego",$L$6="hoy!"),1,0)</formula>
    </cfRule>
  </conditionalFormatting>
  <conditionalFormatting sqref="G21:G24">
    <cfRule type="expression" dxfId="407" priority="96" stopIfTrue="1">
      <formula>IF(OR($L$6="en juego",$L$6="hoy!"),1,0)</formula>
    </cfRule>
  </conditionalFormatting>
  <conditionalFormatting sqref="G21:G24">
    <cfRule type="expression" dxfId="406" priority="95" stopIfTrue="1">
      <formula>IF(OR($L$8="en juego",$L$8="hoy!"),1,0)</formula>
    </cfRule>
  </conditionalFormatting>
  <conditionalFormatting sqref="H21:I23">
    <cfRule type="expression" dxfId="405" priority="94" stopIfTrue="1">
      <formula>IF(OR($L$6="en juego",$L$6="hoy!"),1,0)</formula>
    </cfRule>
  </conditionalFormatting>
  <conditionalFormatting sqref="J21:K26">
    <cfRule type="expression" dxfId="404" priority="93" stopIfTrue="1">
      <formula>IF(OR($L$6="en juego",$L$6="hoy!"),1,0)</formula>
    </cfRule>
  </conditionalFormatting>
  <conditionalFormatting sqref="H25:I26">
    <cfRule type="expression" dxfId="403" priority="92" stopIfTrue="1">
      <formula>IF(OR($L$6="en juego",$L$6="hoy!"),1,0)</formula>
    </cfRule>
  </conditionalFormatting>
  <conditionalFormatting sqref="G25:G26">
    <cfRule type="expression" dxfId="402" priority="91" stopIfTrue="1">
      <formula>IF(OR($L$6="en juego",$L$6="hoy!"),1,0)</formula>
    </cfRule>
  </conditionalFormatting>
  <conditionalFormatting sqref="G25:G26">
    <cfRule type="expression" dxfId="401" priority="90" stopIfTrue="1">
      <formula>IF(OR($L$6="en juego",$L$6="hoy!"),1,0)</formula>
    </cfRule>
  </conditionalFormatting>
  <conditionalFormatting sqref="G25:G26">
    <cfRule type="expression" dxfId="400" priority="89" stopIfTrue="1">
      <formula>IF(OR($L$8="en juego",$L$8="hoy!"),1,0)</formula>
    </cfRule>
  </conditionalFormatting>
  <conditionalFormatting sqref="N21:N26 N5:N7 N12:N13">
    <cfRule type="expression" dxfId="399" priority="88" stopIfTrue="1">
      <formula>IF(OR($L$11="en juego",$L$11="hoy!"),1,0)</formula>
    </cfRule>
  </conditionalFormatting>
  <conditionalFormatting sqref="H24:I24">
    <cfRule type="expression" dxfId="398" priority="87" stopIfTrue="1">
      <formula>IF(OR($L$6="en juego",$L$6="hoy!"),1,0)</formula>
    </cfRule>
  </conditionalFormatting>
  <conditionalFormatting sqref="B6">
    <cfRule type="expression" dxfId="397" priority="86" stopIfTrue="1">
      <formula>IF(OR($L$6="en juego",$L$6="hoy!"),1,0)</formula>
    </cfRule>
  </conditionalFormatting>
  <conditionalFormatting sqref="B8">
    <cfRule type="expression" dxfId="396" priority="85" stopIfTrue="1">
      <formula>IF(OR($L$6="en juego",$L$6="hoy!"),1,0)</formula>
    </cfRule>
  </conditionalFormatting>
  <conditionalFormatting sqref="B7">
    <cfRule type="expression" dxfId="395" priority="84" stopIfTrue="1">
      <formula>IF(OR($L$6="en juego",$L$6="hoy!"),1,0)</formula>
    </cfRule>
  </conditionalFormatting>
  <conditionalFormatting sqref="B12:B13 B16">
    <cfRule type="expression" dxfId="394" priority="83" stopIfTrue="1">
      <formula>IF(OR($L$6="en juego",$L$6="hoy!"),1,0)</formula>
    </cfRule>
  </conditionalFormatting>
  <conditionalFormatting sqref="F6">
    <cfRule type="expression" dxfId="393" priority="82" stopIfTrue="1">
      <formula>IF(OR($L$6="en juego",$L$6="hoy!"),1,0)</formula>
    </cfRule>
  </conditionalFormatting>
  <conditionalFormatting sqref="F8">
    <cfRule type="expression" dxfId="392" priority="81" stopIfTrue="1">
      <formula>IF(OR($L$6="en juego",$L$6="hoy!"),1,0)</formula>
    </cfRule>
  </conditionalFormatting>
  <conditionalFormatting sqref="F7">
    <cfRule type="expression" dxfId="391" priority="80" stopIfTrue="1">
      <formula>IF(OR($L$6="en juego",$L$6="hoy!"),1,0)</formula>
    </cfRule>
  </conditionalFormatting>
  <conditionalFormatting sqref="F12:F13 F16">
    <cfRule type="expression" dxfId="390" priority="79" stopIfTrue="1">
      <formula>IF(OR($L$6="en juego",$L$6="hoy!"),1,0)</formula>
    </cfRule>
  </conditionalFormatting>
  <conditionalFormatting sqref="C14:E14">
    <cfRule type="expression" dxfId="389" priority="78" stopIfTrue="1">
      <formula>IF(OR($L$6="en juego",$L$6="hoy!"),1,0)</formula>
    </cfRule>
  </conditionalFormatting>
  <conditionalFormatting sqref="B14">
    <cfRule type="expression" dxfId="388" priority="77" stopIfTrue="1">
      <formula>IF(OR($L$6="en juego",$L$6="hoy!"),1,0)</formula>
    </cfRule>
  </conditionalFormatting>
  <conditionalFormatting sqref="F14">
    <cfRule type="expression" dxfId="387" priority="76" stopIfTrue="1">
      <formula>IF(OR($L$6="en juego",$L$6="hoy!"),1,0)</formula>
    </cfRule>
  </conditionalFormatting>
  <conditionalFormatting sqref="G7:G8 G12:G14 G16">
    <cfRule type="expression" dxfId="386" priority="74" stopIfTrue="1">
      <formula>IF(OR($L$6="en juego",$L$6="hoy!"),1,0)</formula>
    </cfRule>
  </conditionalFormatting>
  <conditionalFormatting sqref="G7:G8 G12:G14 G16">
    <cfRule type="expression" dxfId="385" priority="73" stopIfTrue="1">
      <formula>IF(OR($L$6="en juego",$L$6="hoy!"),1,0)</formula>
    </cfRule>
  </conditionalFormatting>
  <conditionalFormatting sqref="G7:G8 G12:G14 G16">
    <cfRule type="expression" dxfId="384" priority="72" stopIfTrue="1">
      <formula>IF(OR($L$8="en juego",$L$8="hoy!"),1,0)</formula>
    </cfRule>
  </conditionalFormatting>
  <conditionalFormatting sqref="J7:K7 J12:K13">
    <cfRule type="expression" dxfId="383" priority="71" stopIfTrue="1">
      <formula>IF(OR($L$6="en juego",$L$6="hoy!"),1,0)</formula>
    </cfRule>
  </conditionalFormatting>
  <conditionalFormatting sqref="J6:K6">
    <cfRule type="expression" dxfId="382" priority="70" stopIfTrue="1">
      <formula>IF(OR($L$6="en juego",$L$6="hoy!"),1,0)</formula>
    </cfRule>
  </conditionalFormatting>
  <conditionalFormatting sqref="J16:K16">
    <cfRule type="expression" dxfId="381" priority="69" stopIfTrue="1">
      <formula>IF(OR($L$6="en juego",$L$6="hoy!"),1,0)</formula>
    </cfRule>
  </conditionalFormatting>
  <conditionalFormatting sqref="C9 E9">
    <cfRule type="expression" dxfId="380" priority="67" stopIfTrue="1">
      <formula>IF(OR($L$6="en juego",$L$6="hoy!"),1,0)</formula>
    </cfRule>
  </conditionalFormatting>
  <conditionalFormatting sqref="C9:E9 L9:M9">
    <cfRule type="expression" dxfId="379" priority="68" stopIfTrue="1">
      <formula>IF(OR($L$8="en juego",$L$8="hoy!"),1,0)</formula>
    </cfRule>
  </conditionalFormatting>
  <conditionalFormatting sqref="N9">
    <cfRule type="expression" dxfId="378" priority="66" stopIfTrue="1">
      <formula>IF(OR($L$11="en juego",$L$11="hoy!"),1,0)</formula>
    </cfRule>
  </conditionalFormatting>
  <conditionalFormatting sqref="B9">
    <cfRule type="expression" dxfId="377" priority="65" stopIfTrue="1">
      <formula>IF(OR($L$6="en juego",$L$6="hoy!"),1,0)</formula>
    </cfRule>
  </conditionalFormatting>
  <conditionalFormatting sqref="F9">
    <cfRule type="expression" dxfId="376" priority="64" stopIfTrue="1">
      <formula>IF(OR($L$6="en juego",$L$6="hoy!"),1,0)</formula>
    </cfRule>
  </conditionalFormatting>
  <conditionalFormatting sqref="G9">
    <cfRule type="expression" dxfId="375" priority="63" stopIfTrue="1">
      <formula>IF(OR($L$6="en juego",$L$6="hoy!"),1,0)</formula>
    </cfRule>
  </conditionalFormatting>
  <conditionalFormatting sqref="G9">
    <cfRule type="expression" dxfId="374" priority="62" stopIfTrue="1">
      <formula>IF(OR($L$6="en juego",$L$6="hoy!"),1,0)</formula>
    </cfRule>
  </conditionalFormatting>
  <conditionalFormatting sqref="G9">
    <cfRule type="expression" dxfId="373" priority="61" stopIfTrue="1">
      <formula>IF(OR($L$8="en juego",$L$8="hoy!"),1,0)</formula>
    </cfRule>
  </conditionalFormatting>
  <conditionalFormatting sqref="J9:K9">
    <cfRule type="expression" dxfId="372" priority="60" stopIfTrue="1">
      <formula>IF(OR($L$6="en juego",$L$6="hoy!"),1,0)</formula>
    </cfRule>
  </conditionalFormatting>
  <conditionalFormatting sqref="C10 E10">
    <cfRule type="expression" dxfId="371" priority="58" stopIfTrue="1">
      <formula>IF(OR($L$6="en juego",$L$6="hoy!"),1,0)</formula>
    </cfRule>
  </conditionalFormatting>
  <conditionalFormatting sqref="C10:E10 L10:M10">
    <cfRule type="expression" dxfId="370" priority="59" stopIfTrue="1">
      <formula>IF(OR($L$8="en juego",$L$8="hoy!"),1,0)</formula>
    </cfRule>
  </conditionalFormatting>
  <conditionalFormatting sqref="N10">
    <cfRule type="expression" dxfId="369" priority="57" stopIfTrue="1">
      <formula>IF(OR($L$11="en juego",$L$11="hoy!"),1,0)</formula>
    </cfRule>
  </conditionalFormatting>
  <conditionalFormatting sqref="B10">
    <cfRule type="expression" dxfId="368" priority="56" stopIfTrue="1">
      <formula>IF(OR($L$6="en juego",$L$6="hoy!"),1,0)</formula>
    </cfRule>
  </conditionalFormatting>
  <conditionalFormatting sqref="F10">
    <cfRule type="expression" dxfId="367" priority="55" stopIfTrue="1">
      <formula>IF(OR($L$6="en juego",$L$6="hoy!"),1,0)</formula>
    </cfRule>
  </conditionalFormatting>
  <conditionalFormatting sqref="G10">
    <cfRule type="expression" dxfId="366" priority="54" stopIfTrue="1">
      <formula>IF(OR($L$6="en juego",$L$6="hoy!"),1,0)</formula>
    </cfRule>
  </conditionalFormatting>
  <conditionalFormatting sqref="G10">
    <cfRule type="expression" dxfId="365" priority="53" stopIfTrue="1">
      <formula>IF(OR($L$6="en juego",$L$6="hoy!"),1,0)</formula>
    </cfRule>
  </conditionalFormatting>
  <conditionalFormatting sqref="G10">
    <cfRule type="expression" dxfId="364" priority="52" stopIfTrue="1">
      <formula>IF(OR($L$8="en juego",$L$8="hoy!"),1,0)</formula>
    </cfRule>
  </conditionalFormatting>
  <conditionalFormatting sqref="J10:K10">
    <cfRule type="expression" dxfId="363" priority="51" stopIfTrue="1">
      <formula>IF(OR($L$6="en juego",$L$6="hoy!"),1,0)</formula>
    </cfRule>
  </conditionalFormatting>
  <conditionalFormatting sqref="C11 E11">
    <cfRule type="expression" dxfId="362" priority="49" stopIfTrue="1">
      <formula>IF(OR($L$6="en juego",$L$6="hoy!"),1,0)</formula>
    </cfRule>
  </conditionalFormatting>
  <conditionalFormatting sqref="C11:E11">
    <cfRule type="expression" dxfId="361" priority="50" stopIfTrue="1">
      <formula>IF(OR($L$8="en juego",$L$8="hoy!"),1,0)</formula>
    </cfRule>
  </conditionalFormatting>
  <conditionalFormatting sqref="B11">
    <cfRule type="expression" dxfId="360" priority="47" stopIfTrue="1">
      <formula>IF(OR($L$6="en juego",$L$6="hoy!"),1,0)</formula>
    </cfRule>
  </conditionalFormatting>
  <conditionalFormatting sqref="F11">
    <cfRule type="expression" dxfId="359" priority="46" stopIfTrue="1">
      <formula>IF(OR($L$6="en juego",$L$6="hoy!"),1,0)</formula>
    </cfRule>
  </conditionalFormatting>
  <conditionalFormatting sqref="G11">
    <cfRule type="expression" dxfId="358" priority="45" stopIfTrue="1">
      <formula>IF(OR($L$6="en juego",$L$6="hoy!"),1,0)</formula>
    </cfRule>
  </conditionalFormatting>
  <conditionalFormatting sqref="G11">
    <cfRule type="expression" dxfId="357" priority="44" stopIfTrue="1">
      <formula>IF(OR($L$6="en juego",$L$6="hoy!"),1,0)</formula>
    </cfRule>
  </conditionalFormatting>
  <conditionalFormatting sqref="G11">
    <cfRule type="expression" dxfId="356" priority="43" stopIfTrue="1">
      <formula>IF(OR($L$8="en juego",$L$8="hoy!"),1,0)</formula>
    </cfRule>
  </conditionalFormatting>
  <conditionalFormatting sqref="C17:E17">
    <cfRule type="expression" dxfId="355" priority="41" stopIfTrue="1">
      <formula>IF(OR($L$6="en juego",$L$6="hoy!"),1,0)</formula>
    </cfRule>
  </conditionalFormatting>
  <conditionalFormatting sqref="B17">
    <cfRule type="expression" dxfId="354" priority="40" stopIfTrue="1">
      <formula>IF(OR($L$6="en juego",$L$6="hoy!"),1,0)</formula>
    </cfRule>
  </conditionalFormatting>
  <conditionalFormatting sqref="F17">
    <cfRule type="expression" dxfId="353" priority="39" stopIfTrue="1">
      <formula>IF(OR($L$6="en juego",$L$6="hoy!"),1,0)</formula>
    </cfRule>
  </conditionalFormatting>
  <conditionalFormatting sqref="G17">
    <cfRule type="expression" dxfId="352" priority="37" stopIfTrue="1">
      <formula>IF(OR($L$6="en juego",$L$6="hoy!"),1,0)</formula>
    </cfRule>
  </conditionalFormatting>
  <conditionalFormatting sqref="G17">
    <cfRule type="expression" dxfId="351" priority="36" stopIfTrue="1">
      <formula>IF(OR($L$6="en juego",$L$6="hoy!"),1,0)</formula>
    </cfRule>
  </conditionalFormatting>
  <conditionalFormatting sqref="G17">
    <cfRule type="expression" dxfId="350" priority="35" stopIfTrue="1">
      <formula>IF(OR($L$8="en juego",$L$8="hoy!"),1,0)</formula>
    </cfRule>
  </conditionalFormatting>
  <conditionalFormatting sqref="B18:E18">
    <cfRule type="expression" dxfId="349" priority="33" stopIfTrue="1">
      <formula>IF(OR($L$6="en juego",$L$6="hoy!"),1,0)</formula>
    </cfRule>
  </conditionalFormatting>
  <conditionalFormatting sqref="B18">
    <cfRule type="expression" dxfId="348" priority="32" stopIfTrue="1">
      <formula>IF(OR($L$6="en juego",$L$6="hoy!"),1,0)</formula>
    </cfRule>
  </conditionalFormatting>
  <conditionalFormatting sqref="F18">
    <cfRule type="expression" dxfId="347" priority="31" stopIfTrue="1">
      <formula>IF(OR($L$6="en juego",$L$6="hoy!"),1,0)</formula>
    </cfRule>
  </conditionalFormatting>
  <conditionalFormatting sqref="G18">
    <cfRule type="expression" dxfId="346" priority="29" stopIfTrue="1">
      <formula>IF(OR($L$6="en juego",$L$6="hoy!"),1,0)</formula>
    </cfRule>
  </conditionalFormatting>
  <conditionalFormatting sqref="G18">
    <cfRule type="expression" dxfId="345" priority="28" stopIfTrue="1">
      <formula>IF(OR($L$6="en juego",$L$6="hoy!"),1,0)</formula>
    </cfRule>
  </conditionalFormatting>
  <conditionalFormatting sqref="G18">
    <cfRule type="expression" dxfId="344" priority="27" stopIfTrue="1">
      <formula>IF(OR($L$8="en juego",$L$8="hoy!"),1,0)</formula>
    </cfRule>
  </conditionalFormatting>
  <conditionalFormatting sqref="J20:K20">
    <cfRule type="expression" dxfId="343" priority="18" stopIfTrue="1">
      <formula>IF(OR($L$6="en juego",$L$6="hoy!"),1,0)</formula>
    </cfRule>
  </conditionalFormatting>
  <conditionalFormatting sqref="K20:M20 B20:E20">
    <cfRule type="expression" dxfId="342" priority="25" stopIfTrue="1">
      <formula>IF(OR($L$6="en juego",$L$6="hoy!"),1,0)</formula>
    </cfRule>
  </conditionalFormatting>
  <conditionalFormatting sqref="B20">
    <cfRule type="expression" dxfId="341" priority="24" stopIfTrue="1">
      <formula>IF(OR($L$6="en juego",$L$6="hoy!"),1,0)</formula>
    </cfRule>
  </conditionalFormatting>
  <conditionalFormatting sqref="F20">
    <cfRule type="expression" dxfId="340" priority="23" stopIfTrue="1">
      <formula>IF(OR($L$6="en juego",$L$6="hoy!"),1,0)</formula>
    </cfRule>
  </conditionalFormatting>
  <conditionalFormatting sqref="N20">
    <cfRule type="expression" dxfId="339" priority="22" stopIfTrue="1">
      <formula>IF(OR($L$11="en juego",$L$11="hoy!"),1,0)</formula>
    </cfRule>
  </conditionalFormatting>
  <conditionalFormatting sqref="G20">
    <cfRule type="expression" dxfId="338" priority="21" stopIfTrue="1">
      <formula>IF(OR($L$6="en juego",$L$6="hoy!"),1,0)</formula>
    </cfRule>
  </conditionalFormatting>
  <conditionalFormatting sqref="G20">
    <cfRule type="expression" dxfId="337" priority="20" stopIfTrue="1">
      <formula>IF(OR($L$6="en juego",$L$6="hoy!"),1,0)</formula>
    </cfRule>
  </conditionalFormatting>
  <conditionalFormatting sqref="G20">
    <cfRule type="expression" dxfId="336" priority="19" stopIfTrue="1">
      <formula>IF(OR($L$8="en juego",$L$8="hoy!"),1,0)</formula>
    </cfRule>
  </conditionalFormatting>
  <conditionalFormatting sqref="N16">
    <cfRule type="expression" dxfId="335" priority="17" stopIfTrue="1">
      <formula>IF(OR($L$11="en juego",$L$11="hoy!"),1,0)</formula>
    </cfRule>
  </conditionalFormatting>
  <conditionalFormatting sqref="J19:K19">
    <cfRule type="expression" dxfId="334" priority="9" stopIfTrue="1">
      <formula>IF(OR($L$6="en juego",$L$6="hoy!"),1,0)</formula>
    </cfRule>
  </conditionalFormatting>
  <conditionalFormatting sqref="K19:M19 B19:E19">
    <cfRule type="expression" dxfId="333" priority="16" stopIfTrue="1">
      <formula>IF(OR($L$6="en juego",$L$6="hoy!"),1,0)</formula>
    </cfRule>
  </conditionalFormatting>
  <conditionalFormatting sqref="B19">
    <cfRule type="expression" dxfId="332" priority="15" stopIfTrue="1">
      <formula>IF(OR($L$6="en juego",$L$6="hoy!"),1,0)</formula>
    </cfRule>
  </conditionalFormatting>
  <conditionalFormatting sqref="F19">
    <cfRule type="expression" dxfId="331" priority="14" stopIfTrue="1">
      <formula>IF(OR($L$6="en juego",$L$6="hoy!"),1,0)</formula>
    </cfRule>
  </conditionalFormatting>
  <conditionalFormatting sqref="N19">
    <cfRule type="expression" dxfId="330" priority="13" stopIfTrue="1">
      <formula>IF(OR($L$11="en juego",$L$11="hoy!"),1,0)</formula>
    </cfRule>
  </conditionalFormatting>
  <conditionalFormatting sqref="G19">
    <cfRule type="expression" dxfId="329" priority="12" stopIfTrue="1">
      <formula>IF(OR($L$6="en juego",$L$6="hoy!"),1,0)</formula>
    </cfRule>
  </conditionalFormatting>
  <conditionalFormatting sqref="G19">
    <cfRule type="expression" dxfId="328" priority="11" stopIfTrue="1">
      <formula>IF(OR($L$6="en juego",$L$6="hoy!"),1,0)</formula>
    </cfRule>
  </conditionalFormatting>
  <conditionalFormatting sqref="G19">
    <cfRule type="expression" dxfId="327" priority="10" stopIfTrue="1">
      <formula>IF(OR($L$8="en juego",$L$8="hoy!"),1,0)</formula>
    </cfRule>
  </conditionalFormatting>
  <conditionalFormatting sqref="L15:M15 C15:E15">
    <cfRule type="expression" dxfId="326" priority="8" stopIfTrue="1">
      <formula>IF(OR($L$6="en juego",$L$6="hoy!"),1,0)</formula>
    </cfRule>
  </conditionalFormatting>
  <conditionalFormatting sqref="B15">
    <cfRule type="expression" dxfId="325" priority="7" stopIfTrue="1">
      <formula>IF(OR($L$6="en juego",$L$6="hoy!"),1,0)</formula>
    </cfRule>
  </conditionalFormatting>
  <conditionalFormatting sqref="F15">
    <cfRule type="expression" dxfId="324" priority="6" stopIfTrue="1">
      <formula>IF(OR($L$6="en juego",$L$6="hoy!"),1,0)</formula>
    </cfRule>
  </conditionalFormatting>
  <conditionalFormatting sqref="N15">
    <cfRule type="expression" dxfId="323" priority="5" stopIfTrue="1">
      <formula>IF(OR($L$11="en juego",$L$11="hoy!"),1,0)</formula>
    </cfRule>
  </conditionalFormatting>
  <conditionalFormatting sqref="G15">
    <cfRule type="expression" dxfId="322" priority="4" stopIfTrue="1">
      <formula>IF(OR($L$6="en juego",$L$6="hoy!"),1,0)</formula>
    </cfRule>
  </conditionalFormatting>
  <conditionalFormatting sqref="G15">
    <cfRule type="expression" dxfId="321" priority="3" stopIfTrue="1">
      <formula>IF(OR($L$6="en juego",$L$6="hoy!"),1,0)</formula>
    </cfRule>
  </conditionalFormatting>
  <conditionalFormatting sqref="G15">
    <cfRule type="expression" dxfId="320" priority="2" stopIfTrue="1">
      <formula>IF(OR($L$8="en juego",$L$8="hoy!"),1,0)</formula>
    </cfRule>
  </conditionalFormatting>
  <conditionalFormatting sqref="J15:K15">
    <cfRule type="expression" dxfId="319" priority="1" stopIfTrue="1">
      <formula>IF(OR($L$6="en juego",$L$6="hoy!"),1,0)</formula>
    </cfRule>
  </conditionalFormatting>
  <dataValidations count="1">
    <dataValidation type="whole" allowBlank="1" showErrorMessage="1" errorTitle="Dato no válido" error="Ingrese sólo un número entero_x000a_entre 0 y 99." sqref="C6:C26 E6:E26">
      <formula1>0</formula1>
      <formula2>99</formula2>
    </dataValidation>
  </dataValidations>
  <pageMargins left="0.75" right="0.75" top="1" bottom="1" header="0" footer="0"/>
  <pageSetup paperSize="9" scale="7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AN579"/>
  <sheetViews>
    <sheetView showGridLines="0" showOutlineSymbols="0" workbookViewId="0">
      <selection activeCell="A25" sqref="A25"/>
    </sheetView>
  </sheetViews>
  <sheetFormatPr baseColWidth="10" defaultRowHeight="20.25" x14ac:dyDescent="0.3"/>
  <cols>
    <col min="1" max="1" width="26.28515625" style="241" customWidth="1"/>
    <col min="2" max="2" width="8.7109375" style="241" bestFit="1" customWidth="1"/>
    <col min="3" max="3" width="32.5703125" style="241" customWidth="1"/>
    <col min="4" max="4" width="5" style="344" customWidth="1"/>
    <col min="5" max="5" width="4.5703125" style="241" bestFit="1" customWidth="1"/>
    <col min="6" max="6" width="5" style="344" customWidth="1"/>
    <col min="7" max="7" width="32.5703125" style="241" customWidth="1"/>
    <col min="8" max="8" width="26.42578125" style="241" customWidth="1"/>
    <col min="9" max="9" width="6.140625" style="241" bestFit="1" customWidth="1"/>
    <col min="10" max="10" width="8.7109375" style="241" customWidth="1"/>
    <col min="11" max="11" width="30.7109375" style="241" customWidth="1"/>
    <col min="12" max="12" width="15.7109375" style="241" customWidth="1"/>
    <col min="13" max="13" width="5.7109375" style="241" customWidth="1"/>
    <col min="14" max="15" width="26.28515625" style="241" customWidth="1"/>
    <col min="16" max="16" width="5.7109375" style="241" customWidth="1"/>
    <col min="17" max="17" width="7.7109375" style="241" customWidth="1"/>
    <col min="18" max="16384" width="11.42578125" style="241"/>
  </cols>
  <sheetData>
    <row r="1" spans="1:40" s="240" customFormat="1" ht="35.1" customHeight="1" x14ac:dyDescent="0.2">
      <c r="A1" s="442" t="s">
        <v>216</v>
      </c>
      <c r="B1" s="442"/>
      <c r="C1" s="442"/>
      <c r="D1" s="443"/>
      <c r="E1" s="442"/>
      <c r="F1" s="443"/>
      <c r="G1" s="442"/>
      <c r="H1" s="442"/>
      <c r="I1" s="442"/>
      <c r="J1" s="442"/>
      <c r="K1" s="442"/>
      <c r="L1" s="442"/>
      <c r="M1" s="442"/>
      <c r="N1" s="272"/>
      <c r="O1" s="272"/>
      <c r="P1" s="272"/>
      <c r="Q1" s="272"/>
      <c r="R1" s="273"/>
      <c r="S1" s="273"/>
      <c r="T1" s="273"/>
      <c r="U1" s="273"/>
      <c r="V1" s="274"/>
      <c r="W1" s="274"/>
      <c r="X1" s="275"/>
      <c r="Y1" s="275"/>
      <c r="Z1" s="275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</row>
    <row r="2" spans="1:40" s="240" customFormat="1" ht="69.75" customHeight="1" x14ac:dyDescent="0.2">
      <c r="A2" s="442"/>
      <c r="B2" s="442"/>
      <c r="C2" s="442"/>
      <c r="D2" s="443"/>
      <c r="E2" s="442"/>
      <c r="F2" s="443"/>
      <c r="G2" s="442"/>
      <c r="H2" s="442"/>
      <c r="I2" s="442"/>
      <c r="J2" s="442"/>
      <c r="K2" s="442"/>
      <c r="L2" s="442"/>
      <c r="M2" s="442"/>
      <c r="N2" s="272"/>
      <c r="O2" s="272"/>
      <c r="P2" s="272"/>
      <c r="Q2" s="272"/>
      <c r="R2" s="273"/>
      <c r="S2" s="273"/>
      <c r="T2" s="273"/>
      <c r="U2" s="273"/>
      <c r="V2" s="274"/>
      <c r="W2" s="274"/>
      <c r="X2" s="275"/>
      <c r="Y2" s="275"/>
      <c r="Z2" s="275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</row>
    <row r="3" spans="1:40" ht="21" customHeight="1" x14ac:dyDescent="0.2">
      <c r="A3" s="277"/>
      <c r="B3" s="278"/>
      <c r="C3" s="278"/>
      <c r="D3" s="338"/>
      <c r="E3" s="278"/>
      <c r="F3" s="338"/>
      <c r="G3" s="279"/>
      <c r="H3" s="278"/>
      <c r="I3" s="278"/>
      <c r="J3" s="278"/>
      <c r="K3" s="278"/>
      <c r="L3" s="278"/>
      <c r="M3" s="278"/>
      <c r="N3" s="279"/>
      <c r="O3" s="279"/>
      <c r="P3" s="279"/>
      <c r="Q3" s="279"/>
      <c r="R3" s="279"/>
      <c r="S3" s="278"/>
      <c r="T3" s="278"/>
      <c r="U3" s="278"/>
      <c r="V3" s="278"/>
      <c r="W3" s="278"/>
      <c r="X3" s="278"/>
      <c r="Y3" s="278"/>
      <c r="Z3" s="278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</row>
    <row r="4" spans="1:40" ht="21" thickBot="1" x14ac:dyDescent="0.3">
      <c r="A4" s="277"/>
      <c r="B4" s="278"/>
      <c r="C4" s="278"/>
      <c r="D4" s="338"/>
      <c r="E4" s="278"/>
      <c r="F4" s="338"/>
      <c r="G4" s="279"/>
      <c r="H4" s="278"/>
      <c r="I4" s="278"/>
      <c r="J4" s="278"/>
      <c r="K4" s="278"/>
      <c r="L4" s="278"/>
      <c r="M4" s="278"/>
      <c r="N4" s="281"/>
      <c r="O4" s="282"/>
      <c r="P4" s="279"/>
      <c r="Q4" s="283"/>
      <c r="R4" s="279"/>
      <c r="S4" s="278"/>
      <c r="T4" s="278"/>
      <c r="U4" s="278"/>
      <c r="V4" s="278"/>
      <c r="W4" s="278"/>
      <c r="X4" s="278"/>
      <c r="Y4" s="278"/>
      <c r="Z4" s="278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</row>
    <row r="5" spans="1:40" ht="17.850000000000001" customHeight="1" x14ac:dyDescent="0.3">
      <c r="A5" s="284"/>
      <c r="B5" s="285" t="s">
        <v>158</v>
      </c>
      <c r="C5" s="286" t="s">
        <v>159</v>
      </c>
      <c r="D5" s="444"/>
      <c r="E5" s="445"/>
      <c r="F5" s="446"/>
      <c r="G5" s="286" t="s">
        <v>160</v>
      </c>
      <c r="H5" s="286" t="s">
        <v>109</v>
      </c>
      <c r="I5" s="447" t="s">
        <v>110</v>
      </c>
      <c r="J5" s="447"/>
      <c r="K5" s="286" t="s">
        <v>161</v>
      </c>
      <c r="L5" s="287" t="s">
        <v>111</v>
      </c>
      <c r="M5" s="279"/>
      <c r="N5" s="288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</row>
    <row r="6" spans="1:40" ht="3" customHeight="1" x14ac:dyDescent="0.2">
      <c r="A6" s="290"/>
      <c r="B6" s="448"/>
      <c r="C6" s="449"/>
      <c r="D6" s="450"/>
      <c r="E6" s="449"/>
      <c r="F6" s="450"/>
      <c r="G6" s="449"/>
      <c r="H6" s="449"/>
      <c r="I6" s="449"/>
      <c r="J6" s="449"/>
      <c r="K6" s="449"/>
      <c r="L6" s="451"/>
      <c r="M6" s="279"/>
      <c r="N6" s="279"/>
      <c r="O6" s="279"/>
      <c r="P6" s="279"/>
      <c r="Q6" s="279"/>
      <c r="R6" s="279"/>
      <c r="S6" s="278"/>
      <c r="T6" s="278"/>
      <c r="U6" s="278"/>
      <c r="V6" s="278"/>
      <c r="W6" s="278"/>
      <c r="X6" s="278"/>
      <c r="Y6" s="278"/>
      <c r="Z6" s="278"/>
      <c r="AA6" s="280"/>
      <c r="AB6" s="289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</row>
    <row r="7" spans="1:40" ht="15" customHeight="1" x14ac:dyDescent="0.2">
      <c r="A7" s="290"/>
      <c r="B7" s="452" t="s">
        <v>199</v>
      </c>
      <c r="C7" s="479" t="s">
        <v>211</v>
      </c>
      <c r="D7" s="454"/>
      <c r="E7" s="456" t="s">
        <v>163</v>
      </c>
      <c r="F7" s="454"/>
      <c r="G7" s="479" t="s">
        <v>212</v>
      </c>
      <c r="H7" s="458" t="s">
        <v>202</v>
      </c>
      <c r="I7" s="459" t="s">
        <v>107</v>
      </c>
      <c r="J7" s="459"/>
      <c r="K7" s="460" t="s">
        <v>198</v>
      </c>
      <c r="L7" s="462"/>
      <c r="M7" s="279"/>
      <c r="N7" s="279"/>
      <c r="O7" s="279"/>
      <c r="P7" s="279"/>
      <c r="Q7" s="279"/>
      <c r="R7" s="279"/>
      <c r="S7" s="278"/>
      <c r="T7" s="278"/>
      <c r="U7" s="278"/>
      <c r="V7" s="278"/>
      <c r="W7" s="278"/>
      <c r="X7" s="278"/>
      <c r="Y7" s="278"/>
      <c r="Z7" s="278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  <c r="AL7" s="280"/>
      <c r="AM7" s="280"/>
      <c r="AN7" s="280"/>
    </row>
    <row r="8" spans="1:40" ht="8.25" customHeight="1" x14ac:dyDescent="0.2">
      <c r="A8" s="290"/>
      <c r="B8" s="453"/>
      <c r="C8" s="479"/>
      <c r="D8" s="455"/>
      <c r="E8" s="457"/>
      <c r="F8" s="455"/>
      <c r="G8" s="479"/>
      <c r="H8" s="458"/>
      <c r="I8" s="459"/>
      <c r="J8" s="459"/>
      <c r="K8" s="461"/>
      <c r="L8" s="463"/>
      <c r="M8" s="279"/>
      <c r="N8" s="279"/>
      <c r="O8" s="279"/>
      <c r="P8" s="279"/>
      <c r="Q8" s="279"/>
      <c r="R8" s="279"/>
      <c r="S8" s="278"/>
      <c r="T8" s="278"/>
      <c r="U8" s="278"/>
      <c r="V8" s="278"/>
      <c r="W8" s="278"/>
      <c r="X8" s="278"/>
      <c r="Y8" s="278"/>
      <c r="Z8" s="278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</row>
    <row r="9" spans="1:40" ht="17.850000000000001" customHeight="1" x14ac:dyDescent="0.2">
      <c r="A9" s="290"/>
      <c r="B9" s="452" t="s">
        <v>200</v>
      </c>
      <c r="C9" s="480" t="s">
        <v>213</v>
      </c>
      <c r="D9" s="454"/>
      <c r="E9" s="456" t="s">
        <v>163</v>
      </c>
      <c r="F9" s="454"/>
      <c r="G9" s="479" t="s">
        <v>214</v>
      </c>
      <c r="H9" s="458" t="s">
        <v>201</v>
      </c>
      <c r="I9" s="459">
        <v>0.625</v>
      </c>
      <c r="J9" s="459"/>
      <c r="K9" s="460" t="s">
        <v>198</v>
      </c>
      <c r="L9" s="469"/>
      <c r="M9" s="279"/>
      <c r="N9" s="279"/>
      <c r="O9" s="279"/>
      <c r="P9" s="279"/>
      <c r="Q9" s="279"/>
      <c r="R9" s="279"/>
      <c r="S9" s="278"/>
      <c r="T9" s="278"/>
      <c r="U9" s="278"/>
      <c r="V9" s="278"/>
      <c r="W9" s="278"/>
      <c r="X9" s="278"/>
      <c r="Y9" s="278"/>
      <c r="Z9" s="278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</row>
    <row r="10" spans="1:40" ht="9" customHeight="1" thickBot="1" x14ac:dyDescent="0.25">
      <c r="A10" s="290"/>
      <c r="B10" s="464"/>
      <c r="C10" s="481"/>
      <c r="D10" s="465"/>
      <c r="E10" s="466"/>
      <c r="F10" s="465"/>
      <c r="G10" s="481"/>
      <c r="H10" s="467"/>
      <c r="I10" s="484"/>
      <c r="J10" s="484"/>
      <c r="K10" s="468"/>
      <c r="L10" s="470"/>
      <c r="M10" s="279"/>
      <c r="N10" s="279"/>
      <c r="O10" s="279"/>
      <c r="P10" s="279"/>
      <c r="Q10" s="279"/>
      <c r="R10" s="279"/>
      <c r="S10" s="278"/>
      <c r="T10" s="278"/>
      <c r="U10" s="278"/>
      <c r="V10" s="278"/>
      <c r="W10" s="278"/>
      <c r="X10" s="278"/>
      <c r="Y10" s="278"/>
      <c r="Z10" s="278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</row>
    <row r="11" spans="1:40" ht="15" x14ac:dyDescent="0.2">
      <c r="A11" s="290"/>
      <c r="B11" s="473"/>
      <c r="C11" s="329"/>
      <c r="D11" s="475"/>
      <c r="E11" s="473"/>
      <c r="F11" s="474"/>
      <c r="G11" s="329"/>
      <c r="H11" s="473"/>
      <c r="I11" s="485"/>
      <c r="J11" s="485"/>
      <c r="K11" s="471"/>
      <c r="L11" s="472"/>
      <c r="M11" s="279"/>
      <c r="N11" s="279"/>
      <c r="O11" s="279"/>
      <c r="P11" s="279"/>
      <c r="Q11" s="279"/>
      <c r="R11" s="279"/>
      <c r="S11" s="278"/>
      <c r="T11" s="278"/>
      <c r="U11" s="278"/>
      <c r="V11" s="278"/>
      <c r="W11" s="278"/>
      <c r="X11" s="278"/>
      <c r="Y11" s="278"/>
      <c r="Z11" s="278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</row>
    <row r="12" spans="1:40" ht="9" customHeight="1" x14ac:dyDescent="0.2">
      <c r="A12" s="290"/>
      <c r="B12" s="473"/>
      <c r="C12" s="294"/>
      <c r="D12" s="475"/>
      <c r="E12" s="473"/>
      <c r="F12" s="474"/>
      <c r="G12" s="294"/>
      <c r="H12" s="473"/>
      <c r="I12" s="485"/>
      <c r="J12" s="485"/>
      <c r="K12" s="471"/>
      <c r="L12" s="472"/>
      <c r="M12" s="279"/>
      <c r="N12" s="279"/>
      <c r="O12" s="279"/>
      <c r="P12" s="279"/>
      <c r="Q12" s="279"/>
      <c r="R12" s="279"/>
      <c r="S12" s="278"/>
      <c r="T12" s="278"/>
      <c r="U12" s="278"/>
      <c r="V12" s="278"/>
      <c r="W12" s="278"/>
      <c r="X12" s="278"/>
      <c r="Y12" s="278"/>
      <c r="Z12" s="278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</row>
    <row r="13" spans="1:40" ht="17.25" customHeight="1" x14ac:dyDescent="0.2">
      <c r="A13" s="290"/>
      <c r="B13" s="473"/>
      <c r="C13" s="329"/>
      <c r="D13" s="474"/>
      <c r="E13" s="473"/>
      <c r="F13" s="475"/>
      <c r="G13" s="329"/>
      <c r="H13" s="473"/>
      <c r="I13" s="476"/>
      <c r="J13" s="476"/>
      <c r="K13" s="471"/>
      <c r="L13" s="471"/>
      <c r="M13" s="279"/>
      <c r="N13" s="279"/>
      <c r="O13" s="279"/>
      <c r="P13" s="279"/>
      <c r="Q13" s="279"/>
      <c r="R13" s="279"/>
      <c r="S13" s="278"/>
      <c r="T13" s="278"/>
      <c r="U13" s="278"/>
      <c r="V13" s="278"/>
      <c r="W13" s="278"/>
      <c r="X13" s="278"/>
      <c r="Y13" s="278"/>
      <c r="Z13" s="278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</row>
    <row r="14" spans="1:40" ht="9" customHeight="1" x14ac:dyDescent="0.2">
      <c r="A14" s="290"/>
      <c r="B14" s="473"/>
      <c r="C14" s="294"/>
      <c r="D14" s="474"/>
      <c r="E14" s="473"/>
      <c r="F14" s="475"/>
      <c r="G14" s="294"/>
      <c r="H14" s="473"/>
      <c r="I14" s="476"/>
      <c r="J14" s="476"/>
      <c r="K14" s="471"/>
      <c r="L14" s="471"/>
      <c r="M14" s="279"/>
      <c r="N14" s="279"/>
      <c r="O14" s="279"/>
      <c r="P14" s="279"/>
      <c r="Q14" s="279"/>
      <c r="R14" s="279"/>
      <c r="S14" s="278"/>
      <c r="T14" s="278"/>
      <c r="U14" s="278"/>
      <c r="V14" s="278"/>
      <c r="W14" s="278"/>
      <c r="X14" s="278"/>
      <c r="Y14" s="278"/>
      <c r="Z14" s="278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</row>
    <row r="15" spans="1:40" ht="18" customHeight="1" x14ac:dyDescent="0.2">
      <c r="A15" s="290"/>
      <c r="B15" s="473"/>
      <c r="C15" s="329"/>
      <c r="D15" s="475"/>
      <c r="E15" s="473"/>
      <c r="F15" s="475"/>
      <c r="G15" s="329"/>
      <c r="H15" s="473"/>
      <c r="I15" s="476"/>
      <c r="J15" s="476"/>
      <c r="K15" s="471"/>
      <c r="L15" s="471"/>
      <c r="M15" s="279"/>
      <c r="N15" s="279"/>
      <c r="O15" s="279"/>
      <c r="P15" s="279"/>
      <c r="Q15" s="279"/>
      <c r="R15" s="279"/>
      <c r="S15" s="278"/>
      <c r="T15" s="278"/>
      <c r="U15" s="278"/>
      <c r="V15" s="278"/>
      <c r="W15" s="278"/>
      <c r="X15" s="278"/>
      <c r="Y15" s="278"/>
      <c r="Z15" s="278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0"/>
    </row>
    <row r="16" spans="1:40" ht="8.25" customHeight="1" x14ac:dyDescent="0.2">
      <c r="A16" s="290"/>
      <c r="B16" s="473"/>
      <c r="C16" s="294"/>
      <c r="D16" s="475"/>
      <c r="E16" s="473"/>
      <c r="F16" s="475"/>
      <c r="G16" s="294"/>
      <c r="H16" s="473"/>
      <c r="I16" s="476"/>
      <c r="J16" s="476"/>
      <c r="K16" s="471"/>
      <c r="L16" s="471"/>
      <c r="M16" s="279"/>
      <c r="N16" s="279"/>
      <c r="O16" s="279"/>
      <c r="P16" s="279"/>
      <c r="Q16" s="279"/>
      <c r="R16" s="279"/>
      <c r="S16" s="278"/>
      <c r="T16" s="278"/>
      <c r="U16" s="278"/>
      <c r="V16" s="278"/>
      <c r="W16" s="278"/>
      <c r="X16" s="278"/>
      <c r="Y16" s="278"/>
      <c r="Z16" s="278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</row>
    <row r="17" spans="1:40" ht="15" x14ac:dyDescent="0.2">
      <c r="A17" s="290"/>
      <c r="B17" s="473"/>
      <c r="C17" s="329"/>
      <c r="D17" s="474"/>
      <c r="E17" s="473"/>
      <c r="F17" s="475"/>
      <c r="G17" s="329"/>
      <c r="H17" s="473"/>
      <c r="I17" s="477"/>
      <c r="J17" s="477"/>
      <c r="K17" s="471"/>
      <c r="L17" s="471"/>
      <c r="M17" s="279"/>
      <c r="N17" s="279"/>
      <c r="O17" s="279"/>
      <c r="P17" s="279"/>
      <c r="Q17" s="279"/>
      <c r="R17" s="279"/>
      <c r="S17" s="278"/>
      <c r="T17" s="278"/>
      <c r="U17" s="278"/>
      <c r="V17" s="278"/>
      <c r="W17" s="278"/>
      <c r="X17" s="278"/>
      <c r="Y17" s="278"/>
      <c r="Z17" s="278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0"/>
    </row>
    <row r="18" spans="1:40" ht="9" customHeight="1" x14ac:dyDescent="0.2">
      <c r="A18" s="290"/>
      <c r="B18" s="473"/>
      <c r="C18" s="294"/>
      <c r="D18" s="474"/>
      <c r="E18" s="473"/>
      <c r="F18" s="475"/>
      <c r="G18" s="294"/>
      <c r="H18" s="473"/>
      <c r="I18" s="477"/>
      <c r="J18" s="477"/>
      <c r="K18" s="471"/>
      <c r="L18" s="471"/>
      <c r="M18" s="279"/>
      <c r="N18" s="279"/>
      <c r="O18" s="279"/>
      <c r="P18" s="279"/>
      <c r="Q18" s="279"/>
      <c r="R18" s="279"/>
      <c r="S18" s="278"/>
      <c r="T18" s="278"/>
      <c r="U18" s="278"/>
      <c r="V18" s="278"/>
      <c r="W18" s="278"/>
      <c r="X18" s="278"/>
      <c r="Y18" s="278"/>
      <c r="Z18" s="278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</row>
    <row r="19" spans="1:40" ht="21" x14ac:dyDescent="0.25">
      <c r="A19" s="290"/>
      <c r="B19" s="328"/>
      <c r="C19" s="296"/>
      <c r="D19" s="340"/>
      <c r="E19" s="329"/>
      <c r="F19" s="339"/>
      <c r="G19" s="329"/>
      <c r="H19" s="296"/>
      <c r="I19" s="482"/>
      <c r="J19" s="482"/>
      <c r="K19" s="298"/>
      <c r="L19" s="299"/>
      <c r="M19" s="279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0"/>
    </row>
    <row r="20" spans="1:40" ht="21" x14ac:dyDescent="0.25">
      <c r="A20" s="290"/>
      <c r="B20" s="330"/>
      <c r="C20" s="296"/>
      <c r="D20" s="340"/>
      <c r="E20" s="329"/>
      <c r="F20" s="339"/>
      <c r="G20" s="329"/>
      <c r="H20" s="329"/>
      <c r="I20" s="478"/>
      <c r="J20" s="478"/>
      <c r="K20" s="298"/>
      <c r="L20" s="298"/>
      <c r="M20" s="279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  <c r="Y20" s="278"/>
      <c r="Z20" s="278"/>
    </row>
    <row r="21" spans="1:40" ht="21" x14ac:dyDescent="0.25">
      <c r="A21" s="290"/>
      <c r="B21" s="328"/>
      <c r="C21" s="329"/>
      <c r="D21" s="339"/>
      <c r="E21" s="329"/>
      <c r="F21" s="340"/>
      <c r="G21" s="296"/>
      <c r="H21" s="296"/>
      <c r="I21" s="483"/>
      <c r="J21" s="483"/>
      <c r="K21" s="298"/>
      <c r="L21" s="298"/>
      <c r="M21" s="279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</row>
    <row r="22" spans="1:40" ht="21" x14ac:dyDescent="0.25">
      <c r="A22" s="290"/>
      <c r="B22" s="330"/>
      <c r="C22" s="329"/>
      <c r="D22" s="339"/>
      <c r="E22" s="329"/>
      <c r="F22" s="340"/>
      <c r="G22" s="296"/>
      <c r="H22" s="329"/>
      <c r="I22" s="478"/>
      <c r="J22" s="478"/>
      <c r="K22" s="298"/>
      <c r="L22" s="298"/>
      <c r="M22" s="279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</row>
    <row r="23" spans="1:40" ht="21" x14ac:dyDescent="0.25">
      <c r="A23" s="290"/>
      <c r="B23" s="330"/>
      <c r="C23" s="296"/>
      <c r="D23" s="340"/>
      <c r="E23" s="329"/>
      <c r="F23" s="339"/>
      <c r="G23" s="329"/>
      <c r="H23" s="329"/>
      <c r="I23" s="478"/>
      <c r="J23" s="478"/>
      <c r="K23" s="298"/>
      <c r="L23" s="299"/>
      <c r="M23" s="279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</row>
    <row r="24" spans="1:40" ht="21" x14ac:dyDescent="0.25">
      <c r="A24" s="290"/>
      <c r="B24" s="330"/>
      <c r="C24" s="296"/>
      <c r="D24" s="340"/>
      <c r="E24" s="329"/>
      <c r="F24" s="339"/>
      <c r="G24" s="329"/>
      <c r="H24" s="329"/>
      <c r="I24" s="478"/>
      <c r="J24" s="478"/>
      <c r="K24" s="298"/>
      <c r="L24" s="298"/>
      <c r="M24" s="279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</row>
    <row r="25" spans="1:40" ht="21" x14ac:dyDescent="0.25">
      <c r="A25" s="290"/>
      <c r="B25" s="330"/>
      <c r="C25" s="329"/>
      <c r="D25" s="339"/>
      <c r="E25" s="329"/>
      <c r="F25" s="339"/>
      <c r="G25" s="329"/>
      <c r="H25" s="329"/>
      <c r="I25" s="478"/>
      <c r="J25" s="478"/>
      <c r="K25" s="298"/>
      <c r="L25" s="298"/>
      <c r="M25" s="279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  <c r="Y25" s="278"/>
      <c r="Z25" s="278"/>
    </row>
    <row r="26" spans="1:40" ht="21" x14ac:dyDescent="0.25">
      <c r="A26" s="290"/>
      <c r="B26" s="330"/>
      <c r="C26" s="296"/>
      <c r="D26" s="340"/>
      <c r="E26" s="329"/>
      <c r="F26" s="339"/>
      <c r="G26" s="329"/>
      <c r="H26" s="329"/>
      <c r="I26" s="478"/>
      <c r="J26" s="478"/>
      <c r="K26" s="298"/>
      <c r="L26" s="298"/>
      <c r="M26" s="279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</row>
    <row r="27" spans="1:40" x14ac:dyDescent="0.2">
      <c r="A27" s="290"/>
      <c r="B27" s="300"/>
      <c r="C27" s="301"/>
      <c r="D27" s="345"/>
      <c r="E27" s="302"/>
      <c r="F27" s="341"/>
      <c r="G27" s="303"/>
      <c r="H27" s="298"/>
      <c r="I27" s="298"/>
      <c r="J27" s="298"/>
      <c r="K27" s="298"/>
      <c r="L27" s="299"/>
      <c r="M27" s="279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</row>
    <row r="28" spans="1:40" x14ac:dyDescent="0.2">
      <c r="A28" s="290"/>
      <c r="B28" s="327"/>
      <c r="C28" s="327"/>
      <c r="D28" s="342"/>
      <c r="E28" s="327"/>
      <c r="F28" s="342"/>
      <c r="G28" s="305"/>
      <c r="H28" s="306"/>
      <c r="I28" s="307"/>
      <c r="J28" s="298"/>
      <c r="K28" s="298"/>
      <c r="L28" s="298"/>
      <c r="M28" s="279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</row>
    <row r="29" spans="1:40" x14ac:dyDescent="0.2">
      <c r="A29" s="290"/>
      <c r="B29" s="327"/>
      <c r="C29" s="327"/>
      <c r="D29" s="342"/>
      <c r="E29" s="327"/>
      <c r="F29" s="342"/>
      <c r="G29" s="298"/>
      <c r="H29" s="298"/>
      <c r="I29" s="298"/>
      <c r="J29" s="298"/>
      <c r="K29" s="298"/>
      <c r="L29" s="298"/>
      <c r="M29" s="279"/>
      <c r="N29" s="278"/>
      <c r="O29" s="278"/>
      <c r="P29" s="278"/>
      <c r="Q29" s="278"/>
      <c r="R29" s="278"/>
      <c r="S29" s="278"/>
      <c r="T29" s="308"/>
      <c r="U29" s="308"/>
      <c r="V29" s="278"/>
      <c r="W29" s="278"/>
      <c r="X29" s="278"/>
      <c r="Y29" s="278"/>
      <c r="Z29" s="278"/>
    </row>
    <row r="30" spans="1:40" x14ac:dyDescent="0.2">
      <c r="A30" s="290"/>
      <c r="B30" s="327"/>
      <c r="C30" s="327"/>
      <c r="D30" s="342"/>
      <c r="E30" s="327"/>
      <c r="F30" s="342"/>
      <c r="G30" s="298"/>
      <c r="H30" s="298"/>
      <c r="I30" s="298"/>
      <c r="J30" s="298"/>
      <c r="K30" s="298"/>
      <c r="L30" s="298"/>
      <c r="M30" s="279"/>
      <c r="N30" s="278"/>
      <c r="O30" s="278"/>
      <c r="P30" s="278"/>
      <c r="Q30" s="278"/>
      <c r="R30" s="278"/>
      <c r="S30" s="278"/>
      <c r="T30" s="308"/>
      <c r="U30" s="309"/>
      <c r="V30" s="278"/>
      <c r="W30" s="278"/>
      <c r="X30" s="278"/>
      <c r="Y30" s="278"/>
      <c r="Z30" s="278"/>
    </row>
    <row r="31" spans="1:40" x14ac:dyDescent="0.2">
      <c r="A31" s="290"/>
      <c r="B31" s="327"/>
      <c r="C31" s="327"/>
      <c r="D31" s="342"/>
      <c r="E31" s="327"/>
      <c r="F31" s="342"/>
      <c r="G31" s="298"/>
      <c r="H31" s="298"/>
      <c r="I31" s="298"/>
      <c r="J31" s="298"/>
      <c r="K31" s="298"/>
      <c r="L31" s="298"/>
      <c r="M31" s="279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</row>
    <row r="32" spans="1:40" x14ac:dyDescent="0.2">
      <c r="A32" s="290"/>
      <c r="B32" s="327"/>
      <c r="C32" s="327"/>
      <c r="D32" s="342"/>
      <c r="E32" s="327"/>
      <c r="F32" s="342"/>
      <c r="G32" s="305"/>
      <c r="H32" s="306"/>
      <c r="I32" s="307"/>
      <c r="J32" s="298"/>
      <c r="K32" s="298"/>
      <c r="L32" s="298"/>
      <c r="M32" s="279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</row>
    <row r="33" spans="1:26" x14ac:dyDescent="0.2">
      <c r="A33" s="290"/>
      <c r="B33" s="300"/>
      <c r="C33" s="301"/>
      <c r="D33" s="345"/>
      <c r="E33" s="302"/>
      <c r="F33" s="341"/>
      <c r="G33" s="303"/>
      <c r="H33" s="298"/>
      <c r="I33" s="298"/>
      <c r="J33" s="298"/>
      <c r="K33" s="298"/>
      <c r="L33" s="299"/>
      <c r="M33" s="279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78"/>
      <c r="Y33" s="278"/>
      <c r="Z33" s="278"/>
    </row>
    <row r="34" spans="1:26" x14ac:dyDescent="0.2">
      <c r="A34" s="290"/>
      <c r="B34" s="327"/>
      <c r="C34" s="327"/>
      <c r="D34" s="342"/>
      <c r="E34" s="327"/>
      <c r="F34" s="342"/>
      <c r="G34" s="305"/>
      <c r="H34" s="306"/>
      <c r="I34" s="307"/>
      <c r="J34" s="298"/>
      <c r="K34" s="298"/>
      <c r="L34" s="298"/>
      <c r="M34" s="279"/>
      <c r="N34" s="278"/>
      <c r="O34" s="278"/>
      <c r="P34" s="278"/>
      <c r="Q34" s="278"/>
      <c r="R34" s="278"/>
      <c r="S34" s="278"/>
      <c r="T34" s="278"/>
      <c r="U34" s="278"/>
      <c r="V34" s="278"/>
      <c r="W34" s="278"/>
      <c r="X34" s="278"/>
      <c r="Y34" s="278"/>
      <c r="Z34" s="278"/>
    </row>
    <row r="35" spans="1:26" x14ac:dyDescent="0.2">
      <c r="A35" s="290"/>
      <c r="B35" s="327"/>
      <c r="C35" s="327"/>
      <c r="D35" s="342"/>
      <c r="E35" s="327"/>
      <c r="F35" s="342"/>
      <c r="G35" s="298"/>
      <c r="H35" s="298"/>
      <c r="I35" s="298"/>
      <c r="J35" s="298"/>
      <c r="K35" s="298"/>
      <c r="L35" s="298"/>
      <c r="M35" s="279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</row>
    <row r="36" spans="1:26" x14ac:dyDescent="0.2">
      <c r="A36" s="290"/>
      <c r="B36" s="327"/>
      <c r="C36" s="327"/>
      <c r="D36" s="342"/>
      <c r="E36" s="327"/>
      <c r="F36" s="342"/>
      <c r="G36" s="305"/>
      <c r="H36" s="306"/>
      <c r="I36" s="307"/>
      <c r="J36" s="298"/>
      <c r="K36" s="298"/>
      <c r="L36" s="298"/>
      <c r="M36" s="279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</row>
    <row r="37" spans="1:26" x14ac:dyDescent="0.2">
      <c r="A37" s="290"/>
      <c r="B37" s="300"/>
      <c r="C37" s="301"/>
      <c r="D37" s="345"/>
      <c r="E37" s="302"/>
      <c r="F37" s="341"/>
      <c r="G37" s="303"/>
      <c r="H37" s="298"/>
      <c r="I37" s="298"/>
      <c r="J37" s="298"/>
      <c r="K37" s="298"/>
      <c r="L37" s="299"/>
      <c r="M37" s="279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</row>
    <row r="38" spans="1:26" x14ac:dyDescent="0.2">
      <c r="A38" s="290"/>
      <c r="B38" s="327"/>
      <c r="C38" s="327"/>
      <c r="D38" s="342"/>
      <c r="E38" s="327"/>
      <c r="F38" s="342"/>
      <c r="G38" s="305"/>
      <c r="H38" s="306"/>
      <c r="I38" s="307"/>
      <c r="J38" s="298"/>
      <c r="K38" s="298"/>
      <c r="L38" s="298"/>
      <c r="M38" s="279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78"/>
      <c r="Y38" s="278"/>
      <c r="Z38" s="278"/>
    </row>
    <row r="39" spans="1:26" x14ac:dyDescent="0.2">
      <c r="A39" s="290"/>
      <c r="B39" s="327"/>
      <c r="C39" s="327"/>
      <c r="D39" s="342"/>
      <c r="E39" s="327"/>
      <c r="F39" s="342"/>
      <c r="G39" s="298"/>
      <c r="H39" s="298"/>
      <c r="I39" s="298"/>
      <c r="J39" s="298"/>
      <c r="K39" s="298"/>
      <c r="L39" s="298"/>
      <c r="M39" s="279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78"/>
      <c r="Y39" s="278"/>
      <c r="Z39" s="278"/>
    </row>
    <row r="40" spans="1:26" x14ac:dyDescent="0.2">
      <c r="A40" s="290"/>
      <c r="B40" s="327"/>
      <c r="C40" s="327"/>
      <c r="D40" s="342"/>
      <c r="E40" s="327"/>
      <c r="F40" s="342"/>
      <c r="G40" s="305"/>
      <c r="H40" s="306"/>
      <c r="I40" s="307"/>
      <c r="J40" s="298"/>
      <c r="K40" s="298"/>
      <c r="L40" s="298"/>
      <c r="M40" s="279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8"/>
    </row>
    <row r="41" spans="1:26" x14ac:dyDescent="0.2">
      <c r="A41" s="290"/>
      <c r="B41" s="300"/>
      <c r="C41" s="301"/>
      <c r="D41" s="345"/>
      <c r="E41" s="302"/>
      <c r="F41" s="341"/>
      <c r="G41" s="303"/>
      <c r="H41" s="298"/>
      <c r="I41" s="298"/>
      <c r="J41" s="298"/>
      <c r="K41" s="298"/>
      <c r="L41" s="299"/>
      <c r="M41" s="279"/>
      <c r="N41" s="278"/>
      <c r="O41" s="278"/>
      <c r="P41" s="278"/>
      <c r="Q41" s="278"/>
      <c r="R41" s="278"/>
      <c r="S41" s="278"/>
      <c r="T41" s="278"/>
      <c r="U41" s="278"/>
      <c r="V41" s="278"/>
      <c r="W41" s="278"/>
      <c r="X41" s="278"/>
      <c r="Y41" s="278"/>
      <c r="Z41" s="278"/>
    </row>
    <row r="42" spans="1:26" x14ac:dyDescent="0.2">
      <c r="A42" s="290"/>
      <c r="B42" s="327"/>
      <c r="C42" s="327"/>
      <c r="D42" s="342"/>
      <c r="E42" s="327"/>
      <c r="F42" s="342"/>
      <c r="G42" s="305"/>
      <c r="H42" s="306"/>
      <c r="I42" s="307"/>
      <c r="J42" s="298"/>
      <c r="K42" s="298"/>
      <c r="L42" s="298"/>
      <c r="M42" s="279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</row>
    <row r="43" spans="1:26" x14ac:dyDescent="0.2">
      <c r="A43" s="284"/>
      <c r="B43" s="310"/>
      <c r="C43" s="310"/>
      <c r="D43" s="342"/>
      <c r="E43" s="310"/>
      <c r="F43" s="342"/>
      <c r="G43" s="279"/>
      <c r="H43" s="279"/>
      <c r="I43" s="279"/>
      <c r="J43" s="279"/>
      <c r="K43" s="279"/>
      <c r="L43" s="279"/>
      <c r="M43" s="279"/>
      <c r="N43" s="278"/>
      <c r="O43" s="278"/>
      <c r="P43" s="278"/>
      <c r="Q43" s="278"/>
      <c r="R43" s="278"/>
      <c r="S43" s="278"/>
      <c r="T43" s="278"/>
      <c r="U43" s="278"/>
      <c r="V43" s="278"/>
      <c r="W43" s="278"/>
      <c r="X43" s="278"/>
      <c r="Y43" s="278"/>
      <c r="Z43" s="278"/>
    </row>
    <row r="44" spans="1:26" x14ac:dyDescent="0.2">
      <c r="A44" s="284"/>
      <c r="B44" s="310"/>
      <c r="C44" s="310"/>
      <c r="D44" s="342"/>
      <c r="E44" s="310"/>
      <c r="F44" s="342"/>
      <c r="G44" s="279"/>
      <c r="H44" s="279"/>
      <c r="I44" s="279"/>
      <c r="J44" s="279"/>
      <c r="K44" s="279"/>
      <c r="L44" s="279"/>
      <c r="M44" s="279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278"/>
    </row>
    <row r="45" spans="1:26" x14ac:dyDescent="0.2">
      <c r="A45" s="284"/>
      <c r="B45" s="279"/>
      <c r="C45" s="279"/>
      <c r="D45" s="343"/>
      <c r="E45" s="279"/>
      <c r="F45" s="343"/>
      <c r="G45" s="279"/>
      <c r="H45" s="279"/>
      <c r="I45" s="279"/>
      <c r="J45" s="279"/>
      <c r="K45" s="279"/>
      <c r="L45" s="279"/>
      <c r="M45" s="279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278"/>
      <c r="Z45" s="278"/>
    </row>
    <row r="46" spans="1:26" x14ac:dyDescent="0.2">
      <c r="A46" s="284"/>
      <c r="B46" s="279"/>
      <c r="C46" s="279"/>
      <c r="D46" s="343"/>
      <c r="E46" s="279"/>
      <c r="F46" s="343"/>
      <c r="G46" s="279"/>
      <c r="H46" s="279"/>
      <c r="I46" s="279"/>
      <c r="J46" s="279"/>
      <c r="K46" s="279"/>
      <c r="L46" s="279"/>
      <c r="M46" s="279"/>
      <c r="N46" s="278"/>
      <c r="O46" s="278"/>
      <c r="P46" s="278"/>
      <c r="Q46" s="278"/>
      <c r="R46" s="278"/>
      <c r="S46" s="278"/>
      <c r="T46" s="278"/>
      <c r="U46" s="278"/>
      <c r="V46" s="278"/>
      <c r="W46" s="278"/>
      <c r="X46" s="278"/>
      <c r="Y46" s="278"/>
      <c r="Z46" s="278"/>
    </row>
    <row r="47" spans="1:26" x14ac:dyDescent="0.2">
      <c r="A47" s="284"/>
      <c r="B47" s="279"/>
      <c r="C47" s="279"/>
      <c r="D47" s="343"/>
      <c r="E47" s="279"/>
      <c r="F47" s="343"/>
      <c r="G47" s="279"/>
      <c r="H47" s="279"/>
      <c r="I47" s="279"/>
      <c r="J47" s="279"/>
      <c r="K47" s="279"/>
      <c r="L47" s="279"/>
      <c r="M47" s="279"/>
      <c r="N47" s="278"/>
      <c r="O47" s="278"/>
      <c r="P47" s="278"/>
      <c r="Q47" s="278"/>
      <c r="R47" s="278"/>
      <c r="S47" s="278"/>
      <c r="T47" s="278"/>
      <c r="U47" s="278"/>
      <c r="V47" s="278"/>
      <c r="W47" s="278"/>
      <c r="X47" s="278"/>
      <c r="Y47" s="278"/>
      <c r="Z47" s="278"/>
    </row>
    <row r="48" spans="1:26" x14ac:dyDescent="0.2">
      <c r="A48" s="277"/>
      <c r="B48" s="278"/>
      <c r="C48" s="278"/>
      <c r="D48" s="338"/>
      <c r="E48" s="278"/>
      <c r="F48" s="33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278"/>
      <c r="Z48" s="278"/>
    </row>
    <row r="49" spans="1:26" x14ac:dyDescent="0.2">
      <c r="A49" s="277"/>
      <c r="B49" s="278"/>
      <c r="C49" s="278"/>
      <c r="D49" s="338"/>
      <c r="E49" s="278"/>
      <c r="F49" s="33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278"/>
      <c r="S49" s="278"/>
      <c r="T49" s="278"/>
      <c r="U49" s="278"/>
      <c r="V49" s="278"/>
      <c r="W49" s="278"/>
      <c r="X49" s="278"/>
      <c r="Y49" s="278"/>
      <c r="Z49" s="278"/>
    </row>
    <row r="50" spans="1:26" x14ac:dyDescent="0.2">
      <c r="A50" s="277"/>
      <c r="B50" s="278"/>
      <c r="C50" s="278"/>
      <c r="D50" s="338"/>
      <c r="E50" s="278"/>
      <c r="F50" s="338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278"/>
      <c r="S50" s="278"/>
      <c r="T50" s="278"/>
      <c r="U50" s="278"/>
      <c r="V50" s="278"/>
      <c r="W50" s="278"/>
      <c r="X50" s="278"/>
      <c r="Y50" s="278"/>
      <c r="Z50" s="278"/>
    </row>
    <row r="51" spans="1:26" x14ac:dyDescent="0.2">
      <c r="A51" s="277"/>
      <c r="B51" s="278"/>
      <c r="C51" s="278"/>
      <c r="D51" s="338"/>
      <c r="E51" s="278"/>
      <c r="F51" s="33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278"/>
      <c r="Z51" s="278"/>
    </row>
    <row r="52" spans="1:26" x14ac:dyDescent="0.2">
      <c r="A52" s="277"/>
      <c r="B52" s="278"/>
      <c r="C52" s="278"/>
      <c r="D52" s="338"/>
      <c r="E52" s="278"/>
      <c r="F52" s="33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8"/>
    </row>
    <row r="53" spans="1:26" x14ac:dyDescent="0.2">
      <c r="A53" s="277"/>
      <c r="B53" s="278"/>
      <c r="C53" s="278"/>
      <c r="D53" s="338"/>
      <c r="E53" s="278"/>
      <c r="F53" s="338"/>
      <c r="G53" s="278"/>
      <c r="H53" s="278"/>
      <c r="I53" s="278"/>
      <c r="J53" s="278"/>
      <c r="K53" s="278"/>
      <c r="L53" s="278"/>
      <c r="M53" s="278"/>
      <c r="N53" s="278"/>
      <c r="O53" s="278"/>
      <c r="P53" s="278"/>
      <c r="Q53" s="278"/>
      <c r="R53" s="278"/>
      <c r="S53" s="278"/>
      <c r="T53" s="278"/>
      <c r="U53" s="278"/>
      <c r="V53" s="278"/>
      <c r="W53" s="278"/>
      <c r="X53" s="278"/>
      <c r="Y53" s="278"/>
      <c r="Z53" s="278"/>
    </row>
    <row r="54" spans="1:26" x14ac:dyDescent="0.2">
      <c r="A54" s="277"/>
      <c r="B54" s="278"/>
      <c r="C54" s="278"/>
      <c r="D54" s="338"/>
      <c r="E54" s="278"/>
      <c r="F54" s="338"/>
      <c r="G54" s="278"/>
      <c r="H54" s="278"/>
      <c r="I54" s="278"/>
      <c r="J54" s="278"/>
      <c r="K54" s="278"/>
      <c r="L54" s="278"/>
      <c r="M54" s="278"/>
      <c r="N54" s="278"/>
      <c r="O54" s="278"/>
      <c r="P54" s="278"/>
      <c r="Q54" s="278"/>
      <c r="R54" s="278"/>
      <c r="S54" s="278"/>
      <c r="T54" s="278"/>
      <c r="U54" s="278"/>
      <c r="V54" s="278"/>
      <c r="W54" s="278"/>
      <c r="X54" s="278"/>
      <c r="Y54" s="278"/>
      <c r="Z54" s="278"/>
    </row>
    <row r="55" spans="1:26" x14ac:dyDescent="0.2">
      <c r="A55" s="277"/>
      <c r="B55" s="278"/>
      <c r="C55" s="278"/>
      <c r="D55" s="338"/>
      <c r="E55" s="278"/>
      <c r="F55" s="338"/>
      <c r="G55" s="278"/>
      <c r="H55" s="278"/>
      <c r="I55" s="278"/>
      <c r="J55" s="278"/>
      <c r="K55" s="278"/>
      <c r="L55" s="278"/>
      <c r="M55" s="278"/>
      <c r="N55" s="278"/>
      <c r="O55" s="278"/>
      <c r="P55" s="278"/>
      <c r="Q55" s="278"/>
      <c r="R55" s="278"/>
      <c r="S55" s="278"/>
      <c r="T55" s="278"/>
      <c r="U55" s="278"/>
      <c r="V55" s="278"/>
      <c r="W55" s="278"/>
      <c r="X55" s="278"/>
      <c r="Y55" s="278"/>
      <c r="Z55" s="278"/>
    </row>
    <row r="56" spans="1:26" x14ac:dyDescent="0.2">
      <c r="A56" s="277"/>
      <c r="B56" s="278"/>
      <c r="C56" s="278"/>
      <c r="D56" s="338"/>
      <c r="E56" s="278"/>
      <c r="F56" s="338"/>
      <c r="G56" s="278"/>
      <c r="H56" s="278"/>
      <c r="I56" s="278"/>
      <c r="J56" s="278"/>
      <c r="K56" s="278"/>
      <c r="L56" s="278"/>
      <c r="M56" s="278"/>
      <c r="N56" s="278"/>
      <c r="O56" s="278"/>
      <c r="P56" s="278"/>
      <c r="Q56" s="278"/>
      <c r="R56" s="278"/>
      <c r="S56" s="278"/>
      <c r="T56" s="278"/>
      <c r="U56" s="278"/>
      <c r="V56" s="278"/>
      <c r="W56" s="278"/>
      <c r="X56" s="278"/>
      <c r="Y56" s="278"/>
      <c r="Z56" s="278"/>
    </row>
    <row r="57" spans="1:26" x14ac:dyDescent="0.2">
      <c r="A57" s="277"/>
      <c r="B57" s="278"/>
      <c r="C57" s="278"/>
      <c r="D57" s="338"/>
      <c r="E57" s="278"/>
      <c r="F57" s="338"/>
      <c r="G57" s="278"/>
      <c r="H57" s="278"/>
      <c r="I57" s="278"/>
      <c r="J57" s="278"/>
      <c r="K57" s="278"/>
      <c r="L57" s="278"/>
      <c r="M57" s="278"/>
      <c r="N57" s="278"/>
      <c r="O57" s="278"/>
      <c r="P57" s="278"/>
      <c r="Q57" s="278"/>
      <c r="R57" s="278"/>
      <c r="S57" s="278"/>
      <c r="T57" s="278"/>
      <c r="U57" s="278"/>
      <c r="V57" s="278"/>
      <c r="W57" s="278"/>
      <c r="X57" s="278"/>
      <c r="Y57" s="278"/>
      <c r="Z57" s="278"/>
    </row>
    <row r="58" spans="1:26" x14ac:dyDescent="0.2">
      <c r="A58" s="277"/>
      <c r="B58" s="278"/>
      <c r="C58" s="278"/>
      <c r="D58" s="338"/>
      <c r="E58" s="278"/>
      <c r="F58" s="338"/>
      <c r="G58" s="278"/>
      <c r="H58" s="278"/>
      <c r="I58" s="278"/>
      <c r="J58" s="278"/>
      <c r="K58" s="278"/>
      <c r="L58" s="278"/>
      <c r="M58" s="278"/>
      <c r="N58" s="278"/>
      <c r="O58" s="278"/>
      <c r="P58" s="278"/>
      <c r="Q58" s="278"/>
      <c r="R58" s="278"/>
      <c r="S58" s="278"/>
      <c r="T58" s="278"/>
      <c r="U58" s="278"/>
      <c r="V58" s="278"/>
      <c r="W58" s="278"/>
      <c r="X58" s="278"/>
      <c r="Y58" s="278"/>
      <c r="Z58" s="278"/>
    </row>
    <row r="59" spans="1:26" x14ac:dyDescent="0.2">
      <c r="A59" s="277"/>
      <c r="B59" s="278"/>
      <c r="C59" s="278"/>
      <c r="D59" s="338"/>
      <c r="E59" s="278"/>
      <c r="F59" s="338"/>
      <c r="G59" s="278"/>
      <c r="H59" s="278"/>
      <c r="I59" s="278"/>
      <c r="J59" s="278"/>
      <c r="K59" s="278"/>
      <c r="L59" s="278"/>
      <c r="M59" s="278"/>
      <c r="N59" s="278"/>
      <c r="O59" s="278"/>
      <c r="P59" s="278"/>
      <c r="Q59" s="278"/>
      <c r="R59" s="278"/>
      <c r="S59" s="278"/>
      <c r="T59" s="278"/>
      <c r="U59" s="278"/>
      <c r="V59" s="278"/>
      <c r="W59" s="278"/>
      <c r="X59" s="278"/>
      <c r="Y59" s="278"/>
      <c r="Z59" s="278"/>
    </row>
    <row r="60" spans="1:26" x14ac:dyDescent="0.2">
      <c r="A60" s="277"/>
      <c r="B60" s="278"/>
      <c r="C60" s="278"/>
      <c r="D60" s="338"/>
      <c r="E60" s="278"/>
      <c r="F60" s="338"/>
      <c r="G60" s="278"/>
      <c r="H60" s="278"/>
      <c r="I60" s="278"/>
      <c r="J60" s="278"/>
      <c r="K60" s="278"/>
      <c r="L60" s="278"/>
      <c r="M60" s="278"/>
      <c r="N60" s="278"/>
      <c r="O60" s="278"/>
      <c r="P60" s="278"/>
      <c r="Q60" s="278"/>
      <c r="R60" s="278"/>
      <c r="S60" s="278"/>
      <c r="T60" s="278"/>
      <c r="U60" s="278"/>
      <c r="V60" s="278"/>
      <c r="W60" s="278"/>
      <c r="X60" s="278"/>
      <c r="Y60" s="278"/>
      <c r="Z60" s="278"/>
    </row>
    <row r="61" spans="1:26" x14ac:dyDescent="0.2">
      <c r="A61" s="277"/>
      <c r="B61" s="278"/>
      <c r="C61" s="278"/>
      <c r="D61" s="338"/>
      <c r="E61" s="278"/>
      <c r="F61" s="338"/>
      <c r="G61" s="278"/>
      <c r="H61" s="278"/>
      <c r="I61" s="278"/>
      <c r="J61" s="278"/>
      <c r="K61" s="278"/>
      <c r="L61" s="278"/>
      <c r="M61" s="278"/>
      <c r="N61" s="278"/>
      <c r="O61" s="278"/>
      <c r="P61" s="278"/>
      <c r="Q61" s="278"/>
      <c r="R61" s="278"/>
      <c r="S61" s="278"/>
      <c r="T61" s="278"/>
      <c r="U61" s="278"/>
      <c r="V61" s="278"/>
      <c r="W61" s="278"/>
      <c r="X61" s="278"/>
      <c r="Y61" s="278"/>
      <c r="Z61" s="278"/>
    </row>
    <row r="62" spans="1:26" x14ac:dyDescent="0.2">
      <c r="A62" s="277"/>
      <c r="B62" s="278"/>
      <c r="C62" s="278"/>
      <c r="D62" s="338"/>
      <c r="E62" s="278"/>
      <c r="F62" s="338"/>
      <c r="G62" s="278"/>
      <c r="H62" s="278"/>
      <c r="I62" s="278"/>
      <c r="J62" s="278"/>
      <c r="K62" s="278"/>
      <c r="L62" s="278"/>
      <c r="M62" s="278"/>
      <c r="N62" s="278"/>
      <c r="O62" s="278"/>
      <c r="P62" s="278"/>
      <c r="Q62" s="278"/>
      <c r="R62" s="278"/>
      <c r="S62" s="278"/>
      <c r="T62" s="278"/>
      <c r="U62" s="278"/>
      <c r="V62" s="278"/>
      <c r="W62" s="278"/>
      <c r="X62" s="278"/>
      <c r="Y62" s="278"/>
      <c r="Z62" s="278"/>
    </row>
    <row r="63" spans="1:26" x14ac:dyDescent="0.2">
      <c r="A63" s="277"/>
      <c r="B63" s="278"/>
      <c r="C63" s="278"/>
      <c r="D63" s="338"/>
      <c r="E63" s="278"/>
      <c r="F63" s="338"/>
      <c r="G63" s="278"/>
      <c r="H63" s="278"/>
      <c r="I63" s="278"/>
      <c r="J63" s="278"/>
      <c r="K63" s="278"/>
      <c r="L63" s="278"/>
      <c r="M63" s="278"/>
      <c r="N63" s="278"/>
      <c r="O63" s="278"/>
      <c r="P63" s="278"/>
      <c r="Q63" s="278"/>
      <c r="R63" s="278"/>
      <c r="S63" s="278"/>
      <c r="T63" s="278"/>
      <c r="U63" s="278"/>
      <c r="V63" s="278"/>
      <c r="W63" s="278"/>
      <c r="X63" s="278"/>
      <c r="Y63" s="278"/>
      <c r="Z63" s="278"/>
    </row>
    <row r="64" spans="1:26" x14ac:dyDescent="0.2">
      <c r="A64" s="277"/>
      <c r="B64" s="278"/>
      <c r="C64" s="278"/>
      <c r="D64" s="338"/>
      <c r="E64" s="278"/>
      <c r="F64" s="338"/>
      <c r="G64" s="278"/>
      <c r="H64" s="278"/>
      <c r="I64" s="278"/>
      <c r="J64" s="278"/>
      <c r="K64" s="278"/>
      <c r="L64" s="278"/>
      <c r="M64" s="278"/>
      <c r="N64" s="278"/>
      <c r="O64" s="278"/>
      <c r="P64" s="278"/>
      <c r="Q64" s="278"/>
      <c r="R64" s="278"/>
      <c r="S64" s="278"/>
      <c r="T64" s="278"/>
      <c r="U64" s="278"/>
      <c r="V64" s="278"/>
      <c r="W64" s="278"/>
      <c r="X64" s="278"/>
      <c r="Y64" s="278"/>
      <c r="Z64" s="278"/>
    </row>
    <row r="65" spans="1:26" x14ac:dyDescent="0.2">
      <c r="A65" s="277"/>
      <c r="B65" s="278"/>
      <c r="C65" s="278"/>
      <c r="D65" s="338"/>
      <c r="E65" s="278"/>
      <c r="F65" s="338"/>
      <c r="G65" s="278"/>
      <c r="H65" s="278"/>
      <c r="I65" s="278"/>
      <c r="J65" s="278"/>
      <c r="K65" s="278"/>
      <c r="L65" s="278"/>
      <c r="M65" s="278"/>
      <c r="N65" s="278"/>
      <c r="O65" s="278"/>
      <c r="P65" s="278"/>
      <c r="Q65" s="278"/>
      <c r="R65" s="278"/>
      <c r="S65" s="278"/>
      <c r="T65" s="278"/>
      <c r="U65" s="278"/>
      <c r="V65" s="278"/>
      <c r="W65" s="278"/>
      <c r="X65" s="278"/>
      <c r="Y65" s="278"/>
      <c r="Z65" s="278"/>
    </row>
    <row r="66" spans="1:26" x14ac:dyDescent="0.2">
      <c r="A66" s="277"/>
      <c r="B66" s="278"/>
      <c r="C66" s="278"/>
      <c r="D66" s="338"/>
      <c r="E66" s="278"/>
      <c r="F66" s="338"/>
      <c r="G66" s="278"/>
      <c r="H66" s="278"/>
      <c r="I66" s="278"/>
      <c r="J66" s="278"/>
      <c r="K66" s="278"/>
      <c r="L66" s="278"/>
      <c r="M66" s="278"/>
      <c r="N66" s="278"/>
      <c r="O66" s="278"/>
      <c r="P66" s="278"/>
      <c r="Q66" s="278"/>
      <c r="R66" s="278"/>
      <c r="S66" s="278"/>
      <c r="T66" s="278"/>
      <c r="U66" s="278"/>
      <c r="V66" s="278"/>
      <c r="W66" s="278"/>
      <c r="X66" s="278"/>
      <c r="Y66" s="278"/>
      <c r="Z66" s="278"/>
    </row>
    <row r="67" spans="1:26" x14ac:dyDescent="0.2">
      <c r="A67" s="277"/>
      <c r="B67" s="278"/>
      <c r="C67" s="278"/>
      <c r="D67" s="338"/>
      <c r="E67" s="278"/>
      <c r="F67" s="338"/>
      <c r="G67" s="278"/>
      <c r="H67" s="278"/>
      <c r="I67" s="278"/>
      <c r="J67" s="278"/>
      <c r="K67" s="278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</row>
    <row r="68" spans="1:26" x14ac:dyDescent="0.2">
      <c r="A68" s="277"/>
      <c r="B68" s="278"/>
      <c r="C68" s="278"/>
      <c r="D68" s="338"/>
      <c r="E68" s="278"/>
      <c r="F68" s="338"/>
      <c r="G68" s="278"/>
      <c r="H68" s="278"/>
      <c r="I68" s="278"/>
      <c r="J68" s="278"/>
      <c r="K68" s="278"/>
      <c r="L68" s="278"/>
      <c r="M68" s="278"/>
      <c r="N68" s="278"/>
      <c r="O68" s="278"/>
      <c r="P68" s="278"/>
      <c r="Q68" s="278"/>
      <c r="R68" s="278"/>
      <c r="S68" s="278"/>
      <c r="T68" s="278"/>
      <c r="U68" s="278"/>
      <c r="V68" s="278"/>
      <c r="W68" s="278"/>
      <c r="X68" s="278"/>
      <c r="Y68" s="278"/>
      <c r="Z68" s="278"/>
    </row>
    <row r="69" spans="1:26" x14ac:dyDescent="0.2">
      <c r="A69" s="277"/>
      <c r="B69" s="278"/>
      <c r="C69" s="278"/>
      <c r="D69" s="338"/>
      <c r="E69" s="278"/>
      <c r="F69" s="338"/>
      <c r="G69" s="278"/>
      <c r="H69" s="278"/>
      <c r="I69" s="278"/>
      <c r="J69" s="278"/>
      <c r="K69" s="278"/>
      <c r="L69" s="278"/>
      <c r="M69" s="278"/>
      <c r="N69" s="278"/>
      <c r="O69" s="278"/>
      <c r="P69" s="278"/>
      <c r="Q69" s="278"/>
      <c r="R69" s="278"/>
      <c r="S69" s="278"/>
      <c r="T69" s="278"/>
      <c r="U69" s="278"/>
      <c r="V69" s="278"/>
      <c r="W69" s="278"/>
      <c r="X69" s="278"/>
      <c r="Y69" s="278"/>
      <c r="Z69" s="278"/>
    </row>
    <row r="70" spans="1:26" x14ac:dyDescent="0.2">
      <c r="A70" s="277"/>
      <c r="B70" s="278"/>
      <c r="C70" s="278"/>
      <c r="D70" s="338"/>
      <c r="E70" s="278"/>
      <c r="F70" s="338"/>
      <c r="G70" s="278"/>
      <c r="H70" s="278"/>
      <c r="I70" s="278"/>
      <c r="J70" s="278"/>
      <c r="K70" s="278"/>
      <c r="L70" s="278"/>
      <c r="M70" s="278"/>
      <c r="N70" s="278"/>
      <c r="O70" s="278"/>
      <c r="P70" s="278"/>
      <c r="Q70" s="278"/>
      <c r="R70" s="278"/>
      <c r="S70" s="278"/>
      <c r="T70" s="278"/>
      <c r="U70" s="278"/>
      <c r="V70" s="278"/>
      <c r="W70" s="278"/>
      <c r="X70" s="278"/>
      <c r="Y70" s="278"/>
      <c r="Z70" s="278"/>
    </row>
    <row r="71" spans="1:26" x14ac:dyDescent="0.2">
      <c r="A71" s="277"/>
      <c r="B71" s="278"/>
      <c r="C71" s="278"/>
      <c r="D71" s="338"/>
      <c r="E71" s="278"/>
      <c r="F71" s="33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</row>
    <row r="72" spans="1:26" x14ac:dyDescent="0.2">
      <c r="A72" s="277"/>
      <c r="B72" s="278"/>
      <c r="C72" s="278"/>
      <c r="D72" s="338"/>
      <c r="E72" s="278"/>
      <c r="F72" s="338"/>
      <c r="G72" s="278"/>
      <c r="H72" s="278"/>
      <c r="I72" s="278"/>
      <c r="J72" s="278"/>
      <c r="K72" s="278"/>
      <c r="L72" s="278"/>
      <c r="M72" s="278"/>
      <c r="N72" s="278"/>
      <c r="O72" s="278"/>
      <c r="P72" s="278"/>
      <c r="Q72" s="278"/>
      <c r="R72" s="278"/>
      <c r="S72" s="278"/>
      <c r="T72" s="278"/>
      <c r="U72" s="278"/>
      <c r="V72" s="278"/>
      <c r="W72" s="278"/>
      <c r="X72" s="278"/>
      <c r="Y72" s="278"/>
      <c r="Z72" s="278"/>
    </row>
    <row r="73" spans="1:26" x14ac:dyDescent="0.2">
      <c r="A73" s="277"/>
      <c r="B73" s="278"/>
      <c r="C73" s="278"/>
      <c r="D73" s="338"/>
      <c r="E73" s="278"/>
      <c r="F73" s="338"/>
      <c r="G73" s="278"/>
      <c r="H73" s="278"/>
      <c r="I73" s="278"/>
      <c r="J73" s="278"/>
      <c r="K73" s="278"/>
      <c r="L73" s="278"/>
      <c r="M73" s="278"/>
      <c r="N73" s="278"/>
      <c r="O73" s="278"/>
      <c r="P73" s="278"/>
      <c r="Q73" s="278"/>
      <c r="R73" s="278"/>
      <c r="S73" s="278"/>
      <c r="T73" s="278"/>
      <c r="U73" s="278"/>
      <c r="V73" s="278"/>
      <c r="W73" s="278"/>
      <c r="X73" s="278"/>
      <c r="Y73" s="278"/>
      <c r="Z73" s="278"/>
    </row>
    <row r="74" spans="1:26" x14ac:dyDescent="0.2">
      <c r="A74" s="277"/>
      <c r="B74" s="278"/>
      <c r="C74" s="278"/>
      <c r="D74" s="338"/>
      <c r="E74" s="278"/>
      <c r="F74" s="338"/>
      <c r="G74" s="278"/>
      <c r="H74" s="278"/>
      <c r="I74" s="278"/>
      <c r="J74" s="278"/>
      <c r="K74" s="278"/>
      <c r="L74" s="278"/>
      <c r="M74" s="278"/>
      <c r="N74" s="278"/>
      <c r="O74" s="278"/>
      <c r="P74" s="278"/>
      <c r="Q74" s="278"/>
      <c r="R74" s="278"/>
      <c r="S74" s="278"/>
      <c r="T74" s="278"/>
      <c r="U74" s="278"/>
      <c r="V74" s="278"/>
      <c r="W74" s="278"/>
      <c r="X74" s="278"/>
      <c r="Y74" s="278"/>
      <c r="Z74" s="278"/>
    </row>
    <row r="75" spans="1:26" x14ac:dyDescent="0.2">
      <c r="A75" s="277"/>
      <c r="B75" s="278"/>
      <c r="C75" s="278"/>
      <c r="D75" s="338"/>
      <c r="E75" s="278"/>
      <c r="F75" s="338"/>
      <c r="G75" s="278"/>
      <c r="H75" s="278"/>
      <c r="I75" s="278"/>
      <c r="J75" s="278"/>
      <c r="K75" s="278"/>
      <c r="L75" s="278"/>
      <c r="M75" s="278"/>
      <c r="N75" s="278"/>
      <c r="O75" s="278"/>
      <c r="P75" s="278"/>
      <c r="Q75" s="278"/>
      <c r="R75" s="278"/>
      <c r="S75" s="278"/>
      <c r="T75" s="278"/>
      <c r="U75" s="278"/>
      <c r="V75" s="278"/>
      <c r="W75" s="278"/>
      <c r="X75" s="278"/>
      <c r="Y75" s="278"/>
      <c r="Z75" s="278"/>
    </row>
    <row r="76" spans="1:26" x14ac:dyDescent="0.2">
      <c r="A76" s="277"/>
      <c r="B76" s="278"/>
      <c r="C76" s="278"/>
      <c r="D76" s="338"/>
      <c r="E76" s="278"/>
      <c r="F76" s="338"/>
      <c r="G76" s="278"/>
      <c r="H76" s="278"/>
      <c r="I76" s="278"/>
      <c r="J76" s="278"/>
      <c r="K76" s="278"/>
      <c r="L76" s="278"/>
      <c r="M76" s="278"/>
      <c r="N76" s="278"/>
      <c r="O76" s="278"/>
      <c r="P76" s="278"/>
      <c r="Q76" s="278"/>
      <c r="R76" s="278"/>
      <c r="S76" s="278"/>
      <c r="T76" s="278"/>
      <c r="U76" s="278"/>
      <c r="V76" s="278"/>
      <c r="W76" s="278"/>
      <c r="X76" s="278"/>
      <c r="Y76" s="278"/>
      <c r="Z76" s="278"/>
    </row>
    <row r="77" spans="1:26" x14ac:dyDescent="0.2">
      <c r="A77" s="277"/>
      <c r="B77" s="278"/>
      <c r="C77" s="278"/>
      <c r="D77" s="338"/>
      <c r="E77" s="278"/>
      <c r="F77" s="338"/>
      <c r="G77" s="278"/>
      <c r="H77" s="278"/>
      <c r="I77" s="278"/>
      <c r="J77" s="278"/>
      <c r="K77" s="278"/>
      <c r="L77" s="278"/>
      <c r="M77" s="278"/>
      <c r="N77" s="278"/>
      <c r="O77" s="278"/>
      <c r="P77" s="278"/>
      <c r="Q77" s="278"/>
      <c r="R77" s="278"/>
      <c r="S77" s="278"/>
      <c r="T77" s="278"/>
      <c r="U77" s="278"/>
      <c r="V77" s="278"/>
      <c r="W77" s="278"/>
      <c r="X77" s="278"/>
      <c r="Y77" s="278"/>
      <c r="Z77" s="278"/>
    </row>
    <row r="78" spans="1:26" x14ac:dyDescent="0.2">
      <c r="A78" s="277"/>
      <c r="B78" s="278"/>
      <c r="C78" s="278"/>
      <c r="D78" s="338"/>
      <c r="E78" s="278"/>
      <c r="F78" s="338"/>
      <c r="G78" s="278"/>
      <c r="H78" s="278"/>
      <c r="I78" s="278"/>
      <c r="J78" s="278"/>
      <c r="K78" s="278"/>
      <c r="L78" s="278"/>
      <c r="M78" s="278"/>
      <c r="N78" s="278"/>
      <c r="O78" s="278"/>
      <c r="P78" s="278"/>
      <c r="Q78" s="278"/>
      <c r="R78" s="278"/>
      <c r="S78" s="278"/>
      <c r="T78" s="278"/>
      <c r="U78" s="278"/>
      <c r="V78" s="278"/>
      <c r="W78" s="278"/>
      <c r="X78" s="278"/>
      <c r="Y78" s="278"/>
      <c r="Z78" s="278"/>
    </row>
    <row r="79" spans="1:26" x14ac:dyDescent="0.2">
      <c r="A79" s="277"/>
      <c r="B79" s="278"/>
      <c r="C79" s="278"/>
      <c r="D79" s="338"/>
      <c r="E79" s="278"/>
      <c r="F79" s="338"/>
      <c r="G79" s="278"/>
      <c r="H79" s="278"/>
      <c r="I79" s="278"/>
      <c r="J79" s="278"/>
      <c r="K79" s="278"/>
      <c r="L79" s="278"/>
      <c r="M79" s="278"/>
      <c r="N79" s="278"/>
      <c r="O79" s="278"/>
      <c r="P79" s="278"/>
      <c r="Q79" s="278"/>
      <c r="R79" s="278"/>
      <c r="S79" s="278"/>
      <c r="T79" s="278"/>
      <c r="U79" s="278"/>
      <c r="V79" s="278"/>
      <c r="W79" s="278"/>
      <c r="X79" s="278"/>
      <c r="Y79" s="278"/>
      <c r="Z79" s="278"/>
    </row>
    <row r="80" spans="1:26" x14ac:dyDescent="0.2">
      <c r="A80" s="277"/>
      <c r="B80" s="278"/>
      <c r="C80" s="278"/>
      <c r="D80" s="338"/>
      <c r="E80" s="278"/>
      <c r="F80" s="338"/>
      <c r="G80" s="278"/>
      <c r="H80" s="278"/>
      <c r="I80" s="278"/>
      <c r="J80" s="278"/>
      <c r="K80" s="278"/>
      <c r="L80" s="278"/>
      <c r="M80" s="278"/>
      <c r="N80" s="278"/>
      <c r="O80" s="278"/>
      <c r="P80" s="278"/>
      <c r="Q80" s="278"/>
      <c r="R80" s="278"/>
      <c r="S80" s="278"/>
      <c r="T80" s="278"/>
      <c r="U80" s="278"/>
      <c r="V80" s="278"/>
      <c r="W80" s="278"/>
      <c r="X80" s="278"/>
      <c r="Y80" s="278"/>
      <c r="Z80" s="278"/>
    </row>
    <row r="81" spans="1:26" x14ac:dyDescent="0.2">
      <c r="A81" s="277"/>
      <c r="B81" s="278"/>
      <c r="C81" s="278"/>
      <c r="D81" s="338"/>
      <c r="E81" s="278"/>
      <c r="F81" s="338"/>
      <c r="G81" s="278"/>
      <c r="H81" s="278"/>
      <c r="I81" s="278"/>
      <c r="J81" s="278"/>
      <c r="K81" s="278"/>
      <c r="L81" s="278"/>
      <c r="M81" s="278"/>
      <c r="N81" s="278"/>
      <c r="O81" s="278"/>
      <c r="P81" s="278"/>
      <c r="Q81" s="278"/>
      <c r="R81" s="278"/>
      <c r="S81" s="278"/>
      <c r="T81" s="278"/>
      <c r="U81" s="278"/>
      <c r="V81" s="278"/>
      <c r="W81" s="278"/>
      <c r="X81" s="278"/>
      <c r="Y81" s="278"/>
      <c r="Z81" s="278"/>
    </row>
    <row r="82" spans="1:26" x14ac:dyDescent="0.2">
      <c r="A82" s="277"/>
      <c r="B82" s="278"/>
      <c r="C82" s="278"/>
      <c r="D82" s="338"/>
      <c r="E82" s="278"/>
      <c r="F82" s="338"/>
      <c r="G82" s="278"/>
      <c r="H82" s="278"/>
      <c r="I82" s="278"/>
      <c r="J82" s="278"/>
      <c r="K82" s="278"/>
      <c r="L82" s="278"/>
      <c r="M82" s="278"/>
      <c r="N82" s="278"/>
      <c r="O82" s="278"/>
      <c r="P82" s="278"/>
      <c r="Q82" s="278"/>
      <c r="R82" s="278"/>
      <c r="S82" s="278"/>
      <c r="T82" s="278"/>
      <c r="U82" s="278"/>
      <c r="V82" s="278"/>
      <c r="W82" s="278"/>
      <c r="X82" s="278"/>
      <c r="Y82" s="278"/>
      <c r="Z82" s="278"/>
    </row>
    <row r="83" spans="1:26" x14ac:dyDescent="0.2">
      <c r="A83" s="277"/>
      <c r="B83" s="278"/>
      <c r="C83" s="278"/>
      <c r="D83" s="338"/>
      <c r="E83" s="278"/>
      <c r="F83" s="338"/>
      <c r="G83" s="278"/>
      <c r="H83" s="278"/>
      <c r="I83" s="278"/>
      <c r="J83" s="278"/>
      <c r="K83" s="278"/>
      <c r="L83" s="278"/>
      <c r="M83" s="278"/>
      <c r="N83" s="278"/>
      <c r="O83" s="278"/>
      <c r="P83" s="278"/>
      <c r="Q83" s="278"/>
      <c r="R83" s="278"/>
      <c r="S83" s="278"/>
      <c r="T83" s="278"/>
      <c r="U83" s="278"/>
      <c r="V83" s="278"/>
      <c r="W83" s="278"/>
      <c r="X83" s="278"/>
      <c r="Y83" s="278"/>
      <c r="Z83" s="278"/>
    </row>
    <row r="84" spans="1:26" x14ac:dyDescent="0.2">
      <c r="A84" s="277"/>
      <c r="B84" s="278"/>
      <c r="C84" s="278"/>
      <c r="D84" s="338"/>
      <c r="E84" s="278"/>
      <c r="F84" s="338"/>
      <c r="G84" s="278"/>
      <c r="H84" s="278"/>
      <c r="I84" s="278"/>
      <c r="J84" s="278"/>
      <c r="K84" s="278"/>
      <c r="L84" s="278"/>
      <c r="M84" s="278"/>
      <c r="N84" s="278"/>
      <c r="O84" s="278"/>
      <c r="P84" s="278"/>
      <c r="Q84" s="278"/>
      <c r="R84" s="278"/>
      <c r="S84" s="278"/>
      <c r="T84" s="278"/>
      <c r="U84" s="278"/>
      <c r="V84" s="278"/>
      <c r="W84" s="278"/>
      <c r="X84" s="278"/>
      <c r="Y84" s="278"/>
      <c r="Z84" s="278"/>
    </row>
    <row r="85" spans="1:26" x14ac:dyDescent="0.2">
      <c r="A85" s="277"/>
      <c r="B85" s="278"/>
      <c r="C85" s="278"/>
      <c r="D85" s="338"/>
      <c r="E85" s="278"/>
      <c r="F85" s="338"/>
      <c r="G85" s="278"/>
      <c r="H85" s="278"/>
      <c r="I85" s="278"/>
      <c r="J85" s="278"/>
      <c r="K85" s="278"/>
      <c r="L85" s="278"/>
      <c r="M85" s="278"/>
      <c r="N85" s="278"/>
      <c r="O85" s="278"/>
      <c r="P85" s="278"/>
      <c r="Q85" s="278"/>
      <c r="R85" s="278"/>
      <c r="S85" s="278"/>
      <c r="T85" s="278"/>
      <c r="U85" s="278"/>
      <c r="V85" s="278"/>
      <c r="W85" s="278"/>
      <c r="X85" s="278"/>
      <c r="Y85" s="278"/>
      <c r="Z85" s="278"/>
    </row>
    <row r="86" spans="1:26" x14ac:dyDescent="0.2">
      <c r="A86" s="277"/>
      <c r="B86" s="278"/>
      <c r="C86" s="278"/>
      <c r="D86" s="338"/>
      <c r="E86" s="278"/>
      <c r="F86" s="338"/>
      <c r="G86" s="278"/>
      <c r="H86" s="278"/>
      <c r="I86" s="278"/>
      <c r="J86" s="278"/>
      <c r="K86" s="278"/>
      <c r="L86" s="278"/>
      <c r="M86" s="278"/>
      <c r="N86" s="278"/>
      <c r="O86" s="278"/>
      <c r="P86" s="278"/>
      <c r="Q86" s="278"/>
      <c r="R86" s="278"/>
      <c r="S86" s="278"/>
      <c r="T86" s="278"/>
      <c r="U86" s="278"/>
      <c r="V86" s="278"/>
      <c r="W86" s="278"/>
      <c r="X86" s="278"/>
      <c r="Y86" s="278"/>
      <c r="Z86" s="278"/>
    </row>
    <row r="87" spans="1:26" x14ac:dyDescent="0.2">
      <c r="A87" s="277"/>
      <c r="B87" s="278"/>
      <c r="C87" s="278"/>
      <c r="D87" s="338"/>
      <c r="E87" s="278"/>
      <c r="F87" s="338"/>
      <c r="G87" s="278"/>
      <c r="H87" s="278"/>
      <c r="I87" s="278"/>
      <c r="J87" s="278"/>
      <c r="K87" s="278"/>
      <c r="L87" s="278"/>
      <c r="M87" s="278"/>
      <c r="N87" s="278"/>
      <c r="O87" s="278"/>
      <c r="P87" s="278"/>
      <c r="Q87" s="278"/>
      <c r="R87" s="278"/>
      <c r="S87" s="278"/>
      <c r="T87" s="278"/>
      <c r="U87" s="278"/>
      <c r="V87" s="278"/>
      <c r="W87" s="278"/>
      <c r="X87" s="278"/>
      <c r="Y87" s="278"/>
      <c r="Z87" s="278"/>
    </row>
    <row r="88" spans="1:26" x14ac:dyDescent="0.2">
      <c r="A88" s="277"/>
      <c r="B88" s="278"/>
      <c r="C88" s="278"/>
      <c r="D88" s="338"/>
      <c r="E88" s="278"/>
      <c r="F88" s="338"/>
      <c r="G88" s="278"/>
      <c r="H88" s="278"/>
      <c r="I88" s="278"/>
      <c r="J88" s="278"/>
      <c r="K88" s="278"/>
      <c r="L88" s="278"/>
      <c r="M88" s="278"/>
      <c r="N88" s="278"/>
      <c r="O88" s="278"/>
      <c r="P88" s="278"/>
      <c r="Q88" s="278"/>
      <c r="R88" s="278"/>
      <c r="S88" s="278"/>
      <c r="T88" s="278"/>
      <c r="U88" s="278"/>
      <c r="V88" s="278"/>
      <c r="W88" s="278"/>
      <c r="X88" s="278"/>
      <c r="Y88" s="278"/>
      <c r="Z88" s="278"/>
    </row>
    <row r="89" spans="1:26" x14ac:dyDescent="0.2">
      <c r="A89" s="277"/>
      <c r="B89" s="278"/>
      <c r="C89" s="278"/>
      <c r="D89" s="338"/>
      <c r="E89" s="278"/>
      <c r="F89" s="338"/>
      <c r="G89" s="278"/>
      <c r="H89" s="278"/>
      <c r="I89" s="278"/>
      <c r="J89" s="278"/>
      <c r="K89" s="278"/>
      <c r="L89" s="278"/>
      <c r="M89" s="278"/>
      <c r="N89" s="278"/>
      <c r="O89" s="278"/>
      <c r="P89" s="278"/>
      <c r="Q89" s="278"/>
      <c r="R89" s="278"/>
      <c r="S89" s="278"/>
      <c r="T89" s="278"/>
      <c r="U89" s="278"/>
      <c r="V89" s="278"/>
      <c r="W89" s="278"/>
      <c r="X89" s="278"/>
      <c r="Y89" s="278"/>
      <c r="Z89" s="278"/>
    </row>
    <row r="90" spans="1:26" x14ac:dyDescent="0.2">
      <c r="A90" s="277"/>
      <c r="B90" s="278"/>
      <c r="C90" s="278"/>
      <c r="D90" s="338"/>
      <c r="E90" s="278"/>
      <c r="F90" s="338"/>
      <c r="G90" s="278"/>
      <c r="H90" s="278"/>
      <c r="I90" s="278"/>
      <c r="J90" s="278"/>
      <c r="K90" s="278"/>
      <c r="L90" s="278"/>
      <c r="M90" s="278"/>
      <c r="N90" s="278"/>
      <c r="O90" s="278"/>
      <c r="P90" s="278"/>
      <c r="Q90" s="278"/>
      <c r="R90" s="278"/>
      <c r="S90" s="278"/>
      <c r="T90" s="278"/>
      <c r="U90" s="278"/>
      <c r="V90" s="278"/>
      <c r="W90" s="278"/>
      <c r="X90" s="278"/>
      <c r="Y90" s="278"/>
      <c r="Z90" s="278"/>
    </row>
    <row r="91" spans="1:26" x14ac:dyDescent="0.2">
      <c r="A91" s="277"/>
      <c r="B91" s="278"/>
      <c r="C91" s="278"/>
      <c r="D91" s="338"/>
      <c r="E91" s="278"/>
      <c r="F91" s="338"/>
      <c r="G91" s="278"/>
      <c r="H91" s="278"/>
      <c r="I91" s="278"/>
      <c r="J91" s="278"/>
      <c r="K91" s="278"/>
      <c r="L91" s="278"/>
      <c r="M91" s="278"/>
      <c r="N91" s="278"/>
      <c r="O91" s="278"/>
      <c r="P91" s="278"/>
      <c r="Q91" s="278"/>
      <c r="R91" s="278"/>
      <c r="S91" s="278"/>
      <c r="T91" s="278"/>
      <c r="U91" s="278"/>
      <c r="V91" s="278"/>
      <c r="W91" s="278"/>
      <c r="X91" s="278"/>
      <c r="Y91" s="278"/>
      <c r="Z91" s="278"/>
    </row>
    <row r="92" spans="1:26" x14ac:dyDescent="0.2">
      <c r="A92" s="277"/>
      <c r="B92" s="278"/>
      <c r="C92" s="278"/>
      <c r="D92" s="338"/>
      <c r="E92" s="278"/>
      <c r="F92" s="338"/>
      <c r="G92" s="278"/>
      <c r="H92" s="278"/>
      <c r="I92" s="278"/>
      <c r="J92" s="278"/>
      <c r="K92" s="278"/>
      <c r="L92" s="278"/>
      <c r="M92" s="278"/>
      <c r="N92" s="278"/>
      <c r="O92" s="278"/>
      <c r="P92" s="278"/>
      <c r="Q92" s="278"/>
      <c r="R92" s="278"/>
      <c r="S92" s="278"/>
      <c r="T92" s="278"/>
      <c r="U92" s="278"/>
      <c r="V92" s="278"/>
      <c r="W92" s="278"/>
      <c r="X92" s="278"/>
      <c r="Y92" s="278"/>
      <c r="Z92" s="278"/>
    </row>
    <row r="93" spans="1:26" x14ac:dyDescent="0.2">
      <c r="A93" s="277"/>
      <c r="B93" s="278"/>
      <c r="C93" s="278"/>
      <c r="D93" s="338"/>
      <c r="E93" s="278"/>
      <c r="F93" s="338"/>
      <c r="G93" s="278"/>
      <c r="H93" s="278"/>
      <c r="I93" s="278"/>
      <c r="J93" s="278"/>
      <c r="K93" s="278"/>
      <c r="L93" s="278"/>
      <c r="M93" s="278"/>
      <c r="N93" s="278"/>
      <c r="O93" s="278"/>
      <c r="P93" s="278"/>
      <c r="Q93" s="278"/>
      <c r="R93" s="278"/>
      <c r="S93" s="278"/>
      <c r="T93" s="278"/>
      <c r="U93" s="278"/>
      <c r="V93" s="278"/>
      <c r="W93" s="278"/>
      <c r="X93" s="278"/>
      <c r="Y93" s="278"/>
      <c r="Z93" s="278"/>
    </row>
    <row r="94" spans="1:26" x14ac:dyDescent="0.2">
      <c r="A94" s="277"/>
      <c r="B94" s="278"/>
      <c r="C94" s="278"/>
      <c r="D94" s="338"/>
      <c r="E94" s="278"/>
      <c r="F94" s="338"/>
      <c r="G94" s="278"/>
      <c r="H94" s="278"/>
      <c r="I94" s="278"/>
      <c r="J94" s="278"/>
      <c r="K94" s="278"/>
      <c r="L94" s="278"/>
      <c r="M94" s="278"/>
      <c r="N94" s="278"/>
      <c r="O94" s="278"/>
      <c r="P94" s="278"/>
      <c r="Q94" s="278"/>
      <c r="R94" s="278"/>
      <c r="S94" s="278"/>
      <c r="T94" s="278"/>
      <c r="U94" s="278"/>
      <c r="V94" s="278"/>
      <c r="W94" s="278"/>
      <c r="X94" s="278"/>
      <c r="Y94" s="278"/>
      <c r="Z94" s="278"/>
    </row>
    <row r="95" spans="1:26" x14ac:dyDescent="0.2">
      <c r="A95" s="277"/>
      <c r="B95" s="278"/>
      <c r="C95" s="278"/>
      <c r="D95" s="338"/>
      <c r="E95" s="278"/>
      <c r="F95" s="338"/>
      <c r="G95" s="278"/>
      <c r="H95" s="278"/>
      <c r="I95" s="278"/>
      <c r="J95" s="278"/>
      <c r="K95" s="278"/>
      <c r="L95" s="278"/>
      <c r="M95" s="278"/>
      <c r="N95" s="278"/>
      <c r="O95" s="278"/>
      <c r="P95" s="278"/>
      <c r="Q95" s="278"/>
      <c r="R95" s="278"/>
      <c r="S95" s="278"/>
      <c r="T95" s="278"/>
      <c r="U95" s="278"/>
      <c r="V95" s="278"/>
      <c r="W95" s="278"/>
      <c r="X95" s="278"/>
      <c r="Y95" s="278"/>
      <c r="Z95" s="278"/>
    </row>
    <row r="96" spans="1:26" x14ac:dyDescent="0.2">
      <c r="A96" s="277"/>
      <c r="B96" s="278"/>
      <c r="C96" s="278"/>
      <c r="D96" s="338"/>
      <c r="E96" s="278"/>
      <c r="F96" s="338"/>
      <c r="G96" s="278"/>
      <c r="H96" s="278"/>
      <c r="I96" s="278"/>
      <c r="J96" s="278"/>
      <c r="K96" s="278"/>
      <c r="L96" s="278"/>
      <c r="M96" s="278"/>
      <c r="N96" s="278"/>
      <c r="O96" s="278"/>
      <c r="P96" s="278"/>
      <c r="Q96" s="278"/>
      <c r="R96" s="278"/>
      <c r="S96" s="278"/>
      <c r="T96" s="278"/>
      <c r="U96" s="278"/>
      <c r="V96" s="278"/>
      <c r="W96" s="278"/>
      <c r="X96" s="278"/>
      <c r="Y96" s="278"/>
      <c r="Z96" s="278"/>
    </row>
    <row r="97" spans="1:26" x14ac:dyDescent="0.2">
      <c r="A97" s="277"/>
      <c r="B97" s="278"/>
      <c r="C97" s="278"/>
      <c r="D97" s="338"/>
      <c r="E97" s="278"/>
      <c r="F97" s="338"/>
      <c r="G97" s="278"/>
      <c r="H97" s="278"/>
      <c r="I97" s="278"/>
      <c r="J97" s="278"/>
      <c r="K97" s="278"/>
      <c r="L97" s="278"/>
      <c r="M97" s="278"/>
      <c r="N97" s="278"/>
      <c r="O97" s="278"/>
      <c r="P97" s="278"/>
      <c r="Q97" s="278"/>
      <c r="R97" s="278"/>
      <c r="S97" s="278"/>
      <c r="T97" s="278"/>
      <c r="U97" s="278"/>
      <c r="V97" s="278"/>
      <c r="W97" s="278"/>
      <c r="X97" s="278"/>
      <c r="Y97" s="278"/>
      <c r="Z97" s="278"/>
    </row>
    <row r="98" spans="1:26" x14ac:dyDescent="0.2">
      <c r="A98" s="277"/>
      <c r="B98" s="278"/>
      <c r="C98" s="278"/>
      <c r="D98" s="338"/>
      <c r="E98" s="278"/>
      <c r="F98" s="338"/>
      <c r="G98" s="278"/>
      <c r="H98" s="278"/>
      <c r="I98" s="278"/>
      <c r="J98" s="278"/>
      <c r="K98" s="278"/>
      <c r="L98" s="278"/>
      <c r="M98" s="278"/>
      <c r="N98" s="278"/>
      <c r="O98" s="278"/>
      <c r="P98" s="278"/>
      <c r="Q98" s="278"/>
      <c r="R98" s="278"/>
      <c r="S98" s="278"/>
      <c r="T98" s="278"/>
      <c r="U98" s="278"/>
      <c r="V98" s="278"/>
      <c r="W98" s="278"/>
      <c r="X98" s="278"/>
      <c r="Y98" s="278"/>
      <c r="Z98" s="278"/>
    </row>
    <row r="99" spans="1:26" x14ac:dyDescent="0.2">
      <c r="A99" s="277"/>
      <c r="B99" s="278"/>
      <c r="C99" s="278"/>
      <c r="D99" s="338"/>
      <c r="E99" s="278"/>
      <c r="F99" s="338"/>
      <c r="G99" s="278"/>
      <c r="H99" s="278"/>
      <c r="I99" s="278"/>
      <c r="J99" s="278"/>
      <c r="K99" s="278"/>
      <c r="L99" s="278"/>
      <c r="M99" s="278"/>
      <c r="N99" s="278"/>
      <c r="O99" s="278"/>
      <c r="P99" s="278"/>
      <c r="Q99" s="278"/>
      <c r="R99" s="278"/>
      <c r="S99" s="278"/>
      <c r="T99" s="278"/>
      <c r="U99" s="278"/>
      <c r="V99" s="278"/>
      <c r="W99" s="278"/>
      <c r="X99" s="278"/>
      <c r="Y99" s="278"/>
      <c r="Z99" s="278"/>
    </row>
    <row r="100" spans="1:26" x14ac:dyDescent="0.2">
      <c r="A100" s="277"/>
      <c r="B100" s="278"/>
      <c r="C100" s="278"/>
      <c r="D100" s="338"/>
      <c r="E100" s="278"/>
      <c r="F100" s="338"/>
      <c r="G100" s="278"/>
      <c r="H100" s="278"/>
      <c r="I100" s="278"/>
      <c r="J100" s="278"/>
      <c r="K100" s="278"/>
      <c r="L100" s="278"/>
      <c r="M100" s="278"/>
      <c r="N100" s="278"/>
      <c r="O100" s="278"/>
      <c r="P100" s="278"/>
      <c r="Q100" s="278"/>
      <c r="R100" s="278"/>
      <c r="S100" s="278"/>
      <c r="T100" s="278"/>
      <c r="U100" s="278"/>
      <c r="V100" s="278"/>
      <c r="W100" s="278"/>
      <c r="X100" s="278"/>
      <c r="Y100" s="278"/>
      <c r="Z100" s="278"/>
    </row>
    <row r="101" spans="1:26" x14ac:dyDescent="0.2">
      <c r="A101" s="277"/>
      <c r="B101" s="278"/>
      <c r="C101" s="278"/>
      <c r="D101" s="338"/>
      <c r="E101" s="278"/>
      <c r="F101" s="338"/>
      <c r="G101" s="278"/>
      <c r="H101" s="278"/>
      <c r="I101" s="278"/>
      <c r="J101" s="278"/>
      <c r="K101" s="278"/>
      <c r="L101" s="278"/>
      <c r="M101" s="278"/>
      <c r="N101" s="278"/>
      <c r="O101" s="278"/>
      <c r="P101" s="278"/>
      <c r="Q101" s="278"/>
      <c r="R101" s="278"/>
      <c r="S101" s="278"/>
      <c r="T101" s="278"/>
      <c r="U101" s="278"/>
      <c r="V101" s="278"/>
      <c r="W101" s="278"/>
      <c r="X101" s="278"/>
      <c r="Y101" s="278"/>
      <c r="Z101" s="278"/>
    </row>
    <row r="102" spans="1:26" x14ac:dyDescent="0.2">
      <c r="A102" s="277"/>
      <c r="B102" s="278"/>
      <c r="C102" s="278"/>
      <c r="D102" s="338"/>
      <c r="E102" s="278"/>
      <c r="F102" s="338"/>
      <c r="G102" s="278"/>
      <c r="H102" s="278"/>
      <c r="I102" s="278"/>
      <c r="J102" s="278"/>
      <c r="K102" s="278"/>
      <c r="L102" s="278"/>
      <c r="M102" s="278"/>
      <c r="N102" s="278"/>
      <c r="O102" s="278"/>
      <c r="P102" s="278"/>
      <c r="Q102" s="278"/>
      <c r="R102" s="278"/>
      <c r="S102" s="278"/>
      <c r="T102" s="278"/>
      <c r="U102" s="278"/>
      <c r="V102" s="278"/>
      <c r="W102" s="278"/>
      <c r="X102" s="278"/>
      <c r="Y102" s="278"/>
      <c r="Z102" s="278"/>
    </row>
    <row r="103" spans="1:26" x14ac:dyDescent="0.2">
      <c r="A103" s="277"/>
      <c r="B103" s="278"/>
      <c r="C103" s="278"/>
      <c r="D103" s="338"/>
      <c r="E103" s="278"/>
      <c r="F103" s="338"/>
      <c r="G103" s="278"/>
      <c r="H103" s="278"/>
      <c r="I103" s="278"/>
      <c r="J103" s="278"/>
      <c r="K103" s="278"/>
      <c r="L103" s="278"/>
      <c r="M103" s="278"/>
      <c r="N103" s="278"/>
      <c r="O103" s="278"/>
      <c r="P103" s="278"/>
      <c r="Q103" s="278"/>
      <c r="R103" s="278"/>
      <c r="S103" s="278"/>
      <c r="T103" s="278"/>
      <c r="U103" s="278"/>
      <c r="V103" s="278"/>
      <c r="W103" s="278"/>
      <c r="X103" s="278"/>
      <c r="Y103" s="278"/>
      <c r="Z103" s="278"/>
    </row>
    <row r="104" spans="1:26" x14ac:dyDescent="0.2">
      <c r="A104" s="277"/>
      <c r="B104" s="278"/>
      <c r="C104" s="278"/>
      <c r="D104" s="338"/>
      <c r="E104" s="278"/>
      <c r="F104" s="338"/>
      <c r="G104" s="278"/>
      <c r="H104" s="278"/>
      <c r="I104" s="278"/>
      <c r="J104" s="278"/>
      <c r="K104" s="278"/>
      <c r="L104" s="278"/>
      <c r="M104" s="278"/>
      <c r="N104" s="278"/>
      <c r="O104" s="278"/>
      <c r="P104" s="278"/>
      <c r="Q104" s="278"/>
      <c r="R104" s="278"/>
      <c r="S104" s="278"/>
      <c r="T104" s="278"/>
      <c r="U104" s="278"/>
      <c r="V104" s="278"/>
      <c r="W104" s="278"/>
      <c r="X104" s="278"/>
      <c r="Y104" s="278"/>
      <c r="Z104" s="278"/>
    </row>
    <row r="105" spans="1:26" x14ac:dyDescent="0.2">
      <c r="A105" s="277"/>
      <c r="B105" s="278"/>
      <c r="C105" s="278"/>
      <c r="D105" s="338"/>
      <c r="E105" s="278"/>
      <c r="F105" s="338"/>
      <c r="G105" s="278"/>
      <c r="H105" s="278"/>
      <c r="I105" s="278"/>
      <c r="J105" s="278"/>
      <c r="K105" s="278"/>
      <c r="L105" s="278"/>
      <c r="M105" s="278"/>
      <c r="N105" s="278"/>
      <c r="O105" s="278"/>
      <c r="P105" s="278"/>
      <c r="Q105" s="278"/>
      <c r="R105" s="278"/>
      <c r="S105" s="278"/>
      <c r="T105" s="278"/>
      <c r="U105" s="278"/>
      <c r="V105" s="278"/>
      <c r="W105" s="278"/>
      <c r="X105" s="278"/>
      <c r="Y105" s="278"/>
      <c r="Z105" s="278"/>
    </row>
    <row r="106" spans="1:26" x14ac:dyDescent="0.2">
      <c r="A106" s="277"/>
      <c r="B106" s="278"/>
      <c r="C106" s="278"/>
      <c r="D106" s="338"/>
      <c r="E106" s="278"/>
      <c r="F106" s="338"/>
      <c r="G106" s="278"/>
      <c r="H106" s="278"/>
      <c r="I106" s="278"/>
      <c r="J106" s="278"/>
      <c r="K106" s="278"/>
      <c r="L106" s="278"/>
      <c r="M106" s="278"/>
      <c r="N106" s="278"/>
      <c r="O106" s="278"/>
      <c r="P106" s="278"/>
      <c r="Q106" s="278"/>
      <c r="R106" s="278"/>
      <c r="S106" s="278"/>
      <c r="T106" s="278"/>
      <c r="U106" s="278"/>
      <c r="V106" s="278"/>
      <c r="W106" s="278"/>
      <c r="X106" s="278"/>
      <c r="Y106" s="278"/>
      <c r="Z106" s="278"/>
    </row>
    <row r="107" spans="1:26" x14ac:dyDescent="0.2">
      <c r="A107" s="277"/>
      <c r="B107" s="278"/>
      <c r="C107" s="278"/>
      <c r="D107" s="338"/>
      <c r="E107" s="278"/>
      <c r="F107" s="338"/>
      <c r="G107" s="278"/>
      <c r="H107" s="278"/>
      <c r="I107" s="278"/>
      <c r="J107" s="278"/>
      <c r="K107" s="278"/>
      <c r="L107" s="278"/>
      <c r="M107" s="278"/>
      <c r="N107" s="278"/>
      <c r="O107" s="278"/>
      <c r="P107" s="278"/>
      <c r="Q107" s="278"/>
      <c r="R107" s="278"/>
      <c r="S107" s="278"/>
      <c r="T107" s="278"/>
      <c r="U107" s="278"/>
      <c r="V107" s="278"/>
      <c r="W107" s="278"/>
      <c r="X107" s="278"/>
      <c r="Y107" s="278"/>
      <c r="Z107" s="278"/>
    </row>
    <row r="108" spans="1:26" x14ac:dyDescent="0.2">
      <c r="A108" s="277"/>
      <c r="B108" s="278"/>
      <c r="C108" s="278"/>
      <c r="D108" s="338"/>
      <c r="E108" s="278"/>
      <c r="F108" s="338"/>
      <c r="G108" s="278"/>
      <c r="H108" s="278"/>
      <c r="I108" s="278"/>
      <c r="J108" s="278"/>
      <c r="K108" s="278"/>
      <c r="L108" s="278"/>
      <c r="M108" s="278"/>
      <c r="N108" s="278"/>
      <c r="O108" s="278"/>
      <c r="P108" s="278"/>
      <c r="Q108" s="278"/>
      <c r="R108" s="278"/>
      <c r="S108" s="278"/>
      <c r="T108" s="278"/>
      <c r="U108" s="278"/>
      <c r="V108" s="278"/>
      <c r="W108" s="278"/>
      <c r="X108" s="278"/>
      <c r="Y108" s="278"/>
      <c r="Z108" s="278"/>
    </row>
    <row r="109" spans="1:26" x14ac:dyDescent="0.2">
      <c r="A109" s="277"/>
      <c r="B109" s="278"/>
      <c r="C109" s="278"/>
      <c r="D109" s="338"/>
      <c r="E109" s="278"/>
      <c r="F109" s="338"/>
      <c r="G109" s="278"/>
      <c r="H109" s="278"/>
      <c r="I109" s="278"/>
      <c r="J109" s="278"/>
      <c r="K109" s="278"/>
      <c r="L109" s="278"/>
      <c r="M109" s="278"/>
      <c r="N109" s="278"/>
      <c r="O109" s="278"/>
      <c r="P109" s="278"/>
      <c r="Q109" s="278"/>
      <c r="R109" s="278"/>
      <c r="S109" s="278"/>
      <c r="T109" s="278"/>
      <c r="U109" s="278"/>
      <c r="V109" s="278"/>
      <c r="W109" s="278"/>
      <c r="X109" s="278"/>
      <c r="Y109" s="278"/>
      <c r="Z109" s="278"/>
    </row>
    <row r="110" spans="1:26" x14ac:dyDescent="0.2">
      <c r="A110" s="277"/>
      <c r="B110" s="278"/>
      <c r="C110" s="278"/>
      <c r="D110" s="338"/>
      <c r="E110" s="278"/>
      <c r="F110" s="338"/>
      <c r="G110" s="278"/>
      <c r="H110" s="278"/>
      <c r="I110" s="278"/>
      <c r="J110" s="278"/>
      <c r="K110" s="278"/>
      <c r="L110" s="278"/>
      <c r="M110" s="278"/>
      <c r="N110" s="278"/>
      <c r="O110" s="278"/>
      <c r="P110" s="278"/>
      <c r="Q110" s="278"/>
      <c r="R110" s="278"/>
      <c r="S110" s="278"/>
      <c r="T110" s="278"/>
      <c r="U110" s="278"/>
      <c r="V110" s="278"/>
      <c r="W110" s="278"/>
      <c r="X110" s="278"/>
      <c r="Y110" s="278"/>
      <c r="Z110" s="278"/>
    </row>
    <row r="111" spans="1:26" x14ac:dyDescent="0.2">
      <c r="A111" s="277"/>
      <c r="B111" s="278"/>
      <c r="C111" s="278"/>
      <c r="D111" s="338"/>
      <c r="E111" s="278"/>
      <c r="F111" s="338"/>
      <c r="G111" s="278"/>
      <c r="H111" s="278"/>
      <c r="I111" s="278"/>
      <c r="J111" s="278"/>
      <c r="K111" s="278"/>
      <c r="L111" s="278"/>
      <c r="M111" s="278"/>
      <c r="N111" s="278"/>
      <c r="O111" s="278"/>
      <c r="P111" s="278"/>
      <c r="Q111" s="278"/>
      <c r="R111" s="278"/>
      <c r="S111" s="278"/>
      <c r="T111" s="278"/>
      <c r="U111" s="278"/>
      <c r="V111" s="278"/>
      <c r="W111" s="278"/>
      <c r="X111" s="278"/>
      <c r="Y111" s="278"/>
      <c r="Z111" s="278"/>
    </row>
    <row r="112" spans="1:26" x14ac:dyDescent="0.2">
      <c r="A112" s="277"/>
      <c r="B112" s="278"/>
      <c r="C112" s="278"/>
      <c r="D112" s="338"/>
      <c r="E112" s="278"/>
      <c r="F112" s="338"/>
      <c r="G112" s="278"/>
      <c r="H112" s="278"/>
      <c r="I112" s="278"/>
      <c r="J112" s="278"/>
      <c r="K112" s="278"/>
      <c r="L112" s="278"/>
      <c r="M112" s="278"/>
      <c r="N112" s="278"/>
      <c r="O112" s="278"/>
      <c r="P112" s="278"/>
      <c r="Q112" s="278"/>
      <c r="R112" s="278"/>
      <c r="S112" s="278"/>
      <c r="T112" s="278"/>
      <c r="U112" s="278"/>
      <c r="V112" s="278"/>
      <c r="W112" s="278"/>
      <c r="X112" s="278"/>
      <c r="Y112" s="278"/>
      <c r="Z112" s="278"/>
    </row>
    <row r="113" spans="1:26" x14ac:dyDescent="0.2">
      <c r="A113" s="277"/>
      <c r="B113" s="278"/>
      <c r="C113" s="278"/>
      <c r="D113" s="338"/>
      <c r="E113" s="278"/>
      <c r="F113" s="338"/>
      <c r="G113" s="278"/>
      <c r="H113" s="278"/>
      <c r="I113" s="278"/>
      <c r="J113" s="278"/>
      <c r="K113" s="278"/>
      <c r="L113" s="278"/>
      <c r="M113" s="278"/>
      <c r="N113" s="278"/>
      <c r="O113" s="278"/>
      <c r="P113" s="278"/>
      <c r="Q113" s="278"/>
      <c r="R113" s="278"/>
      <c r="S113" s="278"/>
      <c r="T113" s="278"/>
      <c r="U113" s="278"/>
      <c r="V113" s="278"/>
      <c r="W113" s="278"/>
      <c r="X113" s="278"/>
      <c r="Y113" s="278"/>
      <c r="Z113" s="278"/>
    </row>
    <row r="114" spans="1:26" x14ac:dyDescent="0.2">
      <c r="A114" s="277"/>
      <c r="B114" s="278"/>
      <c r="C114" s="278"/>
      <c r="D114" s="338"/>
      <c r="E114" s="278"/>
      <c r="F114" s="338"/>
      <c r="G114" s="278"/>
      <c r="H114" s="278"/>
      <c r="I114" s="278"/>
      <c r="J114" s="278"/>
      <c r="K114" s="278"/>
      <c r="L114" s="278"/>
      <c r="M114" s="278"/>
      <c r="N114" s="278"/>
      <c r="O114" s="278"/>
      <c r="P114" s="278"/>
      <c r="Q114" s="278"/>
      <c r="R114" s="278"/>
      <c r="S114" s="278"/>
      <c r="T114" s="278"/>
      <c r="U114" s="278"/>
      <c r="V114" s="278"/>
      <c r="W114" s="278"/>
      <c r="X114" s="278"/>
      <c r="Y114" s="278"/>
      <c r="Z114" s="278"/>
    </row>
    <row r="115" spans="1:26" x14ac:dyDescent="0.2">
      <c r="A115" s="277"/>
      <c r="B115" s="278"/>
      <c r="C115" s="278"/>
      <c r="D115" s="338"/>
      <c r="E115" s="278"/>
      <c r="F115" s="338"/>
      <c r="G115" s="278"/>
      <c r="H115" s="278"/>
      <c r="I115" s="278"/>
      <c r="J115" s="278"/>
      <c r="K115" s="278"/>
      <c r="L115" s="278"/>
      <c r="M115" s="278"/>
      <c r="N115" s="278"/>
      <c r="O115" s="278"/>
      <c r="P115" s="278"/>
      <c r="Q115" s="278"/>
      <c r="R115" s="278"/>
      <c r="S115" s="278"/>
      <c r="T115" s="278"/>
      <c r="U115" s="278"/>
      <c r="V115" s="278"/>
      <c r="W115" s="278"/>
      <c r="X115" s="278"/>
      <c r="Y115" s="278"/>
      <c r="Z115" s="278"/>
    </row>
    <row r="116" spans="1:26" x14ac:dyDescent="0.2">
      <c r="A116" s="277"/>
      <c r="B116" s="278"/>
      <c r="C116" s="278"/>
      <c r="D116" s="338"/>
      <c r="E116" s="278"/>
      <c r="F116" s="338"/>
      <c r="G116" s="278"/>
      <c r="H116" s="278"/>
      <c r="I116" s="278"/>
      <c r="J116" s="278"/>
      <c r="K116" s="278"/>
      <c r="L116" s="278"/>
      <c r="M116" s="278"/>
      <c r="N116" s="278"/>
      <c r="O116" s="278"/>
      <c r="P116" s="278"/>
      <c r="Q116" s="278"/>
      <c r="R116" s="278"/>
      <c r="S116" s="278"/>
      <c r="T116" s="278"/>
      <c r="U116" s="278"/>
      <c r="V116" s="278"/>
      <c r="W116" s="278"/>
      <c r="X116" s="278"/>
      <c r="Y116" s="278"/>
      <c r="Z116" s="278"/>
    </row>
    <row r="117" spans="1:26" x14ac:dyDescent="0.2">
      <c r="A117" s="277"/>
      <c r="B117" s="278"/>
      <c r="C117" s="278"/>
      <c r="D117" s="338"/>
      <c r="E117" s="278"/>
      <c r="F117" s="338"/>
      <c r="G117" s="278"/>
      <c r="H117" s="278"/>
      <c r="I117" s="278"/>
      <c r="J117" s="278"/>
      <c r="K117" s="278"/>
      <c r="L117" s="278"/>
      <c r="M117" s="278"/>
      <c r="N117" s="278"/>
      <c r="O117" s="278"/>
      <c r="P117" s="278"/>
      <c r="Q117" s="278"/>
      <c r="R117" s="278"/>
      <c r="S117" s="278"/>
      <c r="T117" s="278"/>
      <c r="U117" s="278"/>
      <c r="V117" s="278"/>
      <c r="W117" s="278"/>
      <c r="X117" s="278"/>
      <c r="Y117" s="278"/>
      <c r="Z117" s="278"/>
    </row>
    <row r="118" spans="1:26" x14ac:dyDescent="0.2">
      <c r="A118" s="277"/>
      <c r="B118" s="278"/>
      <c r="C118" s="278"/>
      <c r="D118" s="338"/>
      <c r="E118" s="278"/>
      <c r="F118" s="338"/>
      <c r="G118" s="278"/>
      <c r="H118" s="278"/>
      <c r="I118" s="278"/>
      <c r="J118" s="278"/>
      <c r="K118" s="278"/>
      <c r="L118" s="278"/>
      <c r="M118" s="278"/>
      <c r="N118" s="278"/>
      <c r="O118" s="278"/>
      <c r="P118" s="278"/>
      <c r="Q118" s="278"/>
      <c r="R118" s="278"/>
      <c r="S118" s="278"/>
      <c r="T118" s="278"/>
      <c r="U118" s="278"/>
      <c r="V118" s="278"/>
      <c r="W118" s="278"/>
      <c r="X118" s="278"/>
      <c r="Y118" s="278"/>
      <c r="Z118" s="278"/>
    </row>
    <row r="119" spans="1:26" x14ac:dyDescent="0.2">
      <c r="A119" s="277"/>
      <c r="B119" s="278"/>
      <c r="C119" s="278"/>
      <c r="D119" s="338"/>
      <c r="E119" s="278"/>
      <c r="F119" s="338"/>
      <c r="G119" s="278"/>
      <c r="H119" s="278"/>
      <c r="I119" s="278"/>
      <c r="J119" s="278"/>
      <c r="K119" s="278"/>
      <c r="L119" s="278"/>
      <c r="M119" s="278"/>
      <c r="N119" s="278"/>
      <c r="O119" s="278"/>
      <c r="P119" s="278"/>
      <c r="Q119" s="278"/>
      <c r="R119" s="278"/>
      <c r="S119" s="278"/>
      <c r="T119" s="278"/>
      <c r="U119" s="278"/>
      <c r="V119" s="278"/>
      <c r="W119" s="278"/>
      <c r="X119" s="278"/>
      <c r="Y119" s="278"/>
      <c r="Z119" s="278"/>
    </row>
    <row r="120" spans="1:26" x14ac:dyDescent="0.2">
      <c r="A120" s="277"/>
      <c r="B120" s="278"/>
      <c r="C120" s="278"/>
      <c r="D120" s="338"/>
      <c r="E120" s="278"/>
      <c r="F120" s="338"/>
      <c r="G120" s="278"/>
      <c r="H120" s="278"/>
      <c r="I120" s="278"/>
      <c r="J120" s="278"/>
      <c r="K120" s="278"/>
      <c r="L120" s="278"/>
      <c r="M120" s="278"/>
      <c r="N120" s="278"/>
      <c r="O120" s="278"/>
      <c r="P120" s="278"/>
      <c r="Q120" s="278"/>
      <c r="R120" s="278"/>
      <c r="S120" s="278"/>
      <c r="T120" s="278"/>
      <c r="U120" s="278"/>
      <c r="V120" s="278"/>
      <c r="W120" s="278"/>
      <c r="X120" s="278"/>
      <c r="Y120" s="278"/>
      <c r="Z120" s="278"/>
    </row>
    <row r="121" spans="1:26" x14ac:dyDescent="0.2">
      <c r="A121" s="277"/>
      <c r="B121" s="278"/>
      <c r="C121" s="278"/>
      <c r="D121" s="338"/>
      <c r="E121" s="278"/>
      <c r="F121" s="338"/>
      <c r="G121" s="278"/>
      <c r="H121" s="278"/>
      <c r="I121" s="278"/>
      <c r="J121" s="278"/>
      <c r="K121" s="278"/>
      <c r="L121" s="278"/>
      <c r="M121" s="278"/>
      <c r="N121" s="278"/>
      <c r="O121" s="278"/>
      <c r="P121" s="278"/>
      <c r="Q121" s="278"/>
      <c r="R121" s="278"/>
      <c r="S121" s="278"/>
      <c r="T121" s="278"/>
      <c r="U121" s="278"/>
      <c r="V121" s="278"/>
      <c r="W121" s="278"/>
      <c r="X121" s="278"/>
      <c r="Y121" s="278"/>
      <c r="Z121" s="278"/>
    </row>
    <row r="122" spans="1:26" x14ac:dyDescent="0.2">
      <c r="A122" s="277"/>
      <c r="B122" s="278"/>
      <c r="C122" s="278"/>
      <c r="D122" s="338"/>
      <c r="E122" s="278"/>
      <c r="F122" s="338"/>
      <c r="G122" s="278"/>
      <c r="H122" s="278"/>
      <c r="I122" s="278"/>
      <c r="J122" s="278"/>
      <c r="K122" s="278"/>
      <c r="L122" s="278"/>
      <c r="M122" s="278"/>
      <c r="N122" s="278"/>
      <c r="O122" s="278"/>
      <c r="P122" s="278"/>
      <c r="Q122" s="278"/>
      <c r="R122" s="278"/>
      <c r="S122" s="278"/>
      <c r="T122" s="278"/>
      <c r="U122" s="278"/>
      <c r="V122" s="278"/>
      <c r="W122" s="278"/>
      <c r="X122" s="278"/>
      <c r="Y122" s="278"/>
      <c r="Z122" s="278"/>
    </row>
    <row r="123" spans="1:26" x14ac:dyDescent="0.2">
      <c r="A123" s="277"/>
      <c r="B123" s="278"/>
      <c r="C123" s="278"/>
      <c r="D123" s="338"/>
      <c r="E123" s="278"/>
      <c r="F123" s="338"/>
      <c r="G123" s="278"/>
      <c r="H123" s="278"/>
      <c r="I123" s="278"/>
      <c r="J123" s="278"/>
      <c r="K123" s="278"/>
      <c r="L123" s="278"/>
      <c r="M123" s="278"/>
      <c r="N123" s="278"/>
      <c r="O123" s="278"/>
      <c r="P123" s="278"/>
      <c r="Q123" s="278"/>
      <c r="R123" s="278"/>
      <c r="S123" s="278"/>
      <c r="T123" s="278"/>
      <c r="U123" s="278"/>
      <c r="V123" s="278"/>
      <c r="W123" s="278"/>
      <c r="X123" s="278"/>
      <c r="Y123" s="278"/>
      <c r="Z123" s="278"/>
    </row>
    <row r="124" spans="1:26" x14ac:dyDescent="0.2">
      <c r="A124" s="277"/>
      <c r="B124" s="278"/>
      <c r="C124" s="278"/>
      <c r="D124" s="338"/>
      <c r="E124" s="278"/>
      <c r="F124" s="338"/>
      <c r="G124" s="278"/>
      <c r="H124" s="278"/>
      <c r="I124" s="278"/>
      <c r="J124" s="278"/>
      <c r="K124" s="278"/>
      <c r="L124" s="278"/>
      <c r="M124" s="278"/>
      <c r="N124" s="278"/>
      <c r="O124" s="278"/>
      <c r="P124" s="278"/>
      <c r="Q124" s="278"/>
      <c r="R124" s="278"/>
      <c r="S124" s="278"/>
      <c r="T124" s="278"/>
      <c r="U124" s="278"/>
      <c r="V124" s="278"/>
      <c r="W124" s="278"/>
      <c r="X124" s="278"/>
      <c r="Y124" s="278"/>
      <c r="Z124" s="278"/>
    </row>
    <row r="125" spans="1:26" x14ac:dyDescent="0.2">
      <c r="A125" s="277"/>
      <c r="B125" s="278"/>
      <c r="C125" s="278"/>
      <c r="D125" s="338"/>
      <c r="E125" s="278"/>
      <c r="F125" s="338"/>
      <c r="G125" s="278"/>
      <c r="H125" s="278"/>
      <c r="I125" s="278"/>
      <c r="J125" s="278"/>
      <c r="K125" s="278"/>
      <c r="L125" s="278"/>
      <c r="M125" s="278"/>
      <c r="N125" s="278"/>
      <c r="O125" s="278"/>
      <c r="P125" s="278"/>
      <c r="Q125" s="278"/>
      <c r="R125" s="278"/>
      <c r="S125" s="278"/>
      <c r="T125" s="278"/>
      <c r="U125" s="278"/>
      <c r="V125" s="278"/>
      <c r="W125" s="278"/>
      <c r="X125" s="278"/>
      <c r="Y125" s="278"/>
      <c r="Z125" s="278"/>
    </row>
    <row r="126" spans="1:26" x14ac:dyDescent="0.2">
      <c r="A126" s="277"/>
      <c r="B126" s="278"/>
      <c r="C126" s="278"/>
      <c r="D126" s="338"/>
      <c r="E126" s="278"/>
      <c r="F126" s="338"/>
      <c r="G126" s="278"/>
      <c r="H126" s="278"/>
      <c r="I126" s="278"/>
      <c r="J126" s="278"/>
      <c r="K126" s="278"/>
      <c r="L126" s="278"/>
      <c r="M126" s="278"/>
      <c r="N126" s="278"/>
      <c r="O126" s="278"/>
      <c r="P126" s="278"/>
      <c r="Q126" s="278"/>
      <c r="R126" s="278"/>
      <c r="S126" s="278"/>
      <c r="T126" s="278"/>
      <c r="U126" s="278"/>
      <c r="V126" s="278"/>
      <c r="W126" s="278"/>
      <c r="X126" s="278"/>
      <c r="Y126" s="278"/>
      <c r="Z126" s="278"/>
    </row>
    <row r="127" spans="1:26" x14ac:dyDescent="0.2">
      <c r="A127" s="277"/>
      <c r="B127" s="278"/>
      <c r="C127" s="278"/>
      <c r="D127" s="338"/>
      <c r="E127" s="278"/>
      <c r="F127" s="338"/>
      <c r="G127" s="278"/>
      <c r="H127" s="278"/>
      <c r="I127" s="278"/>
      <c r="J127" s="278"/>
      <c r="K127" s="278"/>
      <c r="L127" s="278"/>
      <c r="M127" s="278"/>
      <c r="N127" s="278"/>
      <c r="O127" s="278"/>
      <c r="P127" s="278"/>
      <c r="Q127" s="278"/>
      <c r="R127" s="278"/>
      <c r="S127" s="278"/>
      <c r="T127" s="278"/>
      <c r="U127" s="278"/>
      <c r="V127" s="278"/>
      <c r="W127" s="278"/>
      <c r="X127" s="278"/>
      <c r="Y127" s="278"/>
      <c r="Z127" s="278"/>
    </row>
    <row r="128" spans="1:26" x14ac:dyDescent="0.2">
      <c r="A128" s="277"/>
      <c r="B128" s="278"/>
      <c r="C128" s="278"/>
      <c r="D128" s="338"/>
      <c r="E128" s="278"/>
      <c r="F128" s="338"/>
      <c r="G128" s="278"/>
      <c r="H128" s="278"/>
      <c r="I128" s="278"/>
      <c r="J128" s="278"/>
      <c r="K128" s="278"/>
      <c r="L128" s="278"/>
      <c r="M128" s="278"/>
      <c r="N128" s="278"/>
      <c r="O128" s="278"/>
      <c r="P128" s="278"/>
      <c r="Q128" s="278"/>
      <c r="R128" s="278"/>
      <c r="S128" s="278"/>
      <c r="T128" s="278"/>
      <c r="U128" s="278"/>
      <c r="V128" s="278"/>
      <c r="W128" s="278"/>
      <c r="X128" s="278"/>
      <c r="Y128" s="278"/>
      <c r="Z128" s="278"/>
    </row>
    <row r="129" spans="1:26" x14ac:dyDescent="0.2">
      <c r="A129" s="277"/>
      <c r="B129" s="278"/>
      <c r="C129" s="278"/>
      <c r="D129" s="338"/>
      <c r="E129" s="278"/>
      <c r="F129" s="338"/>
      <c r="G129" s="278"/>
      <c r="H129" s="278"/>
      <c r="I129" s="278"/>
      <c r="J129" s="278"/>
      <c r="K129" s="278"/>
      <c r="L129" s="278"/>
      <c r="M129" s="278"/>
      <c r="N129" s="278"/>
      <c r="O129" s="278"/>
      <c r="P129" s="278"/>
      <c r="Q129" s="278"/>
      <c r="R129" s="278"/>
      <c r="S129" s="278"/>
      <c r="T129" s="278"/>
      <c r="U129" s="278"/>
      <c r="V129" s="278"/>
      <c r="W129" s="278"/>
      <c r="X129" s="278"/>
      <c r="Y129" s="278"/>
      <c r="Z129" s="278"/>
    </row>
    <row r="130" spans="1:26" x14ac:dyDescent="0.2">
      <c r="A130" s="277"/>
      <c r="B130" s="278"/>
      <c r="C130" s="278"/>
      <c r="D130" s="338"/>
      <c r="E130" s="278"/>
      <c r="F130" s="338"/>
      <c r="G130" s="278"/>
      <c r="H130" s="278"/>
      <c r="I130" s="278"/>
      <c r="J130" s="278"/>
      <c r="K130" s="278"/>
      <c r="L130" s="278"/>
      <c r="M130" s="278"/>
      <c r="N130" s="278"/>
      <c r="O130" s="278"/>
      <c r="P130" s="278"/>
      <c r="Q130" s="278"/>
      <c r="R130" s="278"/>
      <c r="S130" s="278"/>
      <c r="T130" s="278"/>
      <c r="U130" s="278"/>
      <c r="V130" s="278"/>
      <c r="W130" s="278"/>
      <c r="X130" s="278"/>
      <c r="Y130" s="278"/>
      <c r="Z130" s="278"/>
    </row>
    <row r="131" spans="1:26" x14ac:dyDescent="0.2">
      <c r="A131" s="277"/>
      <c r="B131" s="278"/>
      <c r="C131" s="278"/>
      <c r="D131" s="338"/>
      <c r="E131" s="278"/>
      <c r="F131" s="338"/>
      <c r="G131" s="278"/>
      <c r="H131" s="278"/>
      <c r="I131" s="278"/>
      <c r="J131" s="278"/>
      <c r="K131" s="278"/>
      <c r="L131" s="278"/>
      <c r="M131" s="278"/>
      <c r="N131" s="278"/>
      <c r="O131" s="278"/>
      <c r="P131" s="278"/>
      <c r="Q131" s="278"/>
      <c r="R131" s="278"/>
      <c r="S131" s="278"/>
      <c r="T131" s="278"/>
      <c r="U131" s="278"/>
      <c r="V131" s="278"/>
      <c r="W131" s="278"/>
      <c r="X131" s="278"/>
      <c r="Y131" s="278"/>
      <c r="Z131" s="278"/>
    </row>
    <row r="132" spans="1:26" x14ac:dyDescent="0.2">
      <c r="A132" s="277"/>
      <c r="B132" s="278"/>
      <c r="C132" s="278"/>
      <c r="D132" s="338"/>
      <c r="E132" s="278"/>
      <c r="F132" s="338"/>
      <c r="G132" s="278"/>
      <c r="H132" s="278"/>
      <c r="I132" s="278"/>
      <c r="J132" s="278"/>
      <c r="K132" s="278"/>
      <c r="L132" s="278"/>
      <c r="M132" s="278"/>
      <c r="N132" s="278"/>
      <c r="O132" s="278"/>
      <c r="P132" s="278"/>
      <c r="Q132" s="278"/>
      <c r="R132" s="278"/>
      <c r="S132" s="278"/>
      <c r="T132" s="278"/>
      <c r="U132" s="278"/>
      <c r="V132" s="278"/>
      <c r="W132" s="278"/>
      <c r="X132" s="278"/>
      <c r="Y132" s="278"/>
      <c r="Z132" s="278"/>
    </row>
    <row r="133" spans="1:26" x14ac:dyDescent="0.2">
      <c r="A133" s="277"/>
      <c r="B133" s="278"/>
      <c r="C133" s="278"/>
      <c r="D133" s="338"/>
      <c r="E133" s="278"/>
      <c r="F133" s="338"/>
      <c r="G133" s="278"/>
      <c r="H133" s="278"/>
      <c r="I133" s="278"/>
      <c r="J133" s="278"/>
      <c r="K133" s="278"/>
      <c r="L133" s="278"/>
      <c r="M133" s="278"/>
      <c r="N133" s="278"/>
      <c r="O133" s="278"/>
      <c r="P133" s="278"/>
      <c r="Q133" s="278"/>
      <c r="R133" s="278"/>
      <c r="S133" s="278"/>
      <c r="T133" s="278"/>
      <c r="U133" s="278"/>
      <c r="V133" s="278"/>
      <c r="W133" s="278"/>
      <c r="X133" s="278"/>
      <c r="Y133" s="278"/>
      <c r="Z133" s="278"/>
    </row>
    <row r="134" spans="1:26" x14ac:dyDescent="0.2">
      <c r="A134" s="277"/>
      <c r="B134" s="278"/>
      <c r="C134" s="278"/>
      <c r="D134" s="338"/>
      <c r="E134" s="278"/>
      <c r="F134" s="338"/>
      <c r="G134" s="278"/>
      <c r="H134" s="278"/>
      <c r="I134" s="278"/>
      <c r="J134" s="278"/>
      <c r="K134" s="278"/>
      <c r="L134" s="278"/>
      <c r="M134" s="278"/>
      <c r="N134" s="278"/>
      <c r="O134" s="278"/>
      <c r="P134" s="278"/>
      <c r="Q134" s="278"/>
      <c r="R134" s="278"/>
      <c r="S134" s="278"/>
      <c r="T134" s="278"/>
      <c r="U134" s="278"/>
      <c r="V134" s="278"/>
      <c r="W134" s="278"/>
      <c r="X134" s="278"/>
      <c r="Y134" s="278"/>
      <c r="Z134" s="278"/>
    </row>
    <row r="135" spans="1:26" x14ac:dyDescent="0.2">
      <c r="A135" s="277"/>
      <c r="B135" s="278"/>
      <c r="C135" s="278"/>
      <c r="D135" s="338"/>
      <c r="E135" s="278"/>
      <c r="F135" s="338"/>
      <c r="G135" s="278"/>
      <c r="H135" s="278"/>
      <c r="I135" s="278"/>
      <c r="J135" s="278"/>
      <c r="K135" s="278"/>
      <c r="L135" s="278"/>
      <c r="M135" s="278"/>
      <c r="N135" s="278"/>
      <c r="O135" s="278"/>
      <c r="P135" s="278"/>
      <c r="Q135" s="278"/>
      <c r="R135" s="278"/>
      <c r="S135" s="278"/>
      <c r="T135" s="278"/>
      <c r="U135" s="278"/>
      <c r="V135" s="278"/>
      <c r="W135" s="278"/>
      <c r="X135" s="278"/>
      <c r="Y135" s="278"/>
      <c r="Z135" s="278"/>
    </row>
    <row r="136" spans="1:26" x14ac:dyDescent="0.2">
      <c r="A136" s="277"/>
      <c r="B136" s="278"/>
      <c r="C136" s="278"/>
      <c r="D136" s="338"/>
      <c r="E136" s="278"/>
      <c r="F136" s="338"/>
      <c r="G136" s="278"/>
      <c r="H136" s="278"/>
      <c r="I136" s="278"/>
      <c r="J136" s="278"/>
      <c r="K136" s="278"/>
      <c r="L136" s="278"/>
      <c r="M136" s="278"/>
      <c r="N136" s="278"/>
      <c r="O136" s="278"/>
      <c r="P136" s="278"/>
      <c r="Q136" s="278"/>
      <c r="R136" s="278"/>
      <c r="S136" s="278"/>
      <c r="T136" s="278"/>
      <c r="U136" s="278"/>
      <c r="V136" s="278"/>
      <c r="W136" s="278"/>
      <c r="X136" s="278"/>
      <c r="Y136" s="278"/>
      <c r="Z136" s="278"/>
    </row>
    <row r="137" spans="1:26" x14ac:dyDescent="0.2">
      <c r="A137" s="277"/>
      <c r="B137" s="278"/>
      <c r="C137" s="278"/>
      <c r="D137" s="338"/>
      <c r="E137" s="278"/>
      <c r="F137" s="338"/>
      <c r="G137" s="278"/>
      <c r="H137" s="278"/>
      <c r="I137" s="278"/>
      <c r="J137" s="278"/>
      <c r="K137" s="278"/>
      <c r="L137" s="278"/>
      <c r="M137" s="278"/>
      <c r="N137" s="278"/>
      <c r="O137" s="278"/>
      <c r="P137" s="278"/>
      <c r="Q137" s="278"/>
      <c r="R137" s="278"/>
      <c r="S137" s="278"/>
      <c r="T137" s="278"/>
      <c r="U137" s="278"/>
      <c r="V137" s="278"/>
      <c r="W137" s="278"/>
      <c r="X137" s="278"/>
      <c r="Y137" s="278"/>
      <c r="Z137" s="278"/>
    </row>
    <row r="138" spans="1:26" x14ac:dyDescent="0.2">
      <c r="A138" s="277"/>
      <c r="B138" s="278"/>
      <c r="C138" s="278"/>
      <c r="D138" s="338"/>
      <c r="E138" s="278"/>
      <c r="F138" s="338"/>
      <c r="G138" s="278"/>
      <c r="H138" s="278"/>
      <c r="I138" s="278"/>
      <c r="J138" s="278"/>
      <c r="K138" s="278"/>
      <c r="L138" s="278"/>
      <c r="M138" s="278"/>
      <c r="N138" s="278"/>
      <c r="O138" s="278"/>
      <c r="P138" s="278"/>
      <c r="Q138" s="278"/>
      <c r="R138" s="278"/>
      <c r="S138" s="278"/>
      <c r="T138" s="278"/>
      <c r="U138" s="278"/>
      <c r="V138" s="278"/>
      <c r="W138" s="278"/>
      <c r="X138" s="278"/>
      <c r="Y138" s="278"/>
      <c r="Z138" s="278"/>
    </row>
    <row r="139" spans="1:26" x14ac:dyDescent="0.2">
      <c r="A139" s="277"/>
      <c r="B139" s="278"/>
      <c r="C139" s="278"/>
      <c r="D139" s="338"/>
      <c r="E139" s="278"/>
      <c r="F139" s="338"/>
      <c r="G139" s="278"/>
      <c r="H139" s="278"/>
      <c r="I139" s="278"/>
      <c r="J139" s="278"/>
      <c r="K139" s="278"/>
      <c r="L139" s="278"/>
      <c r="M139" s="278"/>
      <c r="N139" s="278"/>
      <c r="O139" s="278"/>
      <c r="P139" s="278"/>
      <c r="Q139" s="278"/>
      <c r="R139" s="278"/>
      <c r="S139" s="278"/>
      <c r="T139" s="278"/>
      <c r="U139" s="278"/>
      <c r="V139" s="278"/>
      <c r="W139" s="278"/>
      <c r="X139" s="278"/>
      <c r="Y139" s="278"/>
      <c r="Z139" s="278"/>
    </row>
    <row r="140" spans="1:26" x14ac:dyDescent="0.2">
      <c r="A140" s="277"/>
      <c r="B140" s="278"/>
      <c r="C140" s="278"/>
      <c r="D140" s="338"/>
      <c r="E140" s="278"/>
      <c r="F140" s="338"/>
      <c r="G140" s="278"/>
      <c r="H140" s="278"/>
      <c r="I140" s="278"/>
      <c r="J140" s="278"/>
      <c r="K140" s="278"/>
      <c r="L140" s="278"/>
      <c r="M140" s="278"/>
      <c r="N140" s="278"/>
      <c r="O140" s="278"/>
      <c r="P140" s="278"/>
      <c r="Q140" s="278"/>
      <c r="R140" s="278"/>
      <c r="S140" s="278"/>
      <c r="T140" s="278"/>
      <c r="U140" s="278"/>
      <c r="V140" s="278"/>
      <c r="W140" s="278"/>
      <c r="X140" s="278"/>
      <c r="Y140" s="278"/>
      <c r="Z140" s="278"/>
    </row>
    <row r="141" spans="1:26" x14ac:dyDescent="0.2">
      <c r="A141" s="277"/>
      <c r="B141" s="278"/>
      <c r="C141" s="278"/>
      <c r="D141" s="338"/>
      <c r="E141" s="278"/>
      <c r="F141" s="338"/>
      <c r="G141" s="278"/>
      <c r="H141" s="278"/>
      <c r="I141" s="278"/>
      <c r="J141" s="278"/>
      <c r="K141" s="278"/>
      <c r="L141" s="278"/>
      <c r="M141" s="278"/>
      <c r="N141" s="278"/>
      <c r="O141" s="278"/>
      <c r="P141" s="278"/>
      <c r="Q141" s="278"/>
      <c r="R141" s="278"/>
      <c r="S141" s="278"/>
      <c r="T141" s="278"/>
      <c r="U141" s="278"/>
      <c r="V141" s="278"/>
      <c r="W141" s="278"/>
      <c r="X141" s="278"/>
      <c r="Y141" s="278"/>
      <c r="Z141" s="278"/>
    </row>
    <row r="142" spans="1:26" x14ac:dyDescent="0.2">
      <c r="A142" s="277"/>
      <c r="B142" s="278"/>
      <c r="C142" s="278"/>
      <c r="D142" s="338"/>
      <c r="E142" s="278"/>
      <c r="F142" s="338"/>
      <c r="G142" s="278"/>
      <c r="H142" s="278"/>
      <c r="I142" s="278"/>
      <c r="J142" s="278"/>
      <c r="K142" s="278"/>
      <c r="L142" s="278"/>
      <c r="M142" s="278"/>
      <c r="N142" s="278"/>
      <c r="O142" s="278"/>
      <c r="P142" s="278"/>
      <c r="Q142" s="278"/>
      <c r="R142" s="278"/>
      <c r="S142" s="278"/>
      <c r="T142" s="278"/>
      <c r="U142" s="278"/>
      <c r="V142" s="278"/>
      <c r="W142" s="278"/>
      <c r="X142" s="278"/>
      <c r="Y142" s="278"/>
      <c r="Z142" s="278"/>
    </row>
    <row r="143" spans="1:26" x14ac:dyDescent="0.2">
      <c r="A143" s="277"/>
      <c r="B143" s="278"/>
      <c r="C143" s="278"/>
      <c r="D143" s="338"/>
      <c r="E143" s="278"/>
      <c r="F143" s="338"/>
      <c r="G143" s="278"/>
      <c r="H143" s="278"/>
      <c r="I143" s="278"/>
      <c r="J143" s="278"/>
      <c r="K143" s="278"/>
      <c r="L143" s="278"/>
      <c r="M143" s="278"/>
      <c r="N143" s="278"/>
      <c r="O143" s="278"/>
      <c r="P143" s="278"/>
      <c r="Q143" s="278"/>
      <c r="R143" s="278"/>
      <c r="S143" s="278"/>
      <c r="T143" s="278"/>
      <c r="U143" s="278"/>
      <c r="V143" s="278"/>
      <c r="W143" s="278"/>
      <c r="X143" s="278"/>
      <c r="Y143" s="278"/>
      <c r="Z143" s="278"/>
    </row>
    <row r="144" spans="1:26" x14ac:dyDescent="0.2">
      <c r="A144" s="277"/>
      <c r="B144" s="278"/>
      <c r="C144" s="278"/>
      <c r="D144" s="338"/>
      <c r="E144" s="278"/>
      <c r="F144" s="338"/>
      <c r="G144" s="278"/>
      <c r="H144" s="278"/>
      <c r="I144" s="278"/>
      <c r="J144" s="278"/>
      <c r="K144" s="278"/>
      <c r="L144" s="278"/>
      <c r="M144" s="278"/>
      <c r="N144" s="278"/>
      <c r="O144" s="278"/>
      <c r="P144" s="278"/>
      <c r="Q144" s="278"/>
      <c r="R144" s="278"/>
      <c r="S144" s="278"/>
      <c r="T144" s="278"/>
      <c r="U144" s="278"/>
      <c r="V144" s="278"/>
      <c r="W144" s="278"/>
      <c r="X144" s="278"/>
      <c r="Y144" s="278"/>
      <c r="Z144" s="278"/>
    </row>
    <row r="145" spans="1:26" x14ac:dyDescent="0.2">
      <c r="A145" s="277"/>
      <c r="B145" s="278"/>
      <c r="C145" s="278"/>
      <c r="D145" s="338"/>
      <c r="E145" s="278"/>
      <c r="F145" s="338"/>
      <c r="G145" s="278"/>
      <c r="H145" s="278"/>
      <c r="I145" s="278"/>
      <c r="J145" s="278"/>
      <c r="K145" s="278"/>
      <c r="L145" s="278"/>
      <c r="M145" s="278"/>
      <c r="N145" s="278"/>
      <c r="O145" s="278"/>
      <c r="P145" s="278"/>
      <c r="Q145" s="278"/>
      <c r="R145" s="278"/>
      <c r="S145" s="278"/>
      <c r="T145" s="278"/>
      <c r="U145" s="278"/>
      <c r="V145" s="278"/>
      <c r="W145" s="278"/>
      <c r="X145" s="278"/>
      <c r="Y145" s="278"/>
      <c r="Z145" s="278"/>
    </row>
    <row r="146" spans="1:26" x14ac:dyDescent="0.2">
      <c r="A146" s="277"/>
      <c r="B146" s="278"/>
      <c r="C146" s="278"/>
      <c r="D146" s="338"/>
      <c r="E146" s="278"/>
      <c r="F146" s="338"/>
      <c r="G146" s="278"/>
      <c r="H146" s="278"/>
      <c r="I146" s="278"/>
      <c r="J146" s="278"/>
      <c r="K146" s="278"/>
      <c r="L146" s="278"/>
      <c r="M146" s="278"/>
      <c r="N146" s="278"/>
      <c r="O146" s="278"/>
      <c r="P146" s="278"/>
      <c r="Q146" s="278"/>
      <c r="R146" s="278"/>
      <c r="S146" s="278"/>
      <c r="T146" s="278"/>
      <c r="U146" s="278"/>
      <c r="V146" s="278"/>
      <c r="W146" s="278"/>
      <c r="X146" s="278"/>
      <c r="Y146" s="278"/>
      <c r="Z146" s="278"/>
    </row>
    <row r="147" spans="1:26" x14ac:dyDescent="0.2">
      <c r="A147" s="277"/>
      <c r="B147" s="278"/>
      <c r="C147" s="278"/>
      <c r="D147" s="338"/>
      <c r="E147" s="278"/>
      <c r="F147" s="338"/>
      <c r="G147" s="278"/>
      <c r="H147" s="278"/>
      <c r="I147" s="278"/>
      <c r="J147" s="278"/>
      <c r="K147" s="278"/>
      <c r="L147" s="278"/>
      <c r="M147" s="278"/>
      <c r="N147" s="278"/>
      <c r="O147" s="278"/>
      <c r="P147" s="278"/>
      <c r="Q147" s="278"/>
      <c r="R147" s="278"/>
      <c r="S147" s="278"/>
      <c r="T147" s="278"/>
      <c r="U147" s="278"/>
      <c r="V147" s="278"/>
      <c r="W147" s="278"/>
      <c r="X147" s="278"/>
      <c r="Y147" s="278"/>
      <c r="Z147" s="278"/>
    </row>
    <row r="148" spans="1:26" x14ac:dyDescent="0.2">
      <c r="A148" s="277"/>
      <c r="B148" s="278"/>
      <c r="C148" s="278"/>
      <c r="D148" s="338"/>
      <c r="E148" s="278"/>
      <c r="F148" s="338"/>
      <c r="G148" s="278"/>
      <c r="H148" s="278"/>
      <c r="I148" s="278"/>
      <c r="J148" s="278"/>
      <c r="K148" s="278"/>
      <c r="L148" s="278"/>
      <c r="M148" s="278"/>
      <c r="N148" s="278"/>
      <c r="O148" s="278"/>
      <c r="P148" s="278"/>
      <c r="Q148" s="278"/>
      <c r="R148" s="278"/>
      <c r="S148" s="278"/>
      <c r="T148" s="278"/>
      <c r="U148" s="278"/>
      <c r="V148" s="278"/>
      <c r="W148" s="278"/>
      <c r="X148" s="278"/>
      <c r="Y148" s="278"/>
      <c r="Z148" s="278"/>
    </row>
    <row r="149" spans="1:26" x14ac:dyDescent="0.2">
      <c r="A149" s="277"/>
      <c r="B149" s="278"/>
      <c r="C149" s="278"/>
      <c r="D149" s="338"/>
      <c r="E149" s="278"/>
      <c r="F149" s="338"/>
      <c r="G149" s="278"/>
      <c r="H149" s="278"/>
      <c r="I149" s="278"/>
      <c r="J149" s="278"/>
      <c r="K149" s="278"/>
      <c r="L149" s="278"/>
      <c r="M149" s="278"/>
      <c r="N149" s="278"/>
      <c r="O149" s="278"/>
      <c r="P149" s="278"/>
      <c r="Q149" s="278"/>
      <c r="R149" s="278"/>
      <c r="S149" s="278"/>
      <c r="T149" s="278"/>
      <c r="U149" s="278"/>
      <c r="V149" s="278"/>
      <c r="W149" s="278"/>
      <c r="X149" s="278"/>
      <c r="Y149" s="278"/>
      <c r="Z149" s="278"/>
    </row>
    <row r="150" spans="1:26" x14ac:dyDescent="0.2">
      <c r="A150" s="277"/>
      <c r="B150" s="278"/>
      <c r="C150" s="278"/>
      <c r="D150" s="338"/>
      <c r="E150" s="278"/>
      <c r="F150" s="338"/>
      <c r="G150" s="278"/>
      <c r="H150" s="278"/>
      <c r="I150" s="278"/>
      <c r="J150" s="278"/>
      <c r="K150" s="278"/>
      <c r="L150" s="278"/>
      <c r="M150" s="278"/>
      <c r="N150" s="278"/>
      <c r="O150" s="278"/>
      <c r="P150" s="278"/>
      <c r="Q150" s="278"/>
      <c r="R150" s="278"/>
      <c r="S150" s="278"/>
      <c r="T150" s="278"/>
      <c r="U150" s="278"/>
      <c r="V150" s="278"/>
      <c r="W150" s="278"/>
      <c r="X150" s="278"/>
      <c r="Y150" s="278"/>
      <c r="Z150" s="278"/>
    </row>
    <row r="151" spans="1:26" x14ac:dyDescent="0.2">
      <c r="A151" s="277"/>
      <c r="B151" s="278"/>
      <c r="C151" s="278"/>
      <c r="D151" s="338"/>
      <c r="E151" s="278"/>
      <c r="F151" s="338"/>
      <c r="G151" s="278"/>
      <c r="H151" s="278"/>
      <c r="I151" s="278"/>
      <c r="J151" s="278"/>
      <c r="K151" s="278"/>
      <c r="L151" s="278"/>
      <c r="M151" s="278"/>
      <c r="N151" s="278"/>
      <c r="O151" s="278"/>
      <c r="P151" s="278"/>
      <c r="Q151" s="278"/>
      <c r="R151" s="278"/>
      <c r="S151" s="278"/>
      <c r="T151" s="278"/>
      <c r="U151" s="278"/>
      <c r="V151" s="278"/>
      <c r="W151" s="278"/>
      <c r="X151" s="278"/>
      <c r="Y151" s="278"/>
      <c r="Z151" s="278"/>
    </row>
    <row r="152" spans="1:26" x14ac:dyDescent="0.2">
      <c r="A152" s="277"/>
      <c r="B152" s="278"/>
      <c r="C152" s="278"/>
      <c r="D152" s="338"/>
      <c r="E152" s="278"/>
      <c r="F152" s="338"/>
      <c r="G152" s="278"/>
      <c r="H152" s="278"/>
      <c r="I152" s="278"/>
      <c r="J152" s="278"/>
      <c r="K152" s="278"/>
      <c r="L152" s="278"/>
      <c r="M152" s="278"/>
      <c r="N152" s="278"/>
      <c r="O152" s="278"/>
      <c r="P152" s="278"/>
      <c r="Q152" s="278"/>
      <c r="R152" s="278"/>
      <c r="S152" s="278"/>
      <c r="T152" s="278"/>
      <c r="U152" s="278"/>
      <c r="V152" s="278"/>
      <c r="W152" s="278"/>
      <c r="X152" s="278"/>
      <c r="Y152" s="278"/>
      <c r="Z152" s="278"/>
    </row>
    <row r="153" spans="1:26" x14ac:dyDescent="0.2">
      <c r="A153" s="277"/>
      <c r="B153" s="278"/>
      <c r="C153" s="278"/>
      <c r="D153" s="338"/>
      <c r="E153" s="278"/>
      <c r="F153" s="338"/>
      <c r="G153" s="278"/>
      <c r="H153" s="278"/>
      <c r="I153" s="278"/>
      <c r="J153" s="278"/>
      <c r="K153" s="278"/>
      <c r="L153" s="278"/>
      <c r="M153" s="278"/>
      <c r="N153" s="278"/>
      <c r="O153" s="278"/>
      <c r="P153" s="278"/>
      <c r="Q153" s="278"/>
      <c r="R153" s="278"/>
      <c r="S153" s="278"/>
      <c r="T153" s="278"/>
      <c r="U153" s="278"/>
      <c r="V153" s="278"/>
      <c r="W153" s="278"/>
      <c r="X153" s="278"/>
      <c r="Y153" s="278"/>
      <c r="Z153" s="278"/>
    </row>
    <row r="154" spans="1:26" x14ac:dyDescent="0.2">
      <c r="A154" s="277"/>
      <c r="B154" s="278"/>
      <c r="C154" s="278"/>
      <c r="D154" s="338"/>
      <c r="E154" s="278"/>
      <c r="F154" s="338"/>
      <c r="G154" s="278"/>
      <c r="H154" s="278"/>
      <c r="I154" s="278"/>
      <c r="J154" s="278"/>
      <c r="K154" s="278"/>
      <c r="L154" s="278"/>
      <c r="M154" s="278"/>
      <c r="N154" s="278"/>
      <c r="O154" s="278"/>
      <c r="P154" s="278"/>
      <c r="Q154" s="278"/>
      <c r="R154" s="278"/>
      <c r="S154" s="278"/>
      <c r="T154" s="278"/>
      <c r="U154" s="278"/>
      <c r="V154" s="278"/>
      <c r="W154" s="278"/>
      <c r="X154" s="278"/>
      <c r="Y154" s="278"/>
      <c r="Z154" s="278"/>
    </row>
    <row r="155" spans="1:26" x14ac:dyDescent="0.2">
      <c r="A155" s="277"/>
      <c r="B155" s="278"/>
      <c r="C155" s="278"/>
      <c r="D155" s="338"/>
      <c r="E155" s="278"/>
      <c r="F155" s="338"/>
      <c r="G155" s="278"/>
      <c r="H155" s="278"/>
      <c r="I155" s="278"/>
      <c r="J155" s="278"/>
      <c r="K155" s="278"/>
      <c r="L155" s="278"/>
      <c r="M155" s="278"/>
      <c r="N155" s="278"/>
      <c r="O155" s="278"/>
      <c r="P155" s="278"/>
      <c r="Q155" s="278"/>
      <c r="R155" s="278"/>
      <c r="S155" s="278"/>
      <c r="T155" s="278"/>
      <c r="U155" s="278"/>
      <c r="V155" s="278"/>
      <c r="W155" s="278"/>
      <c r="X155" s="278"/>
      <c r="Y155" s="278"/>
      <c r="Z155" s="278"/>
    </row>
    <row r="156" spans="1:26" x14ac:dyDescent="0.2">
      <c r="A156" s="277"/>
      <c r="B156" s="278"/>
      <c r="C156" s="278"/>
      <c r="D156" s="338"/>
      <c r="E156" s="278"/>
      <c r="F156" s="338"/>
      <c r="G156" s="278"/>
      <c r="H156" s="278"/>
      <c r="I156" s="278"/>
      <c r="J156" s="278"/>
      <c r="K156" s="278"/>
      <c r="L156" s="278"/>
      <c r="M156" s="278"/>
      <c r="N156" s="278"/>
      <c r="O156" s="278"/>
      <c r="P156" s="278"/>
      <c r="Q156" s="278"/>
      <c r="R156" s="278"/>
      <c r="S156" s="278"/>
      <c r="T156" s="278"/>
      <c r="U156" s="278"/>
      <c r="V156" s="278"/>
      <c r="W156" s="278"/>
      <c r="X156" s="278"/>
      <c r="Y156" s="278"/>
      <c r="Z156" s="278"/>
    </row>
    <row r="157" spans="1:26" x14ac:dyDescent="0.2">
      <c r="A157" s="277"/>
      <c r="B157" s="278"/>
      <c r="C157" s="278"/>
      <c r="D157" s="338"/>
      <c r="E157" s="278"/>
      <c r="F157" s="338"/>
      <c r="G157" s="278"/>
      <c r="H157" s="278"/>
      <c r="I157" s="278"/>
      <c r="J157" s="278"/>
      <c r="K157" s="278"/>
      <c r="L157" s="278"/>
      <c r="M157" s="278"/>
      <c r="N157" s="278"/>
      <c r="O157" s="278"/>
      <c r="P157" s="278"/>
      <c r="Q157" s="278"/>
      <c r="R157" s="278"/>
      <c r="S157" s="278"/>
      <c r="T157" s="278"/>
      <c r="U157" s="278"/>
      <c r="V157" s="278"/>
      <c r="W157" s="278"/>
      <c r="X157" s="278"/>
      <c r="Y157" s="278"/>
      <c r="Z157" s="278"/>
    </row>
    <row r="158" spans="1:26" x14ac:dyDescent="0.2">
      <c r="A158" s="277"/>
      <c r="B158" s="278"/>
      <c r="C158" s="278"/>
      <c r="D158" s="338"/>
      <c r="E158" s="278"/>
      <c r="F158" s="338"/>
      <c r="G158" s="278"/>
      <c r="H158" s="278"/>
      <c r="I158" s="278"/>
      <c r="J158" s="278"/>
      <c r="K158" s="278"/>
      <c r="L158" s="278"/>
      <c r="M158" s="278"/>
      <c r="N158" s="278"/>
      <c r="O158" s="278"/>
      <c r="P158" s="278"/>
      <c r="Q158" s="278"/>
      <c r="R158" s="278"/>
      <c r="S158" s="278"/>
      <c r="T158" s="278"/>
      <c r="U158" s="278"/>
      <c r="V158" s="278"/>
      <c r="W158" s="278"/>
      <c r="X158" s="278"/>
      <c r="Y158" s="278"/>
      <c r="Z158" s="278"/>
    </row>
    <row r="159" spans="1:26" x14ac:dyDescent="0.2">
      <c r="A159" s="277"/>
      <c r="B159" s="278"/>
      <c r="C159" s="278"/>
      <c r="D159" s="338"/>
      <c r="E159" s="278"/>
      <c r="F159" s="338"/>
      <c r="G159" s="278"/>
      <c r="H159" s="278"/>
      <c r="I159" s="278"/>
      <c r="J159" s="278"/>
      <c r="K159" s="278"/>
      <c r="L159" s="278"/>
      <c r="M159" s="278"/>
      <c r="N159" s="278"/>
      <c r="O159" s="278"/>
      <c r="P159" s="278"/>
      <c r="Q159" s="278"/>
      <c r="R159" s="278"/>
      <c r="S159" s="278"/>
      <c r="T159" s="278"/>
      <c r="U159" s="278"/>
      <c r="V159" s="278"/>
      <c r="W159" s="278"/>
      <c r="X159" s="278"/>
      <c r="Y159" s="278"/>
      <c r="Z159" s="278"/>
    </row>
    <row r="160" spans="1:26" x14ac:dyDescent="0.2">
      <c r="A160" s="277"/>
      <c r="B160" s="278"/>
      <c r="C160" s="278"/>
      <c r="D160" s="338"/>
      <c r="E160" s="278"/>
      <c r="F160" s="338"/>
      <c r="G160" s="278"/>
      <c r="H160" s="278"/>
      <c r="I160" s="278"/>
      <c r="J160" s="278"/>
      <c r="K160" s="278"/>
      <c r="L160" s="278"/>
      <c r="M160" s="278"/>
      <c r="N160" s="278"/>
      <c r="O160" s="278"/>
      <c r="P160" s="278"/>
      <c r="Q160" s="278"/>
      <c r="R160" s="278"/>
      <c r="S160" s="278"/>
      <c r="T160" s="278"/>
      <c r="U160" s="278"/>
      <c r="V160" s="278"/>
      <c r="W160" s="278"/>
      <c r="X160" s="278"/>
      <c r="Y160" s="278"/>
      <c r="Z160" s="278"/>
    </row>
    <row r="161" spans="1:26" x14ac:dyDescent="0.2">
      <c r="A161" s="277"/>
      <c r="B161" s="278"/>
      <c r="C161" s="278"/>
      <c r="D161" s="338"/>
      <c r="E161" s="278"/>
      <c r="F161" s="338"/>
      <c r="G161" s="278"/>
      <c r="H161" s="278"/>
      <c r="I161" s="278"/>
      <c r="J161" s="278"/>
      <c r="K161" s="278"/>
      <c r="L161" s="278"/>
      <c r="M161" s="278"/>
      <c r="N161" s="278"/>
      <c r="O161" s="278"/>
      <c r="P161" s="278"/>
      <c r="Q161" s="278"/>
      <c r="R161" s="278"/>
      <c r="S161" s="278"/>
      <c r="T161" s="278"/>
      <c r="U161" s="278"/>
      <c r="V161" s="278"/>
      <c r="W161" s="278"/>
      <c r="X161" s="278"/>
      <c r="Y161" s="278"/>
      <c r="Z161" s="278"/>
    </row>
    <row r="162" spans="1:26" x14ac:dyDescent="0.2">
      <c r="A162" s="277"/>
      <c r="B162" s="278"/>
      <c r="C162" s="278"/>
      <c r="D162" s="338"/>
      <c r="E162" s="278"/>
      <c r="F162" s="338"/>
      <c r="G162" s="278"/>
      <c r="H162" s="278"/>
      <c r="I162" s="278"/>
      <c r="J162" s="278"/>
      <c r="K162" s="278"/>
      <c r="L162" s="278"/>
      <c r="M162" s="278"/>
      <c r="N162" s="278"/>
      <c r="O162" s="278"/>
      <c r="P162" s="278"/>
      <c r="Q162" s="278"/>
      <c r="R162" s="278"/>
      <c r="S162" s="278"/>
      <c r="T162" s="278"/>
      <c r="U162" s="278"/>
      <c r="V162" s="278"/>
      <c r="W162" s="278"/>
      <c r="X162" s="278"/>
      <c r="Y162" s="278"/>
      <c r="Z162" s="278"/>
    </row>
    <row r="163" spans="1:26" x14ac:dyDescent="0.2">
      <c r="A163" s="277"/>
      <c r="B163" s="278"/>
      <c r="C163" s="278"/>
      <c r="D163" s="338"/>
      <c r="E163" s="278"/>
      <c r="F163" s="338"/>
      <c r="G163" s="278"/>
      <c r="H163" s="278"/>
      <c r="I163" s="278"/>
      <c r="J163" s="278"/>
      <c r="K163" s="278"/>
      <c r="L163" s="278"/>
      <c r="M163" s="278"/>
      <c r="N163" s="278"/>
      <c r="O163" s="278"/>
      <c r="P163" s="278"/>
      <c r="Q163" s="278"/>
      <c r="R163" s="278"/>
      <c r="S163" s="278"/>
      <c r="T163" s="278"/>
      <c r="U163" s="278"/>
      <c r="V163" s="278"/>
      <c r="W163" s="278"/>
      <c r="X163" s="278"/>
      <c r="Y163" s="278"/>
      <c r="Z163" s="278"/>
    </row>
    <row r="164" spans="1:26" x14ac:dyDescent="0.2">
      <c r="A164" s="277"/>
      <c r="B164" s="278"/>
      <c r="C164" s="278"/>
      <c r="D164" s="338"/>
      <c r="E164" s="278"/>
      <c r="F164" s="338"/>
      <c r="G164" s="278"/>
      <c r="H164" s="278"/>
      <c r="I164" s="278"/>
      <c r="J164" s="278"/>
      <c r="K164" s="278"/>
      <c r="L164" s="278"/>
      <c r="M164" s="278"/>
      <c r="N164" s="278"/>
      <c r="O164" s="278"/>
      <c r="P164" s="278"/>
      <c r="Q164" s="278"/>
      <c r="R164" s="278"/>
      <c r="S164" s="278"/>
      <c r="T164" s="278"/>
      <c r="U164" s="278"/>
      <c r="V164" s="278"/>
      <c r="W164" s="278"/>
      <c r="X164" s="278"/>
      <c r="Y164" s="278"/>
      <c r="Z164" s="278"/>
    </row>
    <row r="165" spans="1:26" x14ac:dyDescent="0.2">
      <c r="A165" s="277"/>
      <c r="B165" s="278"/>
      <c r="C165" s="278"/>
      <c r="D165" s="338"/>
      <c r="E165" s="278"/>
      <c r="F165" s="338"/>
      <c r="G165" s="278"/>
      <c r="H165" s="278"/>
      <c r="I165" s="278"/>
      <c r="J165" s="278"/>
      <c r="K165" s="278"/>
      <c r="L165" s="278"/>
      <c r="M165" s="278"/>
      <c r="N165" s="278"/>
      <c r="O165" s="278"/>
      <c r="P165" s="278"/>
      <c r="Q165" s="278"/>
      <c r="R165" s="278"/>
      <c r="S165" s="278"/>
      <c r="T165" s="278"/>
      <c r="U165" s="278"/>
      <c r="V165" s="278"/>
      <c r="W165" s="278"/>
      <c r="X165" s="278"/>
      <c r="Y165" s="278"/>
      <c r="Z165" s="278"/>
    </row>
    <row r="166" spans="1:26" x14ac:dyDescent="0.2">
      <c r="A166" s="277"/>
      <c r="B166" s="278"/>
      <c r="C166" s="278"/>
      <c r="D166" s="338"/>
      <c r="E166" s="278"/>
      <c r="F166" s="338"/>
      <c r="G166" s="278"/>
      <c r="H166" s="278"/>
      <c r="I166" s="278"/>
      <c r="J166" s="278"/>
      <c r="K166" s="278"/>
      <c r="L166" s="278"/>
      <c r="M166" s="278"/>
      <c r="N166" s="278"/>
      <c r="O166" s="278"/>
      <c r="P166" s="278"/>
      <c r="Q166" s="278"/>
      <c r="R166" s="278"/>
      <c r="S166" s="278"/>
      <c r="T166" s="278"/>
      <c r="U166" s="278"/>
      <c r="V166" s="278"/>
      <c r="W166" s="278"/>
      <c r="X166" s="278"/>
      <c r="Y166" s="278"/>
      <c r="Z166" s="278"/>
    </row>
    <row r="167" spans="1:26" x14ac:dyDescent="0.2">
      <c r="A167" s="277"/>
      <c r="B167" s="278"/>
      <c r="C167" s="278"/>
      <c r="D167" s="338"/>
      <c r="E167" s="278"/>
      <c r="F167" s="338"/>
      <c r="G167" s="278"/>
      <c r="H167" s="278"/>
      <c r="I167" s="278"/>
      <c r="J167" s="278"/>
      <c r="K167" s="278"/>
      <c r="L167" s="278"/>
      <c r="M167" s="278"/>
      <c r="N167" s="278"/>
      <c r="O167" s="278"/>
      <c r="P167" s="278"/>
      <c r="Q167" s="278"/>
      <c r="R167" s="278"/>
      <c r="S167" s="278"/>
      <c r="T167" s="278"/>
      <c r="U167" s="278"/>
      <c r="V167" s="278"/>
      <c r="W167" s="278"/>
      <c r="X167" s="278"/>
      <c r="Y167" s="278"/>
      <c r="Z167" s="278"/>
    </row>
    <row r="168" spans="1:26" x14ac:dyDescent="0.2">
      <c r="A168" s="277"/>
      <c r="B168" s="278"/>
      <c r="C168" s="278"/>
      <c r="D168" s="338"/>
      <c r="E168" s="278"/>
      <c r="F168" s="338"/>
      <c r="G168" s="278"/>
      <c r="H168" s="278"/>
      <c r="I168" s="278"/>
      <c r="J168" s="278"/>
      <c r="K168" s="278"/>
      <c r="L168" s="278"/>
      <c r="M168" s="278"/>
      <c r="N168" s="278"/>
      <c r="O168" s="278"/>
      <c r="P168" s="278"/>
      <c r="Q168" s="278"/>
      <c r="R168" s="278"/>
      <c r="S168" s="278"/>
      <c r="T168" s="278"/>
      <c r="U168" s="278"/>
      <c r="V168" s="278"/>
      <c r="W168" s="278"/>
      <c r="X168" s="278"/>
      <c r="Y168" s="278"/>
      <c r="Z168" s="278"/>
    </row>
    <row r="169" spans="1:26" x14ac:dyDescent="0.2">
      <c r="A169" s="277"/>
      <c r="B169" s="278"/>
      <c r="C169" s="278"/>
      <c r="D169" s="338"/>
      <c r="E169" s="278"/>
      <c r="F169" s="338"/>
      <c r="G169" s="278"/>
      <c r="H169" s="278"/>
      <c r="I169" s="278"/>
      <c r="J169" s="278"/>
      <c r="K169" s="278"/>
      <c r="L169" s="278"/>
      <c r="M169" s="278"/>
      <c r="N169" s="278"/>
      <c r="O169" s="278"/>
      <c r="P169" s="278"/>
      <c r="Q169" s="278"/>
      <c r="R169" s="278"/>
      <c r="S169" s="278"/>
      <c r="T169" s="278"/>
      <c r="U169" s="278"/>
      <c r="V169" s="278"/>
      <c r="W169" s="278"/>
      <c r="X169" s="278"/>
      <c r="Y169" s="278"/>
      <c r="Z169" s="278"/>
    </row>
    <row r="170" spans="1:26" x14ac:dyDescent="0.2">
      <c r="A170" s="277"/>
      <c r="B170" s="278"/>
      <c r="C170" s="278"/>
      <c r="D170" s="338"/>
      <c r="E170" s="278"/>
      <c r="F170" s="338"/>
      <c r="G170" s="278"/>
      <c r="H170" s="278"/>
      <c r="I170" s="278"/>
      <c r="J170" s="278"/>
      <c r="K170" s="278"/>
      <c r="L170" s="278"/>
      <c r="M170" s="278"/>
      <c r="N170" s="278"/>
      <c r="O170" s="278"/>
      <c r="P170" s="278"/>
      <c r="Q170" s="278"/>
      <c r="R170" s="278"/>
      <c r="S170" s="278"/>
      <c r="T170" s="278"/>
      <c r="U170" s="278"/>
      <c r="V170" s="278"/>
      <c r="W170" s="278"/>
      <c r="X170" s="278"/>
      <c r="Y170" s="278"/>
      <c r="Z170" s="278"/>
    </row>
    <row r="171" spans="1:26" x14ac:dyDescent="0.2">
      <c r="A171" s="277"/>
      <c r="B171" s="278"/>
      <c r="C171" s="278"/>
      <c r="D171" s="338"/>
      <c r="E171" s="278"/>
      <c r="F171" s="338"/>
      <c r="G171" s="278"/>
      <c r="H171" s="278"/>
      <c r="I171" s="278"/>
      <c r="J171" s="278"/>
      <c r="K171" s="278"/>
      <c r="L171" s="278"/>
      <c r="M171" s="278"/>
      <c r="N171" s="278"/>
      <c r="O171" s="278"/>
      <c r="P171" s="278"/>
      <c r="Q171" s="278"/>
      <c r="R171" s="278"/>
      <c r="S171" s="278"/>
      <c r="T171" s="278"/>
      <c r="U171" s="278"/>
      <c r="V171" s="278"/>
      <c r="W171" s="278"/>
      <c r="X171" s="278"/>
      <c r="Y171" s="278"/>
      <c r="Z171" s="278"/>
    </row>
    <row r="172" spans="1:26" x14ac:dyDescent="0.2">
      <c r="A172" s="277"/>
      <c r="B172" s="278"/>
      <c r="C172" s="278"/>
      <c r="D172" s="338"/>
      <c r="E172" s="278"/>
      <c r="F172" s="338"/>
      <c r="G172" s="278"/>
      <c r="H172" s="278"/>
      <c r="I172" s="278"/>
      <c r="J172" s="278"/>
      <c r="K172" s="278"/>
      <c r="L172" s="278"/>
      <c r="M172" s="278"/>
      <c r="N172" s="278"/>
      <c r="O172" s="278"/>
      <c r="P172" s="278"/>
      <c r="Q172" s="278"/>
      <c r="R172" s="278"/>
      <c r="S172" s="278"/>
      <c r="T172" s="278"/>
      <c r="U172" s="278"/>
      <c r="V172" s="278"/>
      <c r="W172" s="278"/>
      <c r="X172" s="278"/>
      <c r="Y172" s="278"/>
      <c r="Z172" s="278"/>
    </row>
    <row r="173" spans="1:26" x14ac:dyDescent="0.2">
      <c r="A173" s="277"/>
      <c r="B173" s="278"/>
      <c r="C173" s="278"/>
      <c r="D173" s="338"/>
      <c r="E173" s="278"/>
      <c r="F173" s="338"/>
      <c r="G173" s="278"/>
      <c r="H173" s="278"/>
      <c r="I173" s="278"/>
      <c r="J173" s="278"/>
      <c r="K173" s="278"/>
      <c r="L173" s="278"/>
      <c r="M173" s="278"/>
      <c r="N173" s="278"/>
      <c r="O173" s="278"/>
      <c r="P173" s="278"/>
      <c r="Q173" s="278"/>
      <c r="R173" s="278"/>
      <c r="S173" s="278"/>
      <c r="T173" s="278"/>
      <c r="U173" s="278"/>
      <c r="V173" s="278"/>
      <c r="W173" s="278"/>
      <c r="X173" s="278"/>
      <c r="Y173" s="278"/>
      <c r="Z173" s="278"/>
    </row>
    <row r="174" spans="1:26" x14ac:dyDescent="0.2">
      <c r="A174" s="277"/>
      <c r="B174" s="278"/>
      <c r="C174" s="278"/>
      <c r="D174" s="338"/>
      <c r="E174" s="278"/>
      <c r="F174" s="338"/>
      <c r="G174" s="278"/>
      <c r="H174" s="278"/>
      <c r="I174" s="278"/>
      <c r="J174" s="278"/>
      <c r="K174" s="278"/>
      <c r="L174" s="278"/>
      <c r="M174" s="278"/>
      <c r="N174" s="278"/>
      <c r="O174" s="278"/>
      <c r="P174" s="278"/>
      <c r="Q174" s="278"/>
      <c r="R174" s="278"/>
      <c r="S174" s="278"/>
      <c r="T174" s="278"/>
      <c r="U174" s="278"/>
      <c r="V174" s="278"/>
      <c r="W174" s="278"/>
      <c r="X174" s="278"/>
      <c r="Y174" s="278"/>
      <c r="Z174" s="278"/>
    </row>
    <row r="175" spans="1:26" x14ac:dyDescent="0.2">
      <c r="A175" s="277"/>
      <c r="B175" s="278"/>
      <c r="C175" s="278"/>
      <c r="D175" s="338"/>
      <c r="E175" s="278"/>
      <c r="F175" s="338"/>
      <c r="G175" s="278"/>
      <c r="H175" s="278"/>
      <c r="I175" s="278"/>
      <c r="J175" s="278"/>
      <c r="K175" s="278"/>
      <c r="L175" s="278"/>
      <c r="M175" s="278"/>
      <c r="N175" s="278"/>
      <c r="O175" s="278"/>
      <c r="P175" s="278"/>
      <c r="Q175" s="278"/>
      <c r="R175" s="278"/>
      <c r="S175" s="278"/>
      <c r="T175" s="278"/>
      <c r="U175" s="278"/>
      <c r="V175" s="278"/>
      <c r="W175" s="278"/>
      <c r="X175" s="278"/>
      <c r="Y175" s="278"/>
      <c r="Z175" s="278"/>
    </row>
    <row r="176" spans="1:26" x14ac:dyDescent="0.2">
      <c r="A176" s="277"/>
      <c r="B176" s="278"/>
      <c r="C176" s="278"/>
      <c r="D176" s="338"/>
      <c r="E176" s="278"/>
      <c r="F176" s="338"/>
      <c r="G176" s="278"/>
      <c r="H176" s="278"/>
      <c r="I176" s="278"/>
      <c r="J176" s="278"/>
      <c r="K176" s="278"/>
      <c r="L176" s="278"/>
      <c r="M176" s="278"/>
      <c r="N176" s="278"/>
      <c r="O176" s="278"/>
      <c r="P176" s="278"/>
      <c r="Q176" s="278"/>
      <c r="R176" s="278"/>
      <c r="S176" s="278"/>
      <c r="T176" s="278"/>
      <c r="U176" s="278"/>
      <c r="V176" s="278"/>
      <c r="W176" s="278"/>
      <c r="X176" s="278"/>
      <c r="Y176" s="278"/>
      <c r="Z176" s="278"/>
    </row>
    <row r="177" spans="1:26" x14ac:dyDescent="0.2">
      <c r="A177" s="277"/>
      <c r="B177" s="278"/>
      <c r="C177" s="278"/>
      <c r="D177" s="338"/>
      <c r="E177" s="278"/>
      <c r="F177" s="338"/>
      <c r="G177" s="278"/>
      <c r="H177" s="278"/>
      <c r="I177" s="278"/>
      <c r="J177" s="278"/>
      <c r="K177" s="278"/>
      <c r="L177" s="278"/>
      <c r="M177" s="278"/>
      <c r="N177" s="278"/>
      <c r="O177" s="278"/>
      <c r="P177" s="278"/>
      <c r="Q177" s="278"/>
      <c r="R177" s="278"/>
      <c r="S177" s="278"/>
      <c r="T177" s="278"/>
      <c r="U177" s="278"/>
      <c r="V177" s="278"/>
      <c r="W177" s="278"/>
      <c r="X177" s="278"/>
      <c r="Y177" s="278"/>
      <c r="Z177" s="278"/>
    </row>
    <row r="178" spans="1:26" x14ac:dyDescent="0.2">
      <c r="A178" s="277"/>
      <c r="B178" s="278"/>
      <c r="C178" s="278"/>
      <c r="D178" s="338"/>
      <c r="E178" s="278"/>
      <c r="F178" s="338"/>
      <c r="G178" s="278"/>
      <c r="H178" s="278"/>
      <c r="I178" s="278"/>
      <c r="J178" s="278"/>
      <c r="K178" s="278"/>
      <c r="L178" s="278"/>
      <c r="M178" s="278"/>
      <c r="N178" s="278"/>
      <c r="O178" s="278"/>
      <c r="P178" s="278"/>
      <c r="Q178" s="278"/>
      <c r="R178" s="278"/>
      <c r="S178" s="278"/>
      <c r="T178" s="278"/>
      <c r="U178" s="278"/>
      <c r="V178" s="278"/>
      <c r="W178" s="278"/>
      <c r="X178" s="278"/>
      <c r="Y178" s="278"/>
      <c r="Z178" s="278"/>
    </row>
    <row r="179" spans="1:26" x14ac:dyDescent="0.2">
      <c r="A179" s="277"/>
      <c r="B179" s="278"/>
      <c r="C179" s="278"/>
      <c r="D179" s="338"/>
      <c r="E179" s="278"/>
      <c r="F179" s="338"/>
      <c r="G179" s="278"/>
      <c r="H179" s="278"/>
      <c r="I179" s="278"/>
      <c r="J179" s="278"/>
      <c r="K179" s="278"/>
      <c r="L179" s="278"/>
      <c r="M179" s="278"/>
      <c r="N179" s="278"/>
      <c r="O179" s="278"/>
      <c r="P179" s="278"/>
      <c r="Q179" s="278"/>
      <c r="R179" s="278"/>
      <c r="S179" s="278"/>
      <c r="T179" s="278"/>
      <c r="U179" s="278"/>
      <c r="V179" s="278"/>
      <c r="W179" s="278"/>
      <c r="X179" s="278"/>
      <c r="Y179" s="278"/>
      <c r="Z179" s="278"/>
    </row>
    <row r="180" spans="1:26" x14ac:dyDescent="0.2">
      <c r="A180" s="277"/>
      <c r="B180" s="278"/>
      <c r="C180" s="278"/>
      <c r="D180" s="338"/>
      <c r="E180" s="278"/>
      <c r="F180" s="338"/>
      <c r="G180" s="278"/>
      <c r="H180" s="278"/>
      <c r="I180" s="278"/>
      <c r="J180" s="278"/>
      <c r="K180" s="278"/>
      <c r="L180" s="278"/>
      <c r="M180" s="278"/>
      <c r="N180" s="278"/>
      <c r="O180" s="278"/>
      <c r="P180" s="278"/>
      <c r="Q180" s="278"/>
      <c r="R180" s="278"/>
      <c r="S180" s="278"/>
      <c r="T180" s="278"/>
      <c r="U180" s="278"/>
      <c r="V180" s="278"/>
      <c r="W180" s="278"/>
      <c r="X180" s="278"/>
      <c r="Y180" s="278"/>
      <c r="Z180" s="278"/>
    </row>
    <row r="181" spans="1:26" x14ac:dyDescent="0.2">
      <c r="A181" s="277"/>
      <c r="B181" s="278"/>
      <c r="C181" s="278"/>
      <c r="D181" s="338"/>
      <c r="E181" s="278"/>
      <c r="F181" s="338"/>
      <c r="G181" s="278"/>
      <c r="H181" s="278"/>
      <c r="I181" s="278"/>
      <c r="J181" s="278"/>
      <c r="K181" s="278"/>
      <c r="L181" s="278"/>
      <c r="M181" s="278"/>
      <c r="N181" s="278"/>
      <c r="O181" s="278"/>
      <c r="P181" s="278"/>
      <c r="Q181" s="278"/>
      <c r="R181" s="278"/>
      <c r="S181" s="278"/>
      <c r="T181" s="278"/>
      <c r="U181" s="278"/>
      <c r="V181" s="278"/>
      <c r="W181" s="278"/>
      <c r="X181" s="278"/>
      <c r="Y181" s="278"/>
      <c r="Z181" s="278"/>
    </row>
    <row r="182" spans="1:26" x14ac:dyDescent="0.2">
      <c r="A182" s="277"/>
      <c r="B182" s="278"/>
      <c r="C182" s="278"/>
      <c r="D182" s="338"/>
      <c r="E182" s="278"/>
      <c r="F182" s="338"/>
      <c r="G182" s="278"/>
      <c r="H182" s="278"/>
      <c r="I182" s="278"/>
      <c r="J182" s="278"/>
      <c r="K182" s="278"/>
      <c r="L182" s="278"/>
      <c r="M182" s="278"/>
      <c r="N182" s="278"/>
      <c r="O182" s="278"/>
      <c r="P182" s="278"/>
      <c r="Q182" s="278"/>
      <c r="R182" s="278"/>
      <c r="S182" s="278"/>
      <c r="T182" s="278"/>
      <c r="U182" s="278"/>
      <c r="V182" s="278"/>
      <c r="W182" s="278"/>
      <c r="X182" s="278"/>
      <c r="Y182" s="278"/>
      <c r="Z182" s="278"/>
    </row>
    <row r="183" spans="1:26" x14ac:dyDescent="0.2">
      <c r="A183" s="277"/>
      <c r="B183" s="278"/>
      <c r="C183" s="278"/>
      <c r="D183" s="338"/>
      <c r="E183" s="278"/>
      <c r="F183" s="338"/>
      <c r="G183" s="278"/>
      <c r="H183" s="278"/>
      <c r="I183" s="278"/>
      <c r="J183" s="278"/>
      <c r="K183" s="278"/>
      <c r="L183" s="278"/>
      <c r="M183" s="278"/>
      <c r="N183" s="278"/>
      <c r="O183" s="278"/>
      <c r="P183" s="278"/>
      <c r="Q183" s="278"/>
      <c r="R183" s="278"/>
      <c r="S183" s="278"/>
      <c r="T183" s="278"/>
      <c r="U183" s="278"/>
      <c r="V183" s="278"/>
      <c r="W183" s="278"/>
      <c r="X183" s="278"/>
      <c r="Y183" s="278"/>
      <c r="Z183" s="278"/>
    </row>
    <row r="184" spans="1:26" x14ac:dyDescent="0.2">
      <c r="A184" s="277"/>
      <c r="B184" s="278"/>
      <c r="C184" s="278"/>
      <c r="D184" s="338"/>
      <c r="E184" s="278"/>
      <c r="F184" s="338"/>
      <c r="G184" s="278"/>
      <c r="H184" s="278"/>
      <c r="I184" s="278"/>
      <c r="J184" s="278"/>
      <c r="K184" s="278"/>
      <c r="L184" s="278"/>
      <c r="M184" s="278"/>
      <c r="N184" s="278"/>
      <c r="O184" s="278"/>
      <c r="P184" s="278"/>
      <c r="Q184" s="278"/>
      <c r="R184" s="278"/>
      <c r="S184" s="278"/>
      <c r="T184" s="278"/>
      <c r="U184" s="278"/>
      <c r="V184" s="278"/>
      <c r="W184" s="278"/>
      <c r="X184" s="278"/>
      <c r="Y184" s="278"/>
      <c r="Z184" s="278"/>
    </row>
    <row r="185" spans="1:26" x14ac:dyDescent="0.2">
      <c r="A185" s="277"/>
      <c r="B185" s="278"/>
      <c r="C185" s="278"/>
      <c r="D185" s="338"/>
      <c r="E185" s="278"/>
      <c r="F185" s="338"/>
      <c r="G185" s="278"/>
      <c r="H185" s="278"/>
      <c r="I185" s="278"/>
      <c r="J185" s="278"/>
      <c r="K185" s="278"/>
      <c r="L185" s="278"/>
      <c r="M185" s="278"/>
      <c r="N185" s="278"/>
      <c r="O185" s="278"/>
      <c r="P185" s="278"/>
      <c r="Q185" s="278"/>
      <c r="R185" s="278"/>
      <c r="S185" s="278"/>
      <c r="T185" s="278"/>
      <c r="U185" s="278"/>
      <c r="V185" s="278"/>
      <c r="W185" s="278"/>
      <c r="X185" s="278"/>
      <c r="Y185" s="278"/>
      <c r="Z185" s="278"/>
    </row>
    <row r="186" spans="1:26" x14ac:dyDescent="0.2">
      <c r="A186" s="277"/>
      <c r="B186" s="278"/>
      <c r="C186" s="278"/>
      <c r="D186" s="338"/>
      <c r="E186" s="278"/>
      <c r="F186" s="338"/>
      <c r="G186" s="278"/>
      <c r="H186" s="278"/>
      <c r="I186" s="278"/>
      <c r="J186" s="278"/>
      <c r="K186" s="278"/>
      <c r="L186" s="278"/>
      <c r="M186" s="278"/>
      <c r="N186" s="278"/>
      <c r="O186" s="278"/>
      <c r="P186" s="278"/>
      <c r="Q186" s="278"/>
      <c r="R186" s="278"/>
      <c r="S186" s="278"/>
      <c r="T186" s="278"/>
      <c r="U186" s="278"/>
      <c r="V186" s="278"/>
      <c r="W186" s="278"/>
      <c r="X186" s="278"/>
      <c r="Y186" s="278"/>
      <c r="Z186" s="278"/>
    </row>
    <row r="187" spans="1:26" x14ac:dyDescent="0.2">
      <c r="A187" s="277"/>
      <c r="B187" s="278"/>
      <c r="C187" s="278"/>
      <c r="D187" s="338"/>
      <c r="E187" s="278"/>
      <c r="F187" s="338"/>
      <c r="G187" s="278"/>
      <c r="H187" s="278"/>
      <c r="I187" s="278"/>
      <c r="J187" s="278"/>
      <c r="K187" s="278"/>
      <c r="L187" s="278"/>
      <c r="M187" s="278"/>
      <c r="N187" s="278"/>
      <c r="O187" s="278"/>
      <c r="P187" s="278"/>
      <c r="Q187" s="278"/>
      <c r="R187" s="278"/>
      <c r="S187" s="278"/>
      <c r="T187" s="278"/>
      <c r="U187" s="278"/>
      <c r="V187" s="278"/>
      <c r="W187" s="278"/>
      <c r="X187" s="278"/>
      <c r="Y187" s="278"/>
      <c r="Z187" s="278"/>
    </row>
    <row r="188" spans="1:26" x14ac:dyDescent="0.2">
      <c r="A188" s="277"/>
      <c r="B188" s="278"/>
      <c r="C188" s="278"/>
      <c r="D188" s="338"/>
      <c r="E188" s="278"/>
      <c r="F188" s="338"/>
      <c r="G188" s="278"/>
      <c r="H188" s="278"/>
      <c r="I188" s="278"/>
      <c r="J188" s="278"/>
      <c r="K188" s="278"/>
      <c r="L188" s="278"/>
      <c r="M188" s="278"/>
      <c r="N188" s="278"/>
      <c r="O188" s="278"/>
      <c r="P188" s="278"/>
      <c r="Q188" s="278"/>
      <c r="R188" s="278"/>
      <c r="S188" s="278"/>
      <c r="T188" s="278"/>
      <c r="U188" s="278"/>
      <c r="V188" s="278"/>
      <c r="W188" s="278"/>
      <c r="X188" s="278"/>
      <c r="Y188" s="278"/>
      <c r="Z188" s="278"/>
    </row>
    <row r="189" spans="1:26" x14ac:dyDescent="0.2">
      <c r="A189" s="277"/>
      <c r="B189" s="278"/>
      <c r="C189" s="278"/>
      <c r="D189" s="338"/>
      <c r="E189" s="278"/>
      <c r="F189" s="338"/>
      <c r="G189" s="278"/>
      <c r="H189" s="278"/>
      <c r="I189" s="278"/>
      <c r="J189" s="278"/>
      <c r="K189" s="278"/>
      <c r="L189" s="278"/>
      <c r="M189" s="278"/>
      <c r="N189" s="278"/>
      <c r="O189" s="278"/>
      <c r="P189" s="278"/>
      <c r="Q189" s="278"/>
      <c r="R189" s="278"/>
      <c r="S189" s="278"/>
      <c r="T189" s="278"/>
      <c r="U189" s="278"/>
      <c r="V189" s="278"/>
      <c r="W189" s="278"/>
      <c r="X189" s="278"/>
      <c r="Y189" s="278"/>
      <c r="Z189" s="278"/>
    </row>
    <row r="190" spans="1:26" x14ac:dyDescent="0.2">
      <c r="A190" s="277"/>
      <c r="B190" s="278"/>
      <c r="C190" s="278"/>
      <c r="D190" s="338"/>
      <c r="E190" s="278"/>
      <c r="F190" s="338"/>
      <c r="G190" s="278"/>
      <c r="H190" s="278"/>
      <c r="I190" s="278"/>
      <c r="J190" s="278"/>
      <c r="K190" s="278"/>
      <c r="L190" s="278"/>
      <c r="M190" s="278"/>
      <c r="N190" s="278"/>
      <c r="O190" s="278"/>
      <c r="P190" s="278"/>
      <c r="Q190" s="278"/>
      <c r="R190" s="278"/>
      <c r="S190" s="278"/>
      <c r="T190" s="278"/>
      <c r="U190" s="278"/>
      <c r="V190" s="278"/>
      <c r="W190" s="278"/>
      <c r="X190" s="278"/>
      <c r="Y190" s="278"/>
      <c r="Z190" s="278"/>
    </row>
    <row r="191" spans="1:26" x14ac:dyDescent="0.2">
      <c r="A191" s="277"/>
      <c r="B191" s="278"/>
      <c r="C191" s="278"/>
      <c r="D191" s="338"/>
      <c r="E191" s="278"/>
      <c r="F191" s="338"/>
      <c r="G191" s="278"/>
      <c r="H191" s="278"/>
      <c r="I191" s="278"/>
      <c r="J191" s="278"/>
      <c r="K191" s="278"/>
      <c r="L191" s="278"/>
      <c r="M191" s="278"/>
      <c r="N191" s="278"/>
      <c r="O191" s="278"/>
      <c r="P191" s="278"/>
      <c r="Q191" s="278"/>
      <c r="R191" s="278"/>
      <c r="S191" s="278"/>
      <c r="T191" s="278"/>
      <c r="U191" s="278"/>
      <c r="V191" s="278"/>
      <c r="W191" s="278"/>
      <c r="X191" s="278"/>
      <c r="Y191" s="278"/>
      <c r="Z191" s="278"/>
    </row>
    <row r="192" spans="1:26" x14ac:dyDescent="0.2">
      <c r="A192" s="277"/>
      <c r="B192" s="278"/>
      <c r="C192" s="278"/>
      <c r="D192" s="338"/>
      <c r="E192" s="278"/>
      <c r="F192" s="338"/>
      <c r="G192" s="278"/>
      <c r="H192" s="278"/>
      <c r="I192" s="278"/>
      <c r="J192" s="278"/>
      <c r="K192" s="278"/>
      <c r="L192" s="278"/>
      <c r="M192" s="278"/>
      <c r="N192" s="278"/>
      <c r="O192" s="278"/>
      <c r="P192" s="278"/>
      <c r="Q192" s="278"/>
      <c r="R192" s="278"/>
      <c r="S192" s="278"/>
      <c r="T192" s="278"/>
      <c r="U192" s="278"/>
      <c r="V192" s="278"/>
      <c r="W192" s="278"/>
      <c r="X192" s="278"/>
      <c r="Y192" s="278"/>
      <c r="Z192" s="278"/>
    </row>
    <row r="193" spans="1:26" x14ac:dyDescent="0.2">
      <c r="A193" s="277"/>
      <c r="B193" s="278"/>
      <c r="C193" s="278"/>
      <c r="D193" s="338"/>
      <c r="E193" s="278"/>
      <c r="F193" s="338"/>
      <c r="G193" s="278"/>
      <c r="H193" s="278"/>
      <c r="I193" s="278"/>
      <c r="J193" s="278"/>
      <c r="K193" s="278"/>
      <c r="L193" s="278"/>
      <c r="M193" s="278"/>
      <c r="N193" s="278"/>
      <c r="O193" s="278"/>
      <c r="P193" s="278"/>
      <c r="Q193" s="278"/>
      <c r="R193" s="278"/>
      <c r="S193" s="278"/>
      <c r="T193" s="278"/>
      <c r="U193" s="278"/>
      <c r="V193" s="278"/>
      <c r="W193" s="278"/>
      <c r="X193" s="278"/>
      <c r="Y193" s="278"/>
      <c r="Z193" s="278"/>
    </row>
    <row r="194" spans="1:26" x14ac:dyDescent="0.2">
      <c r="A194" s="277"/>
      <c r="B194" s="278"/>
      <c r="C194" s="278"/>
      <c r="D194" s="338"/>
      <c r="E194" s="278"/>
      <c r="F194" s="338"/>
      <c r="G194" s="278"/>
      <c r="H194" s="278"/>
      <c r="I194" s="278"/>
      <c r="J194" s="278"/>
      <c r="K194" s="278"/>
      <c r="L194" s="278"/>
      <c r="M194" s="278"/>
      <c r="N194" s="278"/>
      <c r="O194" s="278"/>
      <c r="P194" s="278"/>
      <c r="Q194" s="278"/>
      <c r="R194" s="278"/>
      <c r="S194" s="278"/>
      <c r="T194" s="278"/>
      <c r="U194" s="278"/>
      <c r="V194" s="278"/>
      <c r="W194" s="278"/>
      <c r="X194" s="278"/>
      <c r="Y194" s="278"/>
      <c r="Z194" s="278"/>
    </row>
    <row r="195" spans="1:26" x14ac:dyDescent="0.2">
      <c r="A195" s="277"/>
      <c r="B195" s="278"/>
      <c r="C195" s="278"/>
      <c r="D195" s="338"/>
      <c r="E195" s="278"/>
      <c r="F195" s="338"/>
      <c r="G195" s="278"/>
      <c r="H195" s="278"/>
      <c r="I195" s="278"/>
      <c r="J195" s="278"/>
      <c r="K195" s="278"/>
      <c r="L195" s="278"/>
      <c r="M195" s="278"/>
      <c r="N195" s="278"/>
      <c r="O195" s="278"/>
      <c r="P195" s="278"/>
      <c r="Q195" s="278"/>
      <c r="R195" s="278"/>
      <c r="S195" s="278"/>
      <c r="T195" s="278"/>
      <c r="U195" s="278"/>
      <c r="V195" s="278"/>
      <c r="W195" s="278"/>
      <c r="X195" s="278"/>
      <c r="Y195" s="278"/>
      <c r="Z195" s="278"/>
    </row>
    <row r="196" spans="1:26" x14ac:dyDescent="0.2">
      <c r="A196" s="277"/>
      <c r="B196" s="278"/>
      <c r="C196" s="278"/>
      <c r="D196" s="338"/>
      <c r="E196" s="278"/>
      <c r="F196" s="338"/>
      <c r="G196" s="278"/>
      <c r="H196" s="278"/>
      <c r="I196" s="278"/>
      <c r="J196" s="278"/>
      <c r="K196" s="278"/>
      <c r="L196" s="278"/>
      <c r="M196" s="278"/>
      <c r="N196" s="278"/>
      <c r="O196" s="278"/>
      <c r="P196" s="278"/>
      <c r="Q196" s="278"/>
      <c r="R196" s="278"/>
      <c r="S196" s="278"/>
      <c r="T196" s="278"/>
      <c r="U196" s="278"/>
      <c r="V196" s="278"/>
      <c r="W196" s="278"/>
      <c r="X196" s="278"/>
      <c r="Y196" s="278"/>
      <c r="Z196" s="278"/>
    </row>
    <row r="197" spans="1:26" x14ac:dyDescent="0.2">
      <c r="A197" s="277"/>
      <c r="B197" s="278"/>
      <c r="C197" s="278"/>
      <c r="D197" s="338"/>
      <c r="E197" s="278"/>
      <c r="F197" s="338"/>
      <c r="G197" s="278"/>
      <c r="H197" s="278"/>
      <c r="I197" s="278"/>
      <c r="J197" s="278"/>
      <c r="K197" s="278"/>
      <c r="L197" s="278"/>
      <c r="M197" s="278"/>
      <c r="N197" s="278"/>
      <c r="O197" s="278"/>
      <c r="P197" s="278"/>
      <c r="Q197" s="278"/>
      <c r="R197" s="278"/>
      <c r="S197" s="278"/>
      <c r="T197" s="278"/>
      <c r="U197" s="278"/>
      <c r="V197" s="278"/>
      <c r="W197" s="278"/>
      <c r="X197" s="278"/>
      <c r="Y197" s="278"/>
      <c r="Z197" s="278"/>
    </row>
    <row r="198" spans="1:26" x14ac:dyDescent="0.2">
      <c r="A198" s="277"/>
      <c r="B198" s="278"/>
      <c r="C198" s="278"/>
      <c r="D198" s="338"/>
      <c r="E198" s="278"/>
      <c r="F198" s="338"/>
      <c r="G198" s="278"/>
      <c r="H198" s="278"/>
      <c r="I198" s="278"/>
      <c r="J198" s="278"/>
      <c r="K198" s="278"/>
      <c r="L198" s="278"/>
      <c r="M198" s="278"/>
      <c r="N198" s="278"/>
      <c r="O198" s="278"/>
      <c r="P198" s="278"/>
      <c r="Q198" s="278"/>
      <c r="R198" s="278"/>
      <c r="S198" s="278"/>
      <c r="T198" s="278"/>
      <c r="U198" s="278"/>
      <c r="V198" s="278"/>
      <c r="W198" s="278"/>
      <c r="X198" s="278"/>
      <c r="Y198" s="278"/>
      <c r="Z198" s="278"/>
    </row>
    <row r="199" spans="1:26" x14ac:dyDescent="0.2">
      <c r="A199" s="277"/>
      <c r="B199" s="278"/>
      <c r="C199" s="278"/>
      <c r="D199" s="338"/>
      <c r="E199" s="278"/>
      <c r="F199" s="338"/>
      <c r="G199" s="278"/>
      <c r="H199" s="278"/>
      <c r="I199" s="278"/>
      <c r="J199" s="278"/>
      <c r="K199" s="278"/>
      <c r="L199" s="278"/>
      <c r="M199" s="278"/>
      <c r="N199" s="278"/>
      <c r="O199" s="278"/>
      <c r="P199" s="278"/>
      <c r="Q199" s="278"/>
      <c r="R199" s="278"/>
      <c r="S199" s="278"/>
      <c r="T199" s="278"/>
      <c r="U199" s="278"/>
      <c r="V199" s="278"/>
      <c r="W199" s="278"/>
      <c r="X199" s="278"/>
      <c r="Y199" s="278"/>
      <c r="Z199" s="278"/>
    </row>
    <row r="200" spans="1:26" x14ac:dyDescent="0.2">
      <c r="A200" s="277"/>
      <c r="B200" s="278"/>
      <c r="C200" s="278"/>
      <c r="D200" s="338"/>
      <c r="E200" s="278"/>
      <c r="F200" s="338"/>
      <c r="G200" s="278"/>
      <c r="H200" s="278"/>
      <c r="I200" s="278"/>
      <c r="J200" s="278"/>
      <c r="K200" s="278"/>
      <c r="L200" s="278"/>
      <c r="M200" s="278"/>
      <c r="N200" s="278"/>
      <c r="O200" s="278"/>
      <c r="P200" s="278"/>
      <c r="Q200" s="278"/>
      <c r="R200" s="278"/>
      <c r="S200" s="278"/>
      <c r="T200" s="278"/>
      <c r="U200" s="278"/>
      <c r="V200" s="278"/>
      <c r="W200" s="278"/>
      <c r="X200" s="278"/>
      <c r="Y200" s="278"/>
      <c r="Z200" s="278"/>
    </row>
    <row r="201" spans="1:26" x14ac:dyDescent="0.2">
      <c r="A201" s="277"/>
      <c r="B201" s="278"/>
      <c r="C201" s="278"/>
      <c r="D201" s="338"/>
      <c r="E201" s="278"/>
      <c r="F201" s="338"/>
      <c r="G201" s="278"/>
      <c r="H201" s="278"/>
      <c r="I201" s="278"/>
      <c r="J201" s="278"/>
      <c r="K201" s="278"/>
      <c r="L201" s="278"/>
      <c r="M201" s="278"/>
      <c r="N201" s="278"/>
      <c r="O201" s="278"/>
      <c r="P201" s="278"/>
      <c r="Q201" s="278"/>
      <c r="R201" s="278"/>
      <c r="S201" s="278"/>
      <c r="T201" s="278"/>
      <c r="U201" s="278"/>
      <c r="V201" s="278"/>
      <c r="W201" s="278"/>
      <c r="X201" s="278"/>
      <c r="Y201" s="278"/>
      <c r="Z201" s="278"/>
    </row>
    <row r="202" spans="1:26" x14ac:dyDescent="0.2">
      <c r="A202" s="277"/>
      <c r="B202" s="278"/>
      <c r="C202" s="278"/>
      <c r="D202" s="338"/>
      <c r="E202" s="278"/>
      <c r="F202" s="338"/>
      <c r="G202" s="278"/>
      <c r="H202" s="278"/>
      <c r="I202" s="278"/>
      <c r="J202" s="278"/>
      <c r="K202" s="278"/>
      <c r="L202" s="278"/>
      <c r="M202" s="278"/>
      <c r="N202" s="278"/>
      <c r="O202" s="278"/>
      <c r="P202" s="278"/>
      <c r="Q202" s="278"/>
      <c r="R202" s="278"/>
      <c r="S202" s="278"/>
      <c r="T202" s="278"/>
      <c r="U202" s="278"/>
      <c r="V202" s="278"/>
      <c r="W202" s="278"/>
      <c r="X202" s="278"/>
      <c r="Y202" s="278"/>
      <c r="Z202" s="278"/>
    </row>
    <row r="203" spans="1:26" x14ac:dyDescent="0.2">
      <c r="A203" s="277"/>
      <c r="B203" s="278"/>
      <c r="C203" s="278"/>
      <c r="D203" s="338"/>
      <c r="E203" s="278"/>
      <c r="F203" s="338"/>
      <c r="G203" s="278"/>
      <c r="H203" s="278"/>
      <c r="I203" s="278"/>
      <c r="J203" s="278"/>
      <c r="K203" s="278"/>
      <c r="L203" s="278"/>
      <c r="M203" s="278"/>
      <c r="N203" s="278"/>
      <c r="O203" s="278"/>
      <c r="P203" s="278"/>
      <c r="Q203" s="278"/>
      <c r="R203" s="278"/>
      <c r="S203" s="278"/>
      <c r="T203" s="278"/>
      <c r="U203" s="278"/>
      <c r="V203" s="278"/>
      <c r="W203" s="278"/>
      <c r="X203" s="278"/>
      <c r="Y203" s="278"/>
      <c r="Z203" s="278"/>
    </row>
    <row r="204" spans="1:26" x14ac:dyDescent="0.2">
      <c r="A204" s="277"/>
      <c r="B204" s="278"/>
      <c r="C204" s="278"/>
      <c r="D204" s="338"/>
      <c r="E204" s="278"/>
      <c r="F204" s="338"/>
      <c r="G204" s="278"/>
      <c r="H204" s="278"/>
      <c r="I204" s="278"/>
      <c r="J204" s="278"/>
      <c r="K204" s="278"/>
      <c r="L204" s="278"/>
      <c r="M204" s="278"/>
      <c r="N204" s="278"/>
      <c r="O204" s="278"/>
      <c r="P204" s="278"/>
      <c r="Q204" s="278"/>
      <c r="R204" s="278"/>
      <c r="S204" s="278"/>
      <c r="T204" s="278"/>
      <c r="U204" s="278"/>
      <c r="V204" s="278"/>
      <c r="W204" s="278"/>
      <c r="X204" s="278"/>
      <c r="Y204" s="278"/>
      <c r="Z204" s="278"/>
    </row>
    <row r="205" spans="1:26" x14ac:dyDescent="0.2">
      <c r="A205" s="277"/>
      <c r="B205" s="278"/>
      <c r="C205" s="278"/>
      <c r="D205" s="338"/>
      <c r="E205" s="278"/>
      <c r="F205" s="338"/>
      <c r="G205" s="278"/>
      <c r="H205" s="278"/>
      <c r="I205" s="278"/>
      <c r="J205" s="278"/>
      <c r="K205" s="278"/>
      <c r="L205" s="278"/>
      <c r="M205" s="278"/>
      <c r="N205" s="278"/>
      <c r="O205" s="278"/>
      <c r="P205" s="278"/>
      <c r="Q205" s="278"/>
      <c r="R205" s="278"/>
      <c r="S205" s="278"/>
      <c r="T205" s="278"/>
      <c r="U205" s="278"/>
      <c r="V205" s="278"/>
      <c r="W205" s="278"/>
      <c r="X205" s="278"/>
      <c r="Y205" s="278"/>
      <c r="Z205" s="278"/>
    </row>
    <row r="206" spans="1:26" x14ac:dyDescent="0.2">
      <c r="A206" s="277"/>
      <c r="B206" s="278"/>
      <c r="C206" s="278"/>
      <c r="D206" s="338"/>
      <c r="E206" s="278"/>
      <c r="F206" s="338"/>
      <c r="G206" s="278"/>
      <c r="H206" s="278"/>
      <c r="I206" s="278"/>
      <c r="J206" s="278"/>
      <c r="K206" s="278"/>
      <c r="L206" s="278"/>
      <c r="M206" s="278"/>
      <c r="N206" s="278"/>
      <c r="O206" s="278"/>
      <c r="P206" s="278"/>
      <c r="Q206" s="278"/>
      <c r="R206" s="278"/>
      <c r="S206" s="278"/>
      <c r="T206" s="278"/>
      <c r="U206" s="278"/>
      <c r="V206" s="278"/>
      <c r="W206" s="278"/>
      <c r="X206" s="278"/>
      <c r="Y206" s="278"/>
      <c r="Z206" s="278"/>
    </row>
    <row r="207" spans="1:26" x14ac:dyDescent="0.2">
      <c r="A207" s="277"/>
      <c r="B207" s="278"/>
      <c r="C207" s="278"/>
      <c r="D207" s="338"/>
      <c r="E207" s="278"/>
      <c r="F207" s="338"/>
      <c r="G207" s="278"/>
      <c r="H207" s="278"/>
      <c r="I207" s="278"/>
      <c r="J207" s="278"/>
      <c r="K207" s="278"/>
      <c r="L207" s="278"/>
      <c r="M207" s="278"/>
      <c r="N207" s="278"/>
      <c r="O207" s="278"/>
      <c r="P207" s="278"/>
      <c r="Q207" s="278"/>
      <c r="R207" s="278"/>
      <c r="S207" s="278"/>
      <c r="T207" s="278"/>
      <c r="U207" s="278"/>
      <c r="V207" s="278"/>
      <c r="W207" s="278"/>
      <c r="X207" s="278"/>
      <c r="Y207" s="278"/>
      <c r="Z207" s="278"/>
    </row>
    <row r="208" spans="1:26" x14ac:dyDescent="0.2">
      <c r="A208" s="277"/>
      <c r="B208" s="278"/>
      <c r="C208" s="278"/>
      <c r="D208" s="338"/>
      <c r="E208" s="278"/>
      <c r="F208" s="338"/>
      <c r="G208" s="278"/>
      <c r="H208" s="278"/>
      <c r="I208" s="278"/>
      <c r="J208" s="278"/>
      <c r="K208" s="278"/>
      <c r="L208" s="278"/>
      <c r="M208" s="278"/>
      <c r="N208" s="278"/>
      <c r="O208" s="278"/>
      <c r="P208" s="278"/>
      <c r="Q208" s="278"/>
      <c r="R208" s="278"/>
      <c r="S208" s="278"/>
      <c r="T208" s="278"/>
      <c r="U208" s="278"/>
      <c r="V208" s="278"/>
      <c r="W208" s="278"/>
      <c r="X208" s="278"/>
      <c r="Y208" s="278"/>
      <c r="Z208" s="278"/>
    </row>
    <row r="209" spans="1:26" x14ac:dyDescent="0.2">
      <c r="A209" s="277"/>
      <c r="B209" s="278"/>
      <c r="C209" s="278"/>
      <c r="D209" s="338"/>
      <c r="E209" s="278"/>
      <c r="F209" s="338"/>
      <c r="G209" s="278"/>
      <c r="H209" s="278"/>
      <c r="I209" s="278"/>
      <c r="J209" s="278"/>
      <c r="K209" s="278"/>
      <c r="L209" s="278"/>
      <c r="M209" s="278"/>
      <c r="N209" s="278"/>
      <c r="O209" s="278"/>
      <c r="P209" s="278"/>
      <c r="Q209" s="278"/>
      <c r="R209" s="278"/>
      <c r="S209" s="278"/>
      <c r="T209" s="278"/>
      <c r="U209" s="278"/>
      <c r="V209" s="278"/>
      <c r="W209" s="278"/>
      <c r="X209" s="278"/>
      <c r="Y209" s="278"/>
      <c r="Z209" s="278"/>
    </row>
    <row r="210" spans="1:26" x14ac:dyDescent="0.2">
      <c r="A210" s="277"/>
      <c r="B210" s="278"/>
      <c r="C210" s="278"/>
      <c r="D210" s="338"/>
      <c r="E210" s="278"/>
      <c r="F210" s="338"/>
      <c r="G210" s="278"/>
      <c r="H210" s="278"/>
      <c r="I210" s="278"/>
      <c r="J210" s="278"/>
      <c r="K210" s="278"/>
      <c r="L210" s="278"/>
      <c r="M210" s="278"/>
      <c r="N210" s="278"/>
      <c r="O210" s="278"/>
      <c r="P210" s="278"/>
      <c r="Q210" s="278"/>
      <c r="R210" s="278"/>
      <c r="S210" s="278"/>
      <c r="T210" s="278"/>
      <c r="U210" s="278"/>
      <c r="V210" s="278"/>
      <c r="W210" s="278"/>
      <c r="X210" s="278"/>
      <c r="Y210" s="278"/>
      <c r="Z210" s="278"/>
    </row>
    <row r="211" spans="1:26" x14ac:dyDescent="0.2">
      <c r="A211" s="277"/>
      <c r="B211" s="278"/>
      <c r="C211" s="278"/>
      <c r="D211" s="338"/>
      <c r="E211" s="278"/>
      <c r="F211" s="338"/>
      <c r="G211" s="278"/>
      <c r="H211" s="278"/>
      <c r="I211" s="278"/>
      <c r="J211" s="278"/>
      <c r="K211" s="278"/>
      <c r="L211" s="278"/>
      <c r="M211" s="278"/>
      <c r="N211" s="278"/>
      <c r="O211" s="278"/>
      <c r="P211" s="278"/>
      <c r="Q211" s="278"/>
      <c r="R211" s="278"/>
      <c r="S211" s="278"/>
      <c r="T211" s="278"/>
      <c r="U211" s="278"/>
      <c r="V211" s="278"/>
      <c r="W211" s="278"/>
      <c r="X211" s="278"/>
      <c r="Y211" s="278"/>
      <c r="Z211" s="278"/>
    </row>
    <row r="212" spans="1:26" x14ac:dyDescent="0.2">
      <c r="A212" s="277"/>
      <c r="B212" s="278"/>
      <c r="C212" s="278"/>
      <c r="D212" s="338"/>
      <c r="E212" s="278"/>
      <c r="F212" s="338"/>
      <c r="G212" s="278"/>
      <c r="H212" s="278"/>
      <c r="I212" s="278"/>
      <c r="J212" s="278"/>
      <c r="K212" s="278"/>
      <c r="L212" s="278"/>
      <c r="M212" s="278"/>
      <c r="N212" s="278"/>
      <c r="O212" s="278"/>
      <c r="P212" s="278"/>
      <c r="Q212" s="278"/>
      <c r="R212" s="278"/>
      <c r="S212" s="278"/>
      <c r="T212" s="278"/>
      <c r="U212" s="278"/>
      <c r="V212" s="278"/>
      <c r="W212" s="278"/>
      <c r="X212" s="278"/>
      <c r="Y212" s="278"/>
      <c r="Z212" s="278"/>
    </row>
    <row r="213" spans="1:26" x14ac:dyDescent="0.2">
      <c r="A213" s="277"/>
      <c r="B213" s="278"/>
      <c r="C213" s="278"/>
      <c r="D213" s="338"/>
      <c r="E213" s="278"/>
      <c r="F213" s="338"/>
      <c r="G213" s="278"/>
      <c r="H213" s="278"/>
      <c r="I213" s="278"/>
      <c r="J213" s="278"/>
      <c r="K213" s="278"/>
      <c r="L213" s="278"/>
      <c r="M213" s="278"/>
      <c r="N213" s="278"/>
      <c r="O213" s="278"/>
      <c r="P213" s="278"/>
      <c r="Q213" s="278"/>
      <c r="R213" s="278"/>
      <c r="S213" s="278"/>
      <c r="T213" s="278"/>
      <c r="U213" s="278"/>
      <c r="V213" s="278"/>
      <c r="W213" s="278"/>
      <c r="X213" s="278"/>
      <c r="Y213" s="278"/>
      <c r="Z213" s="278"/>
    </row>
    <row r="214" spans="1:26" x14ac:dyDescent="0.2">
      <c r="A214" s="277"/>
      <c r="B214" s="278"/>
      <c r="C214" s="278"/>
      <c r="D214" s="338"/>
      <c r="E214" s="278"/>
      <c r="F214" s="338"/>
      <c r="G214" s="278"/>
      <c r="H214" s="278"/>
      <c r="I214" s="278"/>
      <c r="J214" s="278"/>
      <c r="K214" s="278"/>
      <c r="L214" s="278"/>
      <c r="M214" s="278"/>
      <c r="N214" s="278"/>
      <c r="O214" s="278"/>
      <c r="P214" s="278"/>
      <c r="Q214" s="278"/>
      <c r="R214" s="278"/>
      <c r="S214" s="278"/>
      <c r="T214" s="278"/>
      <c r="U214" s="278"/>
      <c r="V214" s="278"/>
      <c r="W214" s="278"/>
      <c r="X214" s="278"/>
      <c r="Y214" s="278"/>
      <c r="Z214" s="278"/>
    </row>
    <row r="215" spans="1:26" x14ac:dyDescent="0.2">
      <c r="A215" s="277"/>
      <c r="B215" s="278"/>
      <c r="C215" s="278"/>
      <c r="D215" s="338"/>
      <c r="E215" s="278"/>
      <c r="F215" s="338"/>
      <c r="G215" s="278"/>
      <c r="H215" s="278"/>
      <c r="I215" s="278"/>
      <c r="J215" s="278"/>
      <c r="K215" s="278"/>
      <c r="L215" s="278"/>
      <c r="M215" s="278"/>
      <c r="N215" s="278"/>
      <c r="O215" s="278"/>
      <c r="P215" s="278"/>
      <c r="Q215" s="278"/>
      <c r="R215" s="278"/>
      <c r="S215" s="278"/>
      <c r="T215" s="278"/>
      <c r="U215" s="278"/>
      <c r="V215" s="278"/>
      <c r="W215" s="278"/>
      <c r="X215" s="278"/>
      <c r="Y215" s="278"/>
      <c r="Z215" s="278"/>
    </row>
    <row r="216" spans="1:26" x14ac:dyDescent="0.2">
      <c r="A216" s="277"/>
      <c r="B216" s="278"/>
      <c r="C216" s="278"/>
      <c r="D216" s="338"/>
      <c r="E216" s="278"/>
      <c r="F216" s="338"/>
      <c r="G216" s="278"/>
      <c r="H216" s="278"/>
      <c r="I216" s="278"/>
      <c r="J216" s="278"/>
      <c r="K216" s="278"/>
      <c r="L216" s="278"/>
      <c r="M216" s="278"/>
      <c r="N216" s="278"/>
      <c r="O216" s="278"/>
      <c r="P216" s="278"/>
      <c r="Q216" s="278"/>
      <c r="R216" s="278"/>
      <c r="S216" s="278"/>
      <c r="T216" s="278"/>
      <c r="U216" s="278"/>
      <c r="V216" s="278"/>
      <c r="W216" s="278"/>
      <c r="X216" s="278"/>
      <c r="Y216" s="278"/>
      <c r="Z216" s="278"/>
    </row>
    <row r="217" spans="1:26" x14ac:dyDescent="0.2">
      <c r="A217" s="277"/>
      <c r="B217" s="278"/>
      <c r="C217" s="278"/>
      <c r="D217" s="338"/>
      <c r="E217" s="278"/>
      <c r="F217" s="338"/>
      <c r="G217" s="278"/>
      <c r="H217" s="278"/>
      <c r="I217" s="278"/>
      <c r="J217" s="278"/>
      <c r="K217" s="278"/>
      <c r="L217" s="278"/>
      <c r="M217" s="278"/>
      <c r="N217" s="278"/>
      <c r="O217" s="278"/>
      <c r="P217" s="278"/>
      <c r="Q217" s="278"/>
      <c r="R217" s="278"/>
      <c r="S217" s="278"/>
      <c r="T217" s="278"/>
      <c r="U217" s="278"/>
      <c r="V217" s="278"/>
      <c r="W217" s="278"/>
      <c r="X217" s="278"/>
      <c r="Y217" s="278"/>
      <c r="Z217" s="278"/>
    </row>
    <row r="218" spans="1:26" x14ac:dyDescent="0.2">
      <c r="A218" s="277"/>
      <c r="B218" s="278"/>
      <c r="C218" s="278"/>
      <c r="D218" s="338"/>
      <c r="E218" s="278"/>
      <c r="F218" s="338"/>
      <c r="G218" s="278"/>
      <c r="H218" s="278"/>
      <c r="I218" s="278"/>
      <c r="J218" s="278"/>
      <c r="K218" s="278"/>
      <c r="L218" s="278"/>
      <c r="M218" s="278"/>
      <c r="N218" s="278"/>
      <c r="O218" s="278"/>
      <c r="P218" s="278"/>
      <c r="Q218" s="278"/>
      <c r="R218" s="278"/>
      <c r="S218" s="278"/>
      <c r="T218" s="278"/>
      <c r="U218" s="278"/>
      <c r="V218" s="278"/>
      <c r="W218" s="278"/>
      <c r="X218" s="278"/>
      <c r="Y218" s="278"/>
      <c r="Z218" s="278"/>
    </row>
    <row r="219" spans="1:26" x14ac:dyDescent="0.2">
      <c r="A219" s="277"/>
      <c r="B219" s="278"/>
      <c r="C219" s="278"/>
      <c r="D219" s="338"/>
      <c r="E219" s="278"/>
      <c r="F219" s="338"/>
      <c r="G219" s="278"/>
      <c r="H219" s="278"/>
      <c r="I219" s="278"/>
      <c r="J219" s="278"/>
      <c r="K219" s="278"/>
      <c r="L219" s="278"/>
      <c r="M219" s="278"/>
      <c r="N219" s="278"/>
      <c r="O219" s="278"/>
      <c r="P219" s="278"/>
      <c r="Q219" s="278"/>
      <c r="R219" s="278"/>
      <c r="S219" s="278"/>
      <c r="T219" s="278"/>
      <c r="U219" s="278"/>
      <c r="V219" s="278"/>
      <c r="W219" s="278"/>
      <c r="X219" s="278"/>
      <c r="Y219" s="278"/>
      <c r="Z219" s="278"/>
    </row>
    <row r="220" spans="1:26" x14ac:dyDescent="0.2">
      <c r="A220" s="277"/>
      <c r="B220" s="278"/>
      <c r="C220" s="278"/>
      <c r="D220" s="338"/>
      <c r="E220" s="278"/>
      <c r="F220" s="338"/>
      <c r="G220" s="278"/>
      <c r="H220" s="278"/>
      <c r="I220" s="278"/>
      <c r="J220" s="278"/>
      <c r="K220" s="278"/>
      <c r="L220" s="278"/>
      <c r="M220" s="278"/>
      <c r="N220" s="278"/>
      <c r="O220" s="278"/>
      <c r="P220" s="278"/>
      <c r="Q220" s="278"/>
      <c r="R220" s="278"/>
      <c r="S220" s="278"/>
      <c r="T220" s="278"/>
      <c r="U220" s="278"/>
      <c r="V220" s="278"/>
      <c r="W220" s="278"/>
      <c r="X220" s="278"/>
      <c r="Y220" s="278"/>
      <c r="Z220" s="278"/>
    </row>
    <row r="221" spans="1:26" x14ac:dyDescent="0.2">
      <c r="A221" s="277"/>
      <c r="B221" s="278"/>
      <c r="C221" s="278"/>
      <c r="D221" s="338"/>
      <c r="E221" s="278"/>
      <c r="F221" s="338"/>
      <c r="G221" s="278"/>
      <c r="H221" s="278"/>
      <c r="I221" s="278"/>
      <c r="J221" s="278"/>
      <c r="K221" s="278"/>
      <c r="L221" s="278"/>
      <c r="M221" s="278"/>
      <c r="N221" s="278"/>
      <c r="O221" s="278"/>
      <c r="P221" s="278"/>
      <c r="Q221" s="278"/>
      <c r="R221" s="278"/>
      <c r="S221" s="278"/>
      <c r="T221" s="278"/>
      <c r="U221" s="278"/>
      <c r="V221" s="278"/>
      <c r="W221" s="278"/>
      <c r="X221" s="278"/>
      <c r="Y221" s="278"/>
      <c r="Z221" s="278"/>
    </row>
    <row r="222" spans="1:26" x14ac:dyDescent="0.2">
      <c r="A222" s="277"/>
      <c r="B222" s="278"/>
      <c r="C222" s="278"/>
      <c r="D222" s="338"/>
      <c r="E222" s="278"/>
      <c r="F222" s="338"/>
      <c r="G222" s="278"/>
      <c r="H222" s="278"/>
      <c r="I222" s="278"/>
      <c r="J222" s="278"/>
      <c r="K222" s="278"/>
      <c r="L222" s="278"/>
      <c r="M222" s="278"/>
      <c r="N222" s="278"/>
      <c r="O222" s="278"/>
      <c r="P222" s="278"/>
      <c r="Q222" s="278"/>
      <c r="R222" s="278"/>
      <c r="S222" s="278"/>
      <c r="T222" s="278"/>
      <c r="U222" s="278"/>
      <c r="V222" s="278"/>
      <c r="W222" s="278"/>
      <c r="X222" s="278"/>
      <c r="Y222" s="278"/>
      <c r="Z222" s="278"/>
    </row>
    <row r="223" spans="1:26" x14ac:dyDescent="0.2">
      <c r="A223" s="277"/>
      <c r="B223" s="278"/>
      <c r="C223" s="278"/>
      <c r="D223" s="338"/>
      <c r="E223" s="278"/>
      <c r="F223" s="338"/>
      <c r="G223" s="278"/>
      <c r="H223" s="278"/>
      <c r="I223" s="278"/>
      <c r="J223" s="278"/>
      <c r="K223" s="278"/>
      <c r="L223" s="278"/>
      <c r="M223" s="278"/>
      <c r="N223" s="278"/>
      <c r="O223" s="278"/>
      <c r="P223" s="278"/>
      <c r="Q223" s="278"/>
      <c r="R223" s="278"/>
      <c r="S223" s="278"/>
      <c r="T223" s="278"/>
      <c r="U223" s="278"/>
      <c r="V223" s="278"/>
      <c r="W223" s="278"/>
      <c r="X223" s="278"/>
      <c r="Y223" s="278"/>
      <c r="Z223" s="278"/>
    </row>
    <row r="224" spans="1:26" x14ac:dyDescent="0.2">
      <c r="A224" s="277"/>
      <c r="B224" s="278"/>
      <c r="C224" s="278"/>
      <c r="D224" s="338"/>
      <c r="E224" s="278"/>
      <c r="F224" s="338"/>
      <c r="G224" s="278"/>
      <c r="H224" s="278"/>
      <c r="I224" s="278"/>
      <c r="J224" s="278"/>
      <c r="K224" s="278"/>
      <c r="L224" s="278"/>
      <c r="M224" s="278"/>
      <c r="N224" s="278"/>
      <c r="O224" s="278"/>
      <c r="P224" s="278"/>
      <c r="Q224" s="278"/>
      <c r="R224" s="278"/>
      <c r="S224" s="278"/>
      <c r="T224" s="278"/>
      <c r="U224" s="278"/>
      <c r="V224" s="278"/>
      <c r="W224" s="278"/>
      <c r="X224" s="278"/>
      <c r="Y224" s="278"/>
      <c r="Z224" s="278"/>
    </row>
    <row r="225" spans="1:26" x14ac:dyDescent="0.2">
      <c r="A225" s="277"/>
      <c r="B225" s="278"/>
      <c r="C225" s="278"/>
      <c r="D225" s="338"/>
      <c r="E225" s="278"/>
      <c r="F225" s="338"/>
      <c r="G225" s="278"/>
      <c r="H225" s="278"/>
      <c r="I225" s="278"/>
      <c r="J225" s="278"/>
      <c r="K225" s="278"/>
      <c r="L225" s="278"/>
      <c r="M225" s="278"/>
      <c r="N225" s="278"/>
      <c r="O225" s="278"/>
      <c r="P225" s="278"/>
      <c r="Q225" s="278"/>
      <c r="R225" s="278"/>
      <c r="S225" s="278"/>
      <c r="T225" s="278"/>
      <c r="U225" s="278"/>
      <c r="V225" s="278"/>
      <c r="W225" s="278"/>
      <c r="X225" s="278"/>
      <c r="Y225" s="278"/>
      <c r="Z225" s="278"/>
    </row>
    <row r="226" spans="1:26" x14ac:dyDescent="0.2">
      <c r="A226" s="277"/>
      <c r="B226" s="278"/>
      <c r="C226" s="278"/>
      <c r="D226" s="338"/>
      <c r="E226" s="278"/>
      <c r="F226" s="338"/>
      <c r="G226" s="278"/>
      <c r="H226" s="278"/>
      <c r="I226" s="278"/>
      <c r="J226" s="278"/>
      <c r="K226" s="278"/>
      <c r="L226" s="278"/>
      <c r="M226" s="278"/>
      <c r="N226" s="278"/>
      <c r="O226" s="278"/>
      <c r="P226" s="278"/>
      <c r="Q226" s="278"/>
      <c r="R226" s="278"/>
      <c r="S226" s="278"/>
      <c r="T226" s="278"/>
      <c r="U226" s="278"/>
      <c r="V226" s="278"/>
      <c r="W226" s="278"/>
      <c r="X226" s="278"/>
      <c r="Y226" s="278"/>
      <c r="Z226" s="278"/>
    </row>
    <row r="227" spans="1:26" x14ac:dyDescent="0.2">
      <c r="A227" s="277"/>
      <c r="B227" s="278"/>
      <c r="C227" s="278"/>
      <c r="D227" s="338"/>
      <c r="E227" s="278"/>
      <c r="F227" s="338"/>
      <c r="G227" s="278"/>
      <c r="H227" s="278"/>
      <c r="I227" s="278"/>
      <c r="J227" s="278"/>
      <c r="K227" s="278"/>
      <c r="L227" s="278"/>
      <c r="M227" s="278"/>
      <c r="N227" s="278"/>
      <c r="O227" s="278"/>
      <c r="P227" s="278"/>
      <c r="Q227" s="278"/>
      <c r="R227" s="278"/>
      <c r="S227" s="278"/>
      <c r="T227" s="278"/>
      <c r="U227" s="278"/>
      <c r="V227" s="278"/>
      <c r="W227" s="278"/>
      <c r="X227" s="278"/>
      <c r="Y227" s="278"/>
      <c r="Z227" s="278"/>
    </row>
    <row r="228" spans="1:26" x14ac:dyDescent="0.2">
      <c r="A228" s="277"/>
      <c r="B228" s="278"/>
      <c r="C228" s="278"/>
      <c r="D228" s="338"/>
      <c r="E228" s="278"/>
      <c r="F228" s="338"/>
      <c r="G228" s="278"/>
      <c r="H228" s="278"/>
      <c r="I228" s="278"/>
      <c r="J228" s="278"/>
      <c r="K228" s="278"/>
      <c r="L228" s="278"/>
      <c r="M228" s="278"/>
      <c r="N228" s="278"/>
      <c r="O228" s="278"/>
      <c r="P228" s="278"/>
      <c r="Q228" s="278"/>
      <c r="R228" s="278"/>
      <c r="S228" s="278"/>
      <c r="T228" s="278"/>
      <c r="U228" s="278"/>
      <c r="V228" s="278"/>
      <c r="W228" s="278"/>
      <c r="X228" s="278"/>
      <c r="Y228" s="278"/>
      <c r="Z228" s="278"/>
    </row>
    <row r="229" spans="1:26" x14ac:dyDescent="0.2">
      <c r="A229" s="277"/>
      <c r="B229" s="278"/>
      <c r="C229" s="278"/>
      <c r="D229" s="338"/>
      <c r="E229" s="278"/>
      <c r="F229" s="338"/>
      <c r="G229" s="278"/>
      <c r="H229" s="278"/>
      <c r="I229" s="278"/>
      <c r="J229" s="278"/>
      <c r="K229" s="278"/>
      <c r="L229" s="278"/>
      <c r="M229" s="278"/>
      <c r="N229" s="278"/>
      <c r="O229" s="278"/>
      <c r="P229" s="278"/>
      <c r="Q229" s="278"/>
      <c r="R229" s="278"/>
      <c r="S229" s="278"/>
      <c r="T229" s="278"/>
      <c r="U229" s="278"/>
      <c r="V229" s="278"/>
      <c r="W229" s="278"/>
      <c r="X229" s="278"/>
      <c r="Y229" s="278"/>
      <c r="Z229" s="278"/>
    </row>
    <row r="230" spans="1:26" x14ac:dyDescent="0.2">
      <c r="A230" s="277"/>
      <c r="B230" s="278"/>
      <c r="C230" s="278"/>
      <c r="D230" s="338"/>
      <c r="E230" s="278"/>
      <c r="F230" s="338"/>
      <c r="G230" s="278"/>
      <c r="H230" s="278"/>
      <c r="I230" s="278"/>
      <c r="J230" s="278"/>
      <c r="K230" s="278"/>
      <c r="L230" s="278"/>
      <c r="M230" s="278"/>
      <c r="N230" s="278"/>
      <c r="O230" s="278"/>
      <c r="P230" s="278"/>
      <c r="Q230" s="278"/>
      <c r="R230" s="278"/>
      <c r="S230" s="278"/>
      <c r="T230" s="278"/>
      <c r="U230" s="278"/>
      <c r="V230" s="278"/>
      <c r="W230" s="278"/>
      <c r="X230" s="278"/>
      <c r="Y230" s="278"/>
      <c r="Z230" s="278"/>
    </row>
    <row r="231" spans="1:26" x14ac:dyDescent="0.2">
      <c r="A231" s="277"/>
      <c r="B231" s="278"/>
      <c r="C231" s="278"/>
      <c r="D231" s="338"/>
      <c r="E231" s="278"/>
      <c r="F231" s="338"/>
      <c r="G231" s="278"/>
      <c r="H231" s="278"/>
      <c r="I231" s="278"/>
      <c r="J231" s="278"/>
      <c r="K231" s="278"/>
      <c r="L231" s="278"/>
      <c r="M231" s="278"/>
      <c r="N231" s="278"/>
      <c r="O231" s="278"/>
      <c r="P231" s="278"/>
      <c r="Q231" s="278"/>
      <c r="R231" s="278"/>
      <c r="S231" s="278"/>
      <c r="T231" s="278"/>
      <c r="U231" s="278"/>
      <c r="V231" s="278"/>
      <c r="W231" s="278"/>
      <c r="X231" s="278"/>
      <c r="Y231" s="278"/>
      <c r="Z231" s="278"/>
    </row>
    <row r="232" spans="1:26" x14ac:dyDescent="0.2">
      <c r="A232" s="277"/>
      <c r="B232" s="278"/>
      <c r="C232" s="278"/>
      <c r="D232" s="338"/>
      <c r="E232" s="278"/>
      <c r="F232" s="338"/>
      <c r="G232" s="278"/>
      <c r="H232" s="278"/>
      <c r="I232" s="278"/>
      <c r="J232" s="278"/>
      <c r="K232" s="278"/>
      <c r="L232" s="278"/>
      <c r="M232" s="278"/>
      <c r="N232" s="278"/>
      <c r="O232" s="278"/>
      <c r="P232" s="278"/>
      <c r="Q232" s="278"/>
      <c r="R232" s="278"/>
      <c r="S232" s="278"/>
      <c r="T232" s="278"/>
      <c r="U232" s="278"/>
      <c r="V232" s="278"/>
      <c r="W232" s="278"/>
      <c r="X232" s="278"/>
      <c r="Y232" s="278"/>
      <c r="Z232" s="278"/>
    </row>
    <row r="233" spans="1:26" x14ac:dyDescent="0.2">
      <c r="A233" s="277"/>
      <c r="B233" s="278"/>
      <c r="C233" s="278"/>
      <c r="D233" s="338"/>
      <c r="E233" s="278"/>
      <c r="F233" s="338"/>
      <c r="G233" s="278"/>
      <c r="H233" s="278"/>
      <c r="I233" s="278"/>
      <c r="J233" s="278"/>
      <c r="K233" s="278"/>
      <c r="L233" s="278"/>
      <c r="M233" s="278"/>
      <c r="N233" s="278"/>
      <c r="O233" s="278"/>
      <c r="P233" s="278"/>
      <c r="Q233" s="278"/>
      <c r="R233" s="278"/>
      <c r="S233" s="278"/>
      <c r="T233" s="278"/>
      <c r="U233" s="278"/>
      <c r="V233" s="278"/>
      <c r="W233" s="278"/>
      <c r="X233" s="278"/>
      <c r="Y233" s="278"/>
      <c r="Z233" s="278"/>
    </row>
    <row r="234" spans="1:26" x14ac:dyDescent="0.2">
      <c r="A234" s="277"/>
      <c r="B234" s="278"/>
      <c r="C234" s="278"/>
      <c r="D234" s="338"/>
      <c r="E234" s="278"/>
      <c r="F234" s="338"/>
      <c r="G234" s="278"/>
      <c r="H234" s="278"/>
      <c r="I234" s="278"/>
      <c r="J234" s="278"/>
      <c r="K234" s="278"/>
      <c r="L234" s="278"/>
      <c r="M234" s="278"/>
      <c r="N234" s="278"/>
      <c r="O234" s="278"/>
      <c r="P234" s="278"/>
      <c r="Q234" s="278"/>
      <c r="R234" s="278"/>
      <c r="S234" s="278"/>
      <c r="T234" s="278"/>
      <c r="U234" s="278"/>
      <c r="V234" s="278"/>
      <c r="W234" s="278"/>
      <c r="X234" s="278"/>
      <c r="Y234" s="278"/>
      <c r="Z234" s="278"/>
    </row>
    <row r="235" spans="1:26" x14ac:dyDescent="0.2">
      <c r="A235" s="277"/>
      <c r="B235" s="278"/>
      <c r="C235" s="278"/>
      <c r="D235" s="338"/>
      <c r="E235" s="278"/>
      <c r="F235" s="338"/>
      <c r="G235" s="278"/>
      <c r="H235" s="278"/>
      <c r="I235" s="278"/>
      <c r="J235" s="278"/>
      <c r="K235" s="278"/>
      <c r="L235" s="278"/>
      <c r="M235" s="278"/>
      <c r="N235" s="278"/>
      <c r="O235" s="278"/>
      <c r="P235" s="278"/>
      <c r="Q235" s="278"/>
      <c r="R235" s="278"/>
      <c r="S235" s="278"/>
      <c r="T235" s="278"/>
      <c r="U235" s="278"/>
      <c r="V235" s="278"/>
      <c r="W235" s="278"/>
      <c r="X235" s="278"/>
      <c r="Y235" s="278"/>
      <c r="Z235" s="278"/>
    </row>
    <row r="236" spans="1:26" x14ac:dyDescent="0.2">
      <c r="A236" s="277"/>
      <c r="B236" s="278"/>
      <c r="C236" s="278"/>
      <c r="D236" s="338"/>
      <c r="E236" s="278"/>
      <c r="F236" s="338"/>
      <c r="G236" s="278"/>
      <c r="H236" s="278"/>
      <c r="I236" s="278"/>
      <c r="J236" s="278"/>
      <c r="K236" s="278"/>
      <c r="L236" s="278"/>
      <c r="M236" s="278"/>
      <c r="N236" s="278"/>
      <c r="O236" s="278"/>
      <c r="P236" s="278"/>
      <c r="Q236" s="278"/>
      <c r="R236" s="278"/>
      <c r="S236" s="278"/>
      <c r="T236" s="278"/>
      <c r="U236" s="278"/>
      <c r="V236" s="278"/>
      <c r="W236" s="278"/>
      <c r="X236" s="278"/>
      <c r="Y236" s="278"/>
      <c r="Z236" s="278"/>
    </row>
    <row r="237" spans="1:26" x14ac:dyDescent="0.2">
      <c r="A237" s="277"/>
      <c r="B237" s="278"/>
      <c r="C237" s="278"/>
      <c r="D237" s="338"/>
      <c r="E237" s="278"/>
      <c r="F237" s="338"/>
      <c r="G237" s="278"/>
      <c r="H237" s="278"/>
      <c r="I237" s="278"/>
      <c r="J237" s="278"/>
      <c r="K237" s="278"/>
      <c r="L237" s="278"/>
      <c r="M237" s="278"/>
      <c r="N237" s="278"/>
      <c r="O237" s="278"/>
      <c r="P237" s="278"/>
      <c r="Q237" s="278"/>
      <c r="R237" s="278"/>
      <c r="S237" s="278"/>
      <c r="T237" s="278"/>
      <c r="U237" s="278"/>
      <c r="V237" s="278"/>
      <c r="W237" s="278"/>
      <c r="X237" s="278"/>
      <c r="Y237" s="278"/>
      <c r="Z237" s="278"/>
    </row>
    <row r="238" spans="1:26" x14ac:dyDescent="0.2">
      <c r="A238" s="277"/>
      <c r="B238" s="278"/>
      <c r="C238" s="278"/>
      <c r="D238" s="338"/>
      <c r="E238" s="278"/>
      <c r="F238" s="338"/>
      <c r="G238" s="278"/>
      <c r="H238" s="278"/>
      <c r="I238" s="278"/>
      <c r="J238" s="278"/>
      <c r="K238" s="278"/>
      <c r="L238" s="278"/>
      <c r="M238" s="278"/>
      <c r="N238" s="278"/>
      <c r="O238" s="278"/>
      <c r="P238" s="278"/>
      <c r="Q238" s="278"/>
      <c r="R238" s="278"/>
      <c r="S238" s="278"/>
      <c r="T238" s="278"/>
      <c r="U238" s="278"/>
      <c r="V238" s="278"/>
      <c r="W238" s="278"/>
      <c r="X238" s="278"/>
      <c r="Y238" s="278"/>
      <c r="Z238" s="278"/>
    </row>
    <row r="239" spans="1:26" x14ac:dyDescent="0.2">
      <c r="A239" s="277"/>
      <c r="B239" s="278"/>
      <c r="C239" s="278"/>
      <c r="D239" s="338"/>
      <c r="E239" s="278"/>
      <c r="F239" s="338"/>
      <c r="G239" s="278"/>
      <c r="H239" s="278"/>
      <c r="I239" s="278"/>
      <c r="J239" s="278"/>
      <c r="K239" s="278"/>
      <c r="L239" s="278"/>
      <c r="M239" s="278"/>
      <c r="N239" s="278"/>
      <c r="O239" s="278"/>
      <c r="P239" s="278"/>
      <c r="Q239" s="278"/>
      <c r="R239" s="278"/>
      <c r="S239" s="278"/>
      <c r="T239" s="278"/>
      <c r="U239" s="278"/>
      <c r="V239" s="278"/>
      <c r="W239" s="278"/>
      <c r="X239" s="278"/>
      <c r="Y239" s="278"/>
      <c r="Z239" s="278"/>
    </row>
    <row r="240" spans="1:26" x14ac:dyDescent="0.2">
      <c r="A240" s="277"/>
      <c r="B240" s="278"/>
      <c r="C240" s="278"/>
      <c r="D240" s="338"/>
      <c r="E240" s="278"/>
      <c r="F240" s="338"/>
      <c r="G240" s="278"/>
      <c r="H240" s="278"/>
      <c r="I240" s="278"/>
      <c r="J240" s="278"/>
      <c r="K240" s="278"/>
      <c r="L240" s="278"/>
      <c r="M240" s="278"/>
      <c r="N240" s="278"/>
      <c r="O240" s="278"/>
      <c r="P240" s="278"/>
      <c r="Q240" s="278"/>
      <c r="R240" s="278"/>
      <c r="S240" s="278"/>
      <c r="T240" s="278"/>
      <c r="U240" s="278"/>
      <c r="V240" s="278"/>
      <c r="W240" s="278"/>
      <c r="X240" s="278"/>
      <c r="Y240" s="278"/>
      <c r="Z240" s="278"/>
    </row>
    <row r="241" spans="1:26" x14ac:dyDescent="0.2">
      <c r="A241" s="277"/>
      <c r="B241" s="278"/>
      <c r="C241" s="278"/>
      <c r="D241" s="338"/>
      <c r="E241" s="278"/>
      <c r="F241" s="338"/>
      <c r="G241" s="278"/>
      <c r="H241" s="278"/>
      <c r="I241" s="278"/>
      <c r="J241" s="278"/>
      <c r="K241" s="278"/>
      <c r="L241" s="278"/>
      <c r="M241" s="278"/>
      <c r="N241" s="278"/>
      <c r="O241" s="278"/>
      <c r="P241" s="278"/>
      <c r="Q241" s="278"/>
      <c r="R241" s="278"/>
      <c r="S241" s="278"/>
      <c r="T241" s="278"/>
      <c r="U241" s="278"/>
      <c r="V241" s="278"/>
      <c r="W241" s="278"/>
      <c r="X241" s="278"/>
      <c r="Y241" s="278"/>
      <c r="Z241" s="278"/>
    </row>
    <row r="242" spans="1:26" x14ac:dyDescent="0.2">
      <c r="A242" s="277"/>
      <c r="B242" s="278"/>
      <c r="C242" s="278"/>
      <c r="D242" s="338"/>
      <c r="E242" s="278"/>
      <c r="F242" s="338"/>
      <c r="G242" s="278"/>
      <c r="H242" s="278"/>
      <c r="I242" s="278"/>
      <c r="J242" s="278"/>
      <c r="K242" s="278"/>
      <c r="L242" s="278"/>
      <c r="M242" s="278"/>
      <c r="N242" s="278"/>
      <c r="O242" s="278"/>
      <c r="P242" s="278"/>
      <c r="Q242" s="278"/>
      <c r="R242" s="278"/>
      <c r="S242" s="278"/>
      <c r="T242" s="278"/>
      <c r="U242" s="278"/>
      <c r="V242" s="278"/>
      <c r="W242" s="278"/>
      <c r="X242" s="278"/>
      <c r="Y242" s="278"/>
      <c r="Z242" s="278"/>
    </row>
    <row r="243" spans="1:26" x14ac:dyDescent="0.2">
      <c r="A243" s="277"/>
      <c r="B243" s="278"/>
      <c r="C243" s="278"/>
      <c r="D243" s="338"/>
      <c r="E243" s="278"/>
      <c r="F243" s="338"/>
      <c r="G243" s="278"/>
      <c r="H243" s="278"/>
      <c r="I243" s="278"/>
      <c r="J243" s="278"/>
      <c r="K243" s="278"/>
      <c r="L243" s="278"/>
      <c r="M243" s="278"/>
      <c r="N243" s="278"/>
      <c r="O243" s="278"/>
      <c r="P243" s="278"/>
      <c r="Q243" s="278"/>
      <c r="R243" s="278"/>
      <c r="S243" s="278"/>
      <c r="T243" s="278"/>
      <c r="U243" s="278"/>
      <c r="V243" s="278"/>
      <c r="W243" s="278"/>
      <c r="X243" s="278"/>
      <c r="Y243" s="278"/>
      <c r="Z243" s="278"/>
    </row>
    <row r="244" spans="1:26" x14ac:dyDescent="0.2">
      <c r="A244" s="277"/>
      <c r="B244" s="278"/>
      <c r="C244" s="278"/>
      <c r="D244" s="338"/>
      <c r="E244" s="278"/>
      <c r="F244" s="338"/>
      <c r="G244" s="278"/>
      <c r="H244" s="278"/>
      <c r="I244" s="278"/>
      <c r="J244" s="278"/>
      <c r="K244" s="278"/>
      <c r="L244" s="278"/>
      <c r="M244" s="278"/>
      <c r="N244" s="278"/>
      <c r="O244" s="278"/>
      <c r="P244" s="278"/>
      <c r="Q244" s="278"/>
      <c r="R244" s="278"/>
      <c r="S244" s="278"/>
      <c r="T244" s="278"/>
      <c r="U244" s="278"/>
      <c r="V244" s="278"/>
      <c r="W244" s="278"/>
      <c r="X244" s="278"/>
      <c r="Y244" s="278"/>
      <c r="Z244" s="278"/>
    </row>
    <row r="245" spans="1:26" x14ac:dyDescent="0.2">
      <c r="A245" s="277"/>
      <c r="B245" s="278"/>
      <c r="C245" s="278"/>
      <c r="D245" s="338"/>
      <c r="E245" s="278"/>
      <c r="F245" s="338"/>
      <c r="G245" s="278"/>
      <c r="H245" s="278"/>
      <c r="I245" s="278"/>
      <c r="J245" s="278"/>
      <c r="K245" s="278"/>
      <c r="L245" s="278"/>
      <c r="M245" s="278"/>
      <c r="N245" s="278"/>
      <c r="O245" s="278"/>
      <c r="P245" s="278"/>
      <c r="Q245" s="278"/>
      <c r="R245" s="278"/>
      <c r="S245" s="278"/>
      <c r="T245" s="278"/>
      <c r="U245" s="278"/>
      <c r="V245" s="278"/>
      <c r="W245" s="278"/>
      <c r="X245" s="278"/>
      <c r="Y245" s="278"/>
      <c r="Z245" s="278"/>
    </row>
    <row r="246" spans="1:26" x14ac:dyDescent="0.2">
      <c r="A246" s="277"/>
      <c r="B246" s="278"/>
      <c r="C246" s="278"/>
      <c r="D246" s="338"/>
      <c r="E246" s="278"/>
      <c r="F246" s="338"/>
      <c r="G246" s="278"/>
      <c r="H246" s="278"/>
      <c r="I246" s="278"/>
      <c r="J246" s="278"/>
      <c r="K246" s="278"/>
      <c r="L246" s="278"/>
      <c r="M246" s="278"/>
      <c r="N246" s="278"/>
      <c r="O246" s="278"/>
      <c r="P246" s="278"/>
      <c r="Q246" s="278"/>
      <c r="R246" s="278"/>
      <c r="S246" s="278"/>
      <c r="T246" s="278"/>
      <c r="U246" s="278"/>
      <c r="V246" s="278"/>
      <c r="W246" s="278"/>
      <c r="X246" s="278"/>
      <c r="Y246" s="278"/>
      <c r="Z246" s="278"/>
    </row>
    <row r="247" spans="1:26" x14ac:dyDescent="0.2">
      <c r="A247" s="277"/>
      <c r="B247" s="278"/>
      <c r="C247" s="278"/>
      <c r="D247" s="338"/>
      <c r="E247" s="278"/>
      <c r="F247" s="338"/>
      <c r="G247" s="278"/>
      <c r="H247" s="278"/>
      <c r="I247" s="278"/>
      <c r="J247" s="278"/>
      <c r="K247" s="278"/>
      <c r="L247" s="278"/>
      <c r="M247" s="278"/>
      <c r="N247" s="278"/>
      <c r="O247" s="278"/>
      <c r="P247" s="278"/>
      <c r="Q247" s="278"/>
      <c r="R247" s="278"/>
      <c r="S247" s="278"/>
      <c r="T247" s="278"/>
      <c r="U247" s="278"/>
      <c r="V247" s="278"/>
      <c r="W247" s="278"/>
      <c r="X247" s="278"/>
      <c r="Y247" s="278"/>
      <c r="Z247" s="278"/>
    </row>
    <row r="248" spans="1:26" x14ac:dyDescent="0.2">
      <c r="A248" s="277"/>
      <c r="B248" s="278"/>
      <c r="C248" s="278"/>
      <c r="D248" s="338"/>
      <c r="E248" s="278"/>
      <c r="F248" s="338"/>
      <c r="G248" s="278"/>
      <c r="H248" s="278"/>
      <c r="I248" s="278"/>
      <c r="J248" s="278"/>
      <c r="K248" s="278"/>
      <c r="L248" s="278"/>
      <c r="M248" s="278"/>
      <c r="N248" s="278"/>
      <c r="O248" s="278"/>
      <c r="P248" s="278"/>
      <c r="Q248" s="278"/>
      <c r="R248" s="278"/>
      <c r="S248" s="278"/>
      <c r="T248" s="278"/>
      <c r="U248" s="278"/>
      <c r="V248" s="278"/>
      <c r="W248" s="278"/>
      <c r="X248" s="278"/>
      <c r="Y248" s="278"/>
      <c r="Z248" s="278"/>
    </row>
    <row r="249" spans="1:26" x14ac:dyDescent="0.2">
      <c r="A249" s="277"/>
      <c r="B249" s="278"/>
      <c r="C249" s="278"/>
      <c r="D249" s="338"/>
      <c r="E249" s="278"/>
      <c r="F249" s="338"/>
      <c r="G249" s="278"/>
      <c r="H249" s="278"/>
      <c r="I249" s="278"/>
      <c r="J249" s="278"/>
      <c r="K249" s="278"/>
      <c r="L249" s="278"/>
      <c r="M249" s="278"/>
      <c r="N249" s="278"/>
      <c r="O249" s="278"/>
      <c r="P249" s="278"/>
      <c r="Q249" s="278"/>
      <c r="R249" s="278"/>
      <c r="S249" s="278"/>
      <c r="T249" s="278"/>
      <c r="U249" s="278"/>
      <c r="V249" s="278"/>
      <c r="W249" s="278"/>
      <c r="X249" s="278"/>
      <c r="Y249" s="278"/>
      <c r="Z249" s="278"/>
    </row>
    <row r="250" spans="1:26" x14ac:dyDescent="0.2">
      <c r="A250" s="277"/>
      <c r="B250" s="278"/>
      <c r="C250" s="278"/>
      <c r="D250" s="338"/>
      <c r="E250" s="278"/>
      <c r="F250" s="338"/>
      <c r="G250" s="278"/>
      <c r="H250" s="278"/>
      <c r="I250" s="278"/>
      <c r="J250" s="278"/>
      <c r="K250" s="278"/>
      <c r="L250" s="278"/>
      <c r="M250" s="278"/>
      <c r="N250" s="278"/>
      <c r="O250" s="278"/>
      <c r="P250" s="278"/>
      <c r="Q250" s="278"/>
      <c r="R250" s="278"/>
      <c r="S250" s="278"/>
      <c r="T250" s="278"/>
      <c r="U250" s="278"/>
      <c r="V250" s="278"/>
      <c r="W250" s="278"/>
      <c r="X250" s="278"/>
      <c r="Y250" s="278"/>
      <c r="Z250" s="278"/>
    </row>
    <row r="251" spans="1:26" x14ac:dyDescent="0.2">
      <c r="A251" s="277"/>
      <c r="B251" s="278"/>
      <c r="C251" s="278"/>
      <c r="D251" s="338"/>
      <c r="E251" s="278"/>
      <c r="F251" s="338"/>
      <c r="G251" s="278"/>
      <c r="H251" s="278"/>
      <c r="I251" s="278"/>
      <c r="J251" s="278"/>
      <c r="K251" s="278"/>
      <c r="L251" s="278"/>
      <c r="M251" s="278"/>
      <c r="N251" s="278"/>
      <c r="O251" s="278"/>
      <c r="P251" s="278"/>
      <c r="Q251" s="278"/>
      <c r="R251" s="278"/>
      <c r="S251" s="278"/>
      <c r="T251" s="278"/>
      <c r="U251" s="278"/>
      <c r="V251" s="278"/>
      <c r="W251" s="278"/>
      <c r="X251" s="278"/>
      <c r="Y251" s="278"/>
      <c r="Z251" s="278"/>
    </row>
    <row r="252" spans="1:26" x14ac:dyDescent="0.2">
      <c r="A252" s="277"/>
      <c r="B252" s="278"/>
      <c r="C252" s="278"/>
      <c r="D252" s="338"/>
      <c r="E252" s="278"/>
      <c r="F252" s="338"/>
      <c r="G252" s="278"/>
      <c r="H252" s="278"/>
      <c r="I252" s="278"/>
      <c r="J252" s="278"/>
      <c r="K252" s="278"/>
      <c r="L252" s="278"/>
      <c r="M252" s="278"/>
      <c r="N252" s="278"/>
      <c r="O252" s="278"/>
      <c r="P252" s="278"/>
      <c r="Q252" s="278"/>
      <c r="R252" s="278"/>
      <c r="S252" s="278"/>
      <c r="T252" s="278"/>
      <c r="U252" s="278"/>
      <c r="V252" s="278"/>
      <c r="W252" s="278"/>
      <c r="X252" s="278"/>
      <c r="Y252" s="278"/>
      <c r="Z252" s="278"/>
    </row>
    <row r="253" spans="1:26" x14ac:dyDescent="0.2">
      <c r="A253" s="277"/>
      <c r="B253" s="278"/>
      <c r="C253" s="278"/>
      <c r="D253" s="338"/>
      <c r="E253" s="278"/>
      <c r="F253" s="338"/>
      <c r="G253" s="278"/>
      <c r="H253" s="278"/>
      <c r="I253" s="278"/>
      <c r="J253" s="278"/>
      <c r="K253" s="278"/>
      <c r="L253" s="278"/>
      <c r="M253" s="278"/>
      <c r="N253" s="278"/>
      <c r="O253" s="278"/>
      <c r="P253" s="278"/>
      <c r="Q253" s="278"/>
      <c r="R253" s="278"/>
      <c r="S253" s="278"/>
      <c r="T253" s="278"/>
      <c r="U253" s="278"/>
      <c r="V253" s="278"/>
      <c r="W253" s="278"/>
      <c r="X253" s="278"/>
      <c r="Y253" s="278"/>
      <c r="Z253" s="278"/>
    </row>
    <row r="254" spans="1:26" x14ac:dyDescent="0.2">
      <c r="A254" s="277"/>
      <c r="B254" s="278"/>
      <c r="C254" s="278"/>
      <c r="D254" s="338"/>
      <c r="E254" s="278"/>
      <c r="F254" s="338"/>
      <c r="G254" s="278"/>
      <c r="H254" s="278"/>
      <c r="I254" s="278"/>
      <c r="J254" s="278"/>
      <c r="K254" s="278"/>
      <c r="L254" s="278"/>
      <c r="M254" s="278"/>
      <c r="N254" s="278"/>
      <c r="O254" s="278"/>
      <c r="P254" s="278"/>
      <c r="Q254" s="278"/>
      <c r="R254" s="278"/>
      <c r="S254" s="278"/>
      <c r="T254" s="278"/>
      <c r="U254" s="278"/>
      <c r="V254" s="278"/>
      <c r="W254" s="278"/>
      <c r="X254" s="278"/>
      <c r="Y254" s="278"/>
      <c r="Z254" s="278"/>
    </row>
    <row r="255" spans="1:26" x14ac:dyDescent="0.2">
      <c r="A255" s="277"/>
      <c r="B255" s="278"/>
      <c r="C255" s="278"/>
      <c r="D255" s="338"/>
      <c r="E255" s="278"/>
      <c r="F255" s="338"/>
      <c r="G255" s="278"/>
      <c r="H255" s="278"/>
      <c r="I255" s="278"/>
      <c r="J255" s="278"/>
      <c r="K255" s="278"/>
      <c r="L255" s="278"/>
      <c r="M255" s="278"/>
      <c r="N255" s="278"/>
      <c r="O255" s="278"/>
      <c r="P255" s="278"/>
      <c r="Q255" s="278"/>
      <c r="R255" s="278"/>
      <c r="S255" s="278"/>
      <c r="T255" s="278"/>
      <c r="U255" s="278"/>
      <c r="V255" s="278"/>
      <c r="W255" s="278"/>
      <c r="X255" s="278"/>
      <c r="Y255" s="278"/>
      <c r="Z255" s="278"/>
    </row>
    <row r="256" spans="1:26" x14ac:dyDescent="0.2">
      <c r="A256" s="277"/>
      <c r="B256" s="278"/>
      <c r="C256" s="278"/>
      <c r="D256" s="338"/>
      <c r="E256" s="278"/>
      <c r="F256" s="338"/>
      <c r="G256" s="278"/>
      <c r="H256" s="278"/>
      <c r="I256" s="278"/>
      <c r="J256" s="278"/>
      <c r="K256" s="278"/>
      <c r="L256" s="278"/>
      <c r="M256" s="278"/>
      <c r="N256" s="278"/>
      <c r="O256" s="278"/>
      <c r="P256" s="278"/>
      <c r="Q256" s="278"/>
      <c r="R256" s="278"/>
      <c r="S256" s="278"/>
      <c r="T256" s="278"/>
      <c r="U256" s="278"/>
      <c r="V256" s="278"/>
      <c r="W256" s="278"/>
      <c r="X256" s="278"/>
      <c r="Y256" s="278"/>
      <c r="Z256" s="278"/>
    </row>
    <row r="257" spans="1:26" x14ac:dyDescent="0.2">
      <c r="A257" s="277"/>
      <c r="B257" s="278"/>
      <c r="C257" s="278"/>
      <c r="D257" s="338"/>
      <c r="E257" s="278"/>
      <c r="F257" s="338"/>
      <c r="G257" s="278"/>
      <c r="H257" s="278"/>
      <c r="I257" s="278"/>
      <c r="J257" s="278"/>
      <c r="K257" s="278"/>
      <c r="L257" s="278"/>
      <c r="M257" s="278"/>
      <c r="N257" s="278"/>
      <c r="O257" s="278"/>
      <c r="P257" s="278"/>
      <c r="Q257" s="278"/>
      <c r="R257" s="278"/>
      <c r="S257" s="278"/>
      <c r="T257" s="278"/>
      <c r="U257" s="278"/>
      <c r="V257" s="278"/>
      <c r="W257" s="278"/>
      <c r="X257" s="278"/>
      <c r="Y257" s="278"/>
      <c r="Z257" s="278"/>
    </row>
    <row r="258" spans="1:26" x14ac:dyDescent="0.2">
      <c r="A258" s="277"/>
      <c r="B258" s="278"/>
      <c r="C258" s="278"/>
      <c r="D258" s="338"/>
      <c r="E258" s="278"/>
      <c r="F258" s="338"/>
      <c r="G258" s="278"/>
      <c r="H258" s="278"/>
      <c r="I258" s="278"/>
      <c r="J258" s="278"/>
      <c r="K258" s="278"/>
      <c r="L258" s="278"/>
      <c r="M258" s="278"/>
      <c r="N258" s="278"/>
      <c r="O258" s="278"/>
      <c r="P258" s="278"/>
      <c r="Q258" s="278"/>
      <c r="R258" s="278"/>
      <c r="S258" s="278"/>
      <c r="T258" s="278"/>
      <c r="U258" s="278"/>
      <c r="V258" s="278"/>
      <c r="W258" s="278"/>
      <c r="X258" s="278"/>
      <c r="Y258" s="278"/>
      <c r="Z258" s="278"/>
    </row>
    <row r="259" spans="1:26" x14ac:dyDescent="0.2">
      <c r="A259" s="277"/>
      <c r="B259" s="278"/>
      <c r="C259" s="278"/>
      <c r="D259" s="338"/>
      <c r="E259" s="278"/>
      <c r="F259" s="338"/>
      <c r="G259" s="278"/>
      <c r="H259" s="278"/>
      <c r="I259" s="278"/>
      <c r="J259" s="278"/>
      <c r="K259" s="278"/>
      <c r="L259" s="278"/>
      <c r="M259" s="278"/>
      <c r="N259" s="278"/>
      <c r="O259" s="278"/>
      <c r="P259" s="278"/>
      <c r="Q259" s="278"/>
      <c r="R259" s="278"/>
      <c r="S259" s="278"/>
      <c r="T259" s="278"/>
      <c r="U259" s="278"/>
      <c r="V259" s="278"/>
      <c r="W259" s="278"/>
      <c r="X259" s="278"/>
      <c r="Y259" s="278"/>
      <c r="Z259" s="278"/>
    </row>
    <row r="260" spans="1:26" x14ac:dyDescent="0.2">
      <c r="A260" s="277"/>
      <c r="B260" s="278"/>
      <c r="C260" s="278"/>
      <c r="D260" s="338"/>
      <c r="E260" s="278"/>
      <c r="F260" s="338"/>
      <c r="G260" s="278"/>
      <c r="H260" s="278"/>
      <c r="I260" s="278"/>
      <c r="J260" s="278"/>
      <c r="K260" s="278"/>
      <c r="L260" s="278"/>
      <c r="M260" s="278"/>
      <c r="N260" s="278"/>
      <c r="O260" s="278"/>
      <c r="P260" s="278"/>
      <c r="Q260" s="278"/>
      <c r="R260" s="278"/>
      <c r="S260" s="278"/>
      <c r="T260" s="278"/>
      <c r="U260" s="278"/>
      <c r="V260" s="278"/>
      <c r="W260" s="278"/>
      <c r="X260" s="278"/>
      <c r="Y260" s="278"/>
      <c r="Z260" s="278"/>
    </row>
    <row r="261" spans="1:26" x14ac:dyDescent="0.2">
      <c r="A261" s="277"/>
      <c r="B261" s="278"/>
      <c r="C261" s="278"/>
      <c r="D261" s="338"/>
      <c r="E261" s="278"/>
      <c r="F261" s="338"/>
      <c r="G261" s="278"/>
      <c r="H261" s="278"/>
      <c r="I261" s="278"/>
      <c r="J261" s="278"/>
      <c r="K261" s="278"/>
      <c r="L261" s="278"/>
      <c r="M261" s="278"/>
      <c r="N261" s="278"/>
      <c r="O261" s="278"/>
      <c r="P261" s="278"/>
      <c r="Q261" s="278"/>
      <c r="R261" s="278"/>
      <c r="S261" s="278"/>
      <c r="T261" s="278"/>
      <c r="U261" s="278"/>
      <c r="V261" s="278"/>
      <c r="W261" s="278"/>
      <c r="X261" s="278"/>
      <c r="Y261" s="278"/>
      <c r="Z261" s="278"/>
    </row>
    <row r="262" spans="1:26" x14ac:dyDescent="0.2">
      <c r="A262" s="277"/>
      <c r="B262" s="278"/>
      <c r="C262" s="278"/>
      <c r="D262" s="338"/>
      <c r="E262" s="278"/>
      <c r="F262" s="338"/>
      <c r="G262" s="278"/>
      <c r="H262" s="278"/>
      <c r="I262" s="278"/>
      <c r="J262" s="278"/>
      <c r="K262" s="278"/>
      <c r="L262" s="278"/>
      <c r="M262" s="278"/>
      <c r="N262" s="278"/>
      <c r="O262" s="278"/>
      <c r="P262" s="278"/>
      <c r="Q262" s="278"/>
      <c r="R262" s="278"/>
      <c r="S262" s="278"/>
      <c r="T262" s="278"/>
      <c r="U262" s="278"/>
      <c r="V262" s="278"/>
      <c r="W262" s="278"/>
      <c r="X262" s="278"/>
      <c r="Y262" s="278"/>
      <c r="Z262" s="278"/>
    </row>
    <row r="263" spans="1:26" x14ac:dyDescent="0.2">
      <c r="A263" s="277"/>
      <c r="B263" s="278"/>
      <c r="C263" s="278"/>
      <c r="D263" s="338"/>
      <c r="E263" s="278"/>
      <c r="F263" s="338"/>
      <c r="G263" s="278"/>
      <c r="H263" s="278"/>
      <c r="I263" s="278"/>
      <c r="J263" s="278"/>
      <c r="K263" s="278"/>
      <c r="L263" s="278"/>
      <c r="M263" s="278"/>
      <c r="N263" s="278"/>
      <c r="O263" s="278"/>
      <c r="P263" s="278"/>
      <c r="Q263" s="278"/>
      <c r="R263" s="278"/>
      <c r="S263" s="278"/>
      <c r="T263" s="278"/>
      <c r="U263" s="278"/>
      <c r="V263" s="278"/>
      <c r="W263" s="278"/>
      <c r="X263" s="278"/>
      <c r="Y263" s="278"/>
      <c r="Z263" s="278"/>
    </row>
    <row r="264" spans="1:26" x14ac:dyDescent="0.2">
      <c r="A264" s="277"/>
      <c r="B264" s="278"/>
      <c r="C264" s="278"/>
      <c r="D264" s="338"/>
      <c r="E264" s="278"/>
      <c r="F264" s="338"/>
      <c r="G264" s="278"/>
      <c r="H264" s="278"/>
      <c r="I264" s="278"/>
      <c r="J264" s="278"/>
      <c r="K264" s="278"/>
      <c r="L264" s="278"/>
      <c r="M264" s="278"/>
      <c r="N264" s="278"/>
      <c r="O264" s="278"/>
      <c r="P264" s="278"/>
      <c r="Q264" s="278"/>
      <c r="R264" s="278"/>
      <c r="S264" s="278"/>
      <c r="T264" s="278"/>
      <c r="U264" s="278"/>
      <c r="V264" s="278"/>
      <c r="W264" s="278"/>
      <c r="X264" s="278"/>
      <c r="Y264" s="278"/>
      <c r="Z264" s="278"/>
    </row>
    <row r="265" spans="1:26" x14ac:dyDescent="0.2">
      <c r="A265" s="277"/>
      <c r="B265" s="278"/>
      <c r="C265" s="278"/>
      <c r="D265" s="338"/>
      <c r="E265" s="278"/>
      <c r="F265" s="338"/>
      <c r="G265" s="278"/>
      <c r="H265" s="278"/>
      <c r="I265" s="278"/>
      <c r="J265" s="278"/>
      <c r="K265" s="278"/>
      <c r="L265" s="278"/>
      <c r="M265" s="278"/>
      <c r="N265" s="278"/>
      <c r="O265" s="278"/>
      <c r="P265" s="278"/>
      <c r="Q265" s="278"/>
      <c r="R265" s="278"/>
      <c r="S265" s="278"/>
      <c r="T265" s="278"/>
      <c r="U265" s="278"/>
      <c r="V265" s="278"/>
      <c r="W265" s="278"/>
      <c r="X265" s="278"/>
      <c r="Y265" s="278"/>
      <c r="Z265" s="278"/>
    </row>
    <row r="266" spans="1:26" x14ac:dyDescent="0.2">
      <c r="A266" s="277"/>
      <c r="B266" s="278"/>
      <c r="C266" s="278"/>
      <c r="D266" s="338"/>
      <c r="E266" s="278"/>
      <c r="F266" s="338"/>
      <c r="G266" s="278"/>
      <c r="H266" s="278"/>
      <c r="I266" s="278"/>
      <c r="J266" s="278"/>
      <c r="K266" s="278"/>
      <c r="L266" s="278"/>
      <c r="M266" s="278"/>
      <c r="N266" s="278"/>
      <c r="O266" s="278"/>
      <c r="P266" s="278"/>
      <c r="Q266" s="278"/>
      <c r="R266" s="278"/>
      <c r="S266" s="278"/>
      <c r="T266" s="278"/>
      <c r="U266" s="278"/>
      <c r="V266" s="278"/>
      <c r="W266" s="278"/>
      <c r="X266" s="278"/>
      <c r="Y266" s="278"/>
      <c r="Z266" s="278"/>
    </row>
    <row r="267" spans="1:26" x14ac:dyDescent="0.2">
      <c r="A267" s="277"/>
      <c r="B267" s="278"/>
      <c r="C267" s="278"/>
      <c r="D267" s="338"/>
      <c r="E267" s="278"/>
      <c r="F267" s="338"/>
      <c r="G267" s="278"/>
      <c r="H267" s="278"/>
      <c r="I267" s="278"/>
      <c r="J267" s="278"/>
      <c r="K267" s="278"/>
      <c r="L267" s="278"/>
      <c r="M267" s="278"/>
      <c r="N267" s="278"/>
      <c r="O267" s="278"/>
      <c r="P267" s="278"/>
      <c r="Q267" s="278"/>
      <c r="R267" s="278"/>
      <c r="S267" s="278"/>
      <c r="T267" s="278"/>
      <c r="U267" s="278"/>
      <c r="V267" s="278"/>
      <c r="W267" s="278"/>
      <c r="X267" s="278"/>
      <c r="Y267" s="278"/>
      <c r="Z267" s="278"/>
    </row>
    <row r="268" spans="1:26" x14ac:dyDescent="0.2">
      <c r="A268" s="277"/>
      <c r="B268" s="278"/>
      <c r="C268" s="278"/>
      <c r="D268" s="338"/>
      <c r="E268" s="278"/>
      <c r="F268" s="338"/>
      <c r="G268" s="278"/>
      <c r="H268" s="278"/>
      <c r="I268" s="278"/>
      <c r="J268" s="278"/>
      <c r="K268" s="278"/>
      <c r="L268" s="278"/>
      <c r="M268" s="278"/>
      <c r="N268" s="278"/>
      <c r="O268" s="278"/>
      <c r="P268" s="278"/>
      <c r="Q268" s="278"/>
      <c r="R268" s="278"/>
      <c r="S268" s="278"/>
      <c r="T268" s="278"/>
      <c r="U268" s="278"/>
      <c r="V268" s="278"/>
      <c r="W268" s="278"/>
      <c r="X268" s="278"/>
      <c r="Y268" s="278"/>
      <c r="Z268" s="278"/>
    </row>
    <row r="269" spans="1:26" x14ac:dyDescent="0.2">
      <c r="A269" s="277"/>
      <c r="B269" s="278"/>
      <c r="C269" s="278"/>
      <c r="D269" s="338"/>
      <c r="E269" s="278"/>
      <c r="F269" s="338"/>
      <c r="G269" s="278"/>
      <c r="H269" s="278"/>
      <c r="I269" s="278"/>
      <c r="J269" s="278"/>
      <c r="K269" s="278"/>
      <c r="L269" s="278"/>
      <c r="M269" s="278"/>
      <c r="N269" s="278"/>
      <c r="O269" s="278"/>
      <c r="P269" s="278"/>
      <c r="Q269" s="278"/>
      <c r="R269" s="278"/>
      <c r="S269" s="278"/>
      <c r="T269" s="278"/>
      <c r="U269" s="278"/>
      <c r="V269" s="278"/>
      <c r="W269" s="278"/>
      <c r="X269" s="278"/>
      <c r="Y269" s="278"/>
      <c r="Z269" s="278"/>
    </row>
    <row r="270" spans="1:26" x14ac:dyDescent="0.2">
      <c r="A270" s="277"/>
      <c r="B270" s="278"/>
      <c r="C270" s="278"/>
      <c r="D270" s="338"/>
      <c r="E270" s="278"/>
      <c r="F270" s="338"/>
      <c r="G270" s="278"/>
      <c r="H270" s="278"/>
      <c r="I270" s="278"/>
      <c r="J270" s="278"/>
      <c r="K270" s="278"/>
      <c r="L270" s="278"/>
      <c r="M270" s="278"/>
      <c r="N270" s="278"/>
      <c r="O270" s="278"/>
      <c r="P270" s="278"/>
      <c r="Q270" s="278"/>
      <c r="R270" s="278"/>
      <c r="S270" s="278"/>
      <c r="T270" s="278"/>
      <c r="U270" s="278"/>
      <c r="V270" s="278"/>
      <c r="W270" s="278"/>
      <c r="X270" s="278"/>
      <c r="Y270" s="278"/>
      <c r="Z270" s="278"/>
    </row>
    <row r="271" spans="1:26" x14ac:dyDescent="0.2">
      <c r="A271" s="277"/>
      <c r="B271" s="278"/>
      <c r="C271" s="278"/>
      <c r="D271" s="338"/>
      <c r="E271" s="278"/>
      <c r="F271" s="338"/>
      <c r="G271" s="278"/>
      <c r="H271" s="278"/>
      <c r="I271" s="278"/>
      <c r="J271" s="278"/>
      <c r="K271" s="278"/>
      <c r="L271" s="278"/>
      <c r="M271" s="278"/>
      <c r="N271" s="278"/>
      <c r="O271" s="278"/>
      <c r="P271" s="278"/>
      <c r="Q271" s="278"/>
      <c r="R271" s="278"/>
      <c r="S271" s="278"/>
      <c r="T271" s="278"/>
      <c r="U271" s="278"/>
      <c r="V271" s="278"/>
      <c r="W271" s="278"/>
      <c r="X271" s="278"/>
      <c r="Y271" s="278"/>
      <c r="Z271" s="278"/>
    </row>
    <row r="272" spans="1:26" x14ac:dyDescent="0.2">
      <c r="A272" s="277"/>
      <c r="B272" s="278"/>
      <c r="C272" s="278"/>
      <c r="D272" s="338"/>
      <c r="E272" s="278"/>
      <c r="F272" s="338"/>
      <c r="G272" s="278"/>
      <c r="H272" s="278"/>
      <c r="I272" s="278"/>
      <c r="J272" s="278"/>
      <c r="K272" s="278"/>
      <c r="L272" s="278"/>
      <c r="M272" s="278"/>
      <c r="N272" s="278"/>
      <c r="O272" s="278"/>
      <c r="P272" s="278"/>
      <c r="Q272" s="278"/>
      <c r="R272" s="278"/>
      <c r="S272" s="278"/>
      <c r="T272" s="278"/>
      <c r="U272" s="278"/>
      <c r="V272" s="278"/>
      <c r="W272" s="278"/>
      <c r="X272" s="278"/>
      <c r="Y272" s="278"/>
      <c r="Z272" s="278"/>
    </row>
    <row r="273" spans="1:26" x14ac:dyDescent="0.2">
      <c r="A273" s="277"/>
      <c r="B273" s="278"/>
      <c r="C273" s="278"/>
      <c r="D273" s="338"/>
      <c r="E273" s="278"/>
      <c r="F273" s="338"/>
      <c r="G273" s="278"/>
      <c r="H273" s="278"/>
      <c r="I273" s="278"/>
      <c r="J273" s="278"/>
      <c r="K273" s="278"/>
      <c r="L273" s="278"/>
      <c r="M273" s="278"/>
      <c r="N273" s="278"/>
      <c r="O273" s="278"/>
      <c r="P273" s="278"/>
      <c r="Q273" s="278"/>
      <c r="R273" s="278"/>
      <c r="S273" s="278"/>
      <c r="T273" s="278"/>
      <c r="U273" s="278"/>
      <c r="V273" s="278"/>
      <c r="W273" s="278"/>
      <c r="X273" s="278"/>
      <c r="Y273" s="278"/>
      <c r="Z273" s="278"/>
    </row>
    <row r="274" spans="1:26" x14ac:dyDescent="0.2">
      <c r="A274" s="277"/>
      <c r="B274" s="278"/>
      <c r="C274" s="278"/>
      <c r="D274" s="338"/>
      <c r="E274" s="278"/>
      <c r="F274" s="338"/>
      <c r="G274" s="278"/>
      <c r="H274" s="278"/>
      <c r="I274" s="278"/>
      <c r="J274" s="278"/>
      <c r="K274" s="278"/>
      <c r="L274" s="278"/>
      <c r="M274" s="278"/>
      <c r="N274" s="278"/>
      <c r="O274" s="278"/>
      <c r="P274" s="278"/>
      <c r="Q274" s="278"/>
      <c r="R274" s="278"/>
      <c r="S274" s="278"/>
      <c r="T274" s="278"/>
      <c r="U274" s="278"/>
      <c r="V274" s="278"/>
      <c r="W274" s="278"/>
      <c r="X274" s="278"/>
      <c r="Y274" s="278"/>
      <c r="Z274" s="278"/>
    </row>
    <row r="275" spans="1:26" x14ac:dyDescent="0.2">
      <c r="A275" s="277"/>
      <c r="B275" s="278"/>
      <c r="C275" s="278"/>
      <c r="D275" s="338"/>
      <c r="E275" s="278"/>
      <c r="F275" s="338"/>
      <c r="G275" s="278"/>
      <c r="H275" s="278"/>
      <c r="I275" s="278"/>
      <c r="J275" s="278"/>
      <c r="K275" s="278"/>
      <c r="L275" s="278"/>
      <c r="M275" s="278"/>
      <c r="N275" s="278"/>
      <c r="O275" s="278"/>
      <c r="P275" s="278"/>
      <c r="Q275" s="278"/>
      <c r="R275" s="278"/>
      <c r="S275" s="278"/>
      <c r="T275" s="278"/>
      <c r="U275" s="278"/>
      <c r="V275" s="278"/>
      <c r="W275" s="278"/>
      <c r="X275" s="278"/>
      <c r="Y275" s="278"/>
      <c r="Z275" s="278"/>
    </row>
    <row r="276" spans="1:26" x14ac:dyDescent="0.2">
      <c r="A276" s="277"/>
      <c r="B276" s="278"/>
      <c r="C276" s="278"/>
      <c r="D276" s="338"/>
      <c r="E276" s="278"/>
      <c r="F276" s="338"/>
      <c r="G276" s="278"/>
      <c r="H276" s="278"/>
      <c r="I276" s="278"/>
      <c r="J276" s="278"/>
      <c r="K276" s="278"/>
      <c r="L276" s="278"/>
      <c r="M276" s="278"/>
      <c r="N276" s="278"/>
      <c r="O276" s="278"/>
      <c r="P276" s="278"/>
      <c r="Q276" s="278"/>
      <c r="R276" s="278"/>
      <c r="S276" s="278"/>
      <c r="T276" s="278"/>
      <c r="U276" s="278"/>
      <c r="V276" s="278"/>
      <c r="W276" s="278"/>
      <c r="X276" s="278"/>
      <c r="Y276" s="278"/>
      <c r="Z276" s="278"/>
    </row>
    <row r="277" spans="1:26" x14ac:dyDescent="0.2">
      <c r="A277" s="277"/>
      <c r="B277" s="278"/>
      <c r="C277" s="278"/>
      <c r="D277" s="338"/>
      <c r="E277" s="278"/>
      <c r="F277" s="338"/>
      <c r="G277" s="278"/>
      <c r="H277" s="278"/>
      <c r="I277" s="278"/>
      <c r="J277" s="278"/>
      <c r="K277" s="278"/>
      <c r="L277" s="278"/>
      <c r="M277" s="278"/>
      <c r="N277" s="278"/>
      <c r="O277" s="278"/>
      <c r="P277" s="278"/>
      <c r="Q277" s="278"/>
      <c r="R277" s="278"/>
      <c r="S277" s="278"/>
      <c r="T277" s="278"/>
      <c r="U277" s="278"/>
      <c r="V277" s="278"/>
      <c r="W277" s="278"/>
      <c r="X277" s="278"/>
      <c r="Y277" s="278"/>
      <c r="Z277" s="278"/>
    </row>
    <row r="278" spans="1:26" x14ac:dyDescent="0.2">
      <c r="A278" s="277"/>
      <c r="B278" s="278"/>
      <c r="C278" s="278"/>
      <c r="D278" s="338"/>
      <c r="E278" s="278"/>
      <c r="F278" s="338"/>
      <c r="G278" s="278"/>
      <c r="H278" s="278"/>
      <c r="I278" s="278"/>
      <c r="J278" s="278"/>
      <c r="K278" s="278"/>
      <c r="L278" s="278"/>
      <c r="M278" s="278"/>
      <c r="N278" s="278"/>
      <c r="O278" s="278"/>
      <c r="P278" s="278"/>
      <c r="Q278" s="278"/>
      <c r="R278" s="278"/>
      <c r="S278" s="278"/>
      <c r="T278" s="278"/>
      <c r="U278" s="278"/>
      <c r="V278" s="278"/>
      <c r="W278" s="278"/>
      <c r="X278" s="278"/>
      <c r="Y278" s="278"/>
      <c r="Z278" s="278"/>
    </row>
    <row r="279" spans="1:26" x14ac:dyDescent="0.2">
      <c r="A279" s="277"/>
      <c r="B279" s="278"/>
      <c r="C279" s="278"/>
      <c r="D279" s="338"/>
      <c r="E279" s="278"/>
      <c r="F279" s="338"/>
      <c r="G279" s="278"/>
      <c r="H279" s="278"/>
      <c r="I279" s="278"/>
      <c r="J279" s="278"/>
      <c r="K279" s="278"/>
      <c r="L279" s="278"/>
      <c r="M279" s="278"/>
      <c r="N279" s="278"/>
      <c r="O279" s="278"/>
      <c r="P279" s="278"/>
      <c r="Q279" s="278"/>
      <c r="R279" s="278"/>
      <c r="S279" s="278"/>
      <c r="T279" s="278"/>
      <c r="U279" s="278"/>
      <c r="V279" s="278"/>
      <c r="W279" s="278"/>
      <c r="X279" s="278"/>
      <c r="Y279" s="278"/>
      <c r="Z279" s="278"/>
    </row>
    <row r="280" spans="1:26" x14ac:dyDescent="0.2">
      <c r="A280" s="277"/>
      <c r="B280" s="278"/>
      <c r="C280" s="278"/>
      <c r="D280" s="338"/>
      <c r="E280" s="278"/>
      <c r="F280" s="338"/>
      <c r="G280" s="278"/>
      <c r="H280" s="278"/>
      <c r="I280" s="278"/>
      <c r="J280" s="278"/>
      <c r="K280" s="278"/>
      <c r="L280" s="278"/>
      <c r="M280" s="278"/>
      <c r="N280" s="278"/>
      <c r="O280" s="278"/>
      <c r="P280" s="278"/>
      <c r="Q280" s="278"/>
      <c r="R280" s="278"/>
      <c r="S280" s="278"/>
      <c r="T280" s="278"/>
      <c r="U280" s="278"/>
      <c r="V280" s="278"/>
      <c r="W280" s="278"/>
      <c r="X280" s="278"/>
      <c r="Y280" s="278"/>
      <c r="Z280" s="278"/>
    </row>
    <row r="281" spans="1:26" x14ac:dyDescent="0.2">
      <c r="A281" s="277"/>
      <c r="B281" s="278"/>
      <c r="C281" s="278"/>
      <c r="D281" s="338"/>
      <c r="E281" s="278"/>
      <c r="F281" s="338"/>
      <c r="G281" s="278"/>
      <c r="H281" s="278"/>
      <c r="I281" s="278"/>
      <c r="J281" s="278"/>
      <c r="K281" s="278"/>
      <c r="L281" s="278"/>
      <c r="M281" s="278"/>
      <c r="N281" s="278"/>
      <c r="O281" s="278"/>
      <c r="P281" s="278"/>
      <c r="Q281" s="278"/>
      <c r="R281" s="278"/>
      <c r="S281" s="278"/>
      <c r="T281" s="278"/>
      <c r="U281" s="278"/>
      <c r="V281" s="278"/>
      <c r="W281" s="278"/>
      <c r="X281" s="278"/>
      <c r="Y281" s="278"/>
      <c r="Z281" s="278"/>
    </row>
    <row r="282" spans="1:26" x14ac:dyDescent="0.2">
      <c r="A282" s="277"/>
      <c r="B282" s="278"/>
      <c r="C282" s="278"/>
      <c r="D282" s="338"/>
      <c r="E282" s="278"/>
      <c r="F282" s="338"/>
      <c r="G282" s="278"/>
      <c r="H282" s="278"/>
      <c r="I282" s="278"/>
      <c r="J282" s="278"/>
      <c r="K282" s="278"/>
      <c r="L282" s="278"/>
      <c r="M282" s="278"/>
      <c r="N282" s="278"/>
      <c r="O282" s="278"/>
      <c r="P282" s="278"/>
      <c r="Q282" s="278"/>
      <c r="R282" s="278"/>
      <c r="S282" s="278"/>
      <c r="T282" s="278"/>
      <c r="U282" s="278"/>
      <c r="V282" s="278"/>
      <c r="W282" s="278"/>
      <c r="X282" s="278"/>
      <c r="Y282" s="278"/>
      <c r="Z282" s="278"/>
    </row>
    <row r="283" spans="1:26" x14ac:dyDescent="0.2">
      <c r="A283" s="277"/>
      <c r="B283" s="278"/>
      <c r="C283" s="278"/>
      <c r="D283" s="338"/>
      <c r="E283" s="278"/>
      <c r="F283" s="338"/>
      <c r="G283" s="278"/>
      <c r="H283" s="278"/>
      <c r="I283" s="278"/>
      <c r="J283" s="278"/>
      <c r="K283" s="278"/>
      <c r="L283" s="278"/>
      <c r="M283" s="278"/>
      <c r="N283" s="278"/>
      <c r="O283" s="278"/>
      <c r="P283" s="278"/>
      <c r="Q283" s="278"/>
      <c r="R283" s="278"/>
      <c r="S283" s="278"/>
      <c r="T283" s="278"/>
      <c r="U283" s="278"/>
      <c r="V283" s="278"/>
      <c r="W283" s="278"/>
      <c r="X283" s="278"/>
      <c r="Y283" s="278"/>
      <c r="Z283" s="278"/>
    </row>
    <row r="284" spans="1:26" x14ac:dyDescent="0.2">
      <c r="A284" s="277"/>
      <c r="B284" s="278"/>
      <c r="C284" s="278"/>
      <c r="D284" s="338"/>
      <c r="E284" s="278"/>
      <c r="F284" s="338"/>
      <c r="G284" s="278"/>
      <c r="H284" s="278"/>
      <c r="I284" s="278"/>
      <c r="J284" s="278"/>
      <c r="K284" s="278"/>
      <c r="L284" s="278"/>
      <c r="M284" s="278"/>
      <c r="N284" s="278"/>
      <c r="O284" s="278"/>
      <c r="P284" s="278"/>
      <c r="Q284" s="278"/>
      <c r="R284" s="278"/>
      <c r="S284" s="278"/>
      <c r="T284" s="278"/>
      <c r="U284" s="278"/>
      <c r="V284" s="278"/>
      <c r="W284" s="278"/>
      <c r="X284" s="278"/>
      <c r="Y284" s="278"/>
      <c r="Z284" s="278"/>
    </row>
    <row r="285" spans="1:26" x14ac:dyDescent="0.2">
      <c r="A285" s="277"/>
      <c r="B285" s="278"/>
      <c r="C285" s="278"/>
      <c r="D285" s="338"/>
      <c r="E285" s="278"/>
      <c r="F285" s="338"/>
      <c r="G285" s="278"/>
      <c r="H285" s="278"/>
      <c r="I285" s="278"/>
      <c r="J285" s="278"/>
      <c r="K285" s="278"/>
      <c r="L285" s="278"/>
      <c r="M285" s="278"/>
      <c r="N285" s="278"/>
      <c r="O285" s="278"/>
      <c r="P285" s="278"/>
      <c r="Q285" s="278"/>
      <c r="R285" s="278"/>
      <c r="S285" s="278"/>
      <c r="T285" s="278"/>
      <c r="U285" s="278"/>
      <c r="V285" s="278"/>
      <c r="W285" s="278"/>
      <c r="X285" s="278"/>
      <c r="Y285" s="278"/>
      <c r="Z285" s="278"/>
    </row>
    <row r="286" spans="1:26" x14ac:dyDescent="0.2">
      <c r="A286" s="277"/>
      <c r="B286" s="278"/>
      <c r="C286" s="278"/>
      <c r="D286" s="338"/>
      <c r="E286" s="278"/>
      <c r="F286" s="338"/>
      <c r="G286" s="278"/>
      <c r="H286" s="278"/>
      <c r="I286" s="278"/>
      <c r="J286" s="278"/>
      <c r="K286" s="278"/>
      <c r="L286" s="278"/>
      <c r="M286" s="278"/>
      <c r="N286" s="278"/>
      <c r="O286" s="278"/>
      <c r="P286" s="278"/>
      <c r="Q286" s="278"/>
      <c r="R286" s="278"/>
      <c r="S286" s="278"/>
      <c r="T286" s="278"/>
      <c r="U286" s="278"/>
      <c r="V286" s="278"/>
      <c r="W286" s="278"/>
      <c r="X286" s="278"/>
      <c r="Y286" s="278"/>
      <c r="Z286" s="278"/>
    </row>
    <row r="287" spans="1:26" x14ac:dyDescent="0.2">
      <c r="A287" s="277"/>
      <c r="B287" s="278"/>
      <c r="C287" s="278"/>
      <c r="D287" s="338"/>
      <c r="E287" s="278"/>
      <c r="F287" s="338"/>
      <c r="G287" s="278"/>
      <c r="H287" s="278"/>
      <c r="I287" s="278"/>
      <c r="J287" s="278"/>
      <c r="K287" s="278"/>
      <c r="L287" s="278"/>
      <c r="M287" s="278"/>
      <c r="N287" s="278"/>
      <c r="O287" s="278"/>
      <c r="P287" s="278"/>
      <c r="Q287" s="278"/>
      <c r="R287" s="278"/>
      <c r="S287" s="278"/>
      <c r="T287" s="278"/>
      <c r="U287" s="278"/>
      <c r="V287" s="278"/>
      <c r="W287" s="278"/>
      <c r="X287" s="278"/>
      <c r="Y287" s="278"/>
      <c r="Z287" s="278"/>
    </row>
    <row r="288" spans="1:26" x14ac:dyDescent="0.2">
      <c r="A288" s="277"/>
      <c r="B288" s="278"/>
      <c r="C288" s="278"/>
      <c r="D288" s="338"/>
      <c r="E288" s="278"/>
      <c r="F288" s="338"/>
      <c r="G288" s="278"/>
      <c r="H288" s="278"/>
      <c r="I288" s="278"/>
      <c r="J288" s="278"/>
      <c r="K288" s="278"/>
      <c r="L288" s="278"/>
      <c r="M288" s="278"/>
      <c r="N288" s="278"/>
      <c r="O288" s="278"/>
      <c r="P288" s="278"/>
      <c r="Q288" s="278"/>
      <c r="R288" s="278"/>
      <c r="S288" s="278"/>
      <c r="T288" s="278"/>
      <c r="U288" s="278"/>
      <c r="V288" s="278"/>
      <c r="W288" s="278"/>
      <c r="X288" s="278"/>
      <c r="Y288" s="278"/>
      <c r="Z288" s="278"/>
    </row>
    <row r="289" spans="1:26" x14ac:dyDescent="0.2">
      <c r="A289" s="277"/>
      <c r="B289" s="278"/>
      <c r="C289" s="278"/>
      <c r="D289" s="338"/>
      <c r="E289" s="278"/>
      <c r="F289" s="338"/>
      <c r="G289" s="278"/>
      <c r="H289" s="278"/>
      <c r="I289" s="278"/>
      <c r="J289" s="278"/>
      <c r="K289" s="278"/>
      <c r="L289" s="278"/>
      <c r="M289" s="278"/>
      <c r="N289" s="278"/>
      <c r="O289" s="278"/>
      <c r="P289" s="278"/>
      <c r="Q289" s="278"/>
      <c r="R289" s="278"/>
      <c r="S289" s="278"/>
      <c r="T289" s="278"/>
      <c r="U289" s="278"/>
      <c r="V289" s="278"/>
      <c r="W289" s="278"/>
      <c r="X289" s="278"/>
      <c r="Y289" s="278"/>
      <c r="Z289" s="278"/>
    </row>
    <row r="290" spans="1:26" x14ac:dyDescent="0.2">
      <c r="A290" s="277"/>
      <c r="B290" s="278"/>
      <c r="C290" s="278"/>
      <c r="D290" s="338"/>
      <c r="E290" s="278"/>
      <c r="F290" s="338"/>
      <c r="G290" s="278"/>
      <c r="H290" s="278"/>
      <c r="I290" s="278"/>
      <c r="J290" s="278"/>
      <c r="K290" s="278"/>
      <c r="L290" s="278"/>
      <c r="M290" s="278"/>
      <c r="N290" s="278"/>
      <c r="O290" s="278"/>
      <c r="P290" s="278"/>
      <c r="Q290" s="278"/>
      <c r="R290" s="278"/>
      <c r="S290" s="278"/>
      <c r="T290" s="278"/>
      <c r="U290" s="278"/>
      <c r="V290" s="278"/>
      <c r="W290" s="278"/>
      <c r="X290" s="278"/>
      <c r="Y290" s="278"/>
      <c r="Z290" s="278"/>
    </row>
    <row r="291" spans="1:26" x14ac:dyDescent="0.2">
      <c r="A291" s="277"/>
      <c r="B291" s="278"/>
      <c r="C291" s="278"/>
      <c r="D291" s="338"/>
      <c r="E291" s="278"/>
      <c r="F291" s="338"/>
      <c r="G291" s="278"/>
      <c r="H291" s="278"/>
      <c r="I291" s="278"/>
      <c r="J291" s="278"/>
      <c r="K291" s="278"/>
      <c r="L291" s="278"/>
      <c r="M291" s="278"/>
      <c r="N291" s="278"/>
      <c r="O291" s="278"/>
      <c r="P291" s="278"/>
      <c r="Q291" s="278"/>
      <c r="R291" s="278"/>
      <c r="S291" s="278"/>
      <c r="T291" s="278"/>
      <c r="U291" s="278"/>
      <c r="V291" s="278"/>
      <c r="W291" s="278"/>
      <c r="X291" s="278"/>
      <c r="Y291" s="278"/>
      <c r="Z291" s="278"/>
    </row>
    <row r="292" spans="1:26" x14ac:dyDescent="0.2">
      <c r="A292" s="277"/>
      <c r="B292" s="278"/>
      <c r="C292" s="278"/>
      <c r="D292" s="338"/>
      <c r="E292" s="278"/>
      <c r="F292" s="338"/>
      <c r="G292" s="278"/>
      <c r="H292" s="278"/>
      <c r="I292" s="278"/>
      <c r="J292" s="278"/>
      <c r="K292" s="278"/>
      <c r="L292" s="278"/>
      <c r="M292" s="278"/>
      <c r="N292" s="278"/>
      <c r="O292" s="278"/>
      <c r="P292" s="278"/>
      <c r="Q292" s="278"/>
      <c r="R292" s="278"/>
      <c r="S292" s="278"/>
      <c r="T292" s="278"/>
      <c r="U292" s="278"/>
      <c r="V292" s="278"/>
      <c r="W292" s="278"/>
      <c r="X292" s="278"/>
      <c r="Y292" s="278"/>
      <c r="Z292" s="278"/>
    </row>
    <row r="293" spans="1:26" x14ac:dyDescent="0.2">
      <c r="A293" s="277"/>
      <c r="B293" s="278"/>
      <c r="C293" s="278"/>
      <c r="D293" s="338"/>
      <c r="E293" s="278"/>
      <c r="F293" s="338"/>
      <c r="G293" s="278"/>
      <c r="H293" s="278"/>
      <c r="I293" s="278"/>
      <c r="J293" s="278"/>
      <c r="K293" s="278"/>
      <c r="L293" s="278"/>
      <c r="M293" s="278"/>
      <c r="N293" s="278"/>
      <c r="O293" s="278"/>
      <c r="P293" s="278"/>
      <c r="Q293" s="278"/>
      <c r="R293" s="278"/>
      <c r="S293" s="278"/>
      <c r="T293" s="278"/>
      <c r="U293" s="278"/>
      <c r="V293" s="278"/>
      <c r="W293" s="278"/>
      <c r="X293" s="278"/>
      <c r="Y293" s="278"/>
      <c r="Z293" s="278"/>
    </row>
    <row r="294" spans="1:26" x14ac:dyDescent="0.2">
      <c r="A294" s="277"/>
      <c r="B294" s="278"/>
      <c r="C294" s="278"/>
      <c r="D294" s="338"/>
      <c r="E294" s="278"/>
      <c r="F294" s="338"/>
      <c r="G294" s="278"/>
      <c r="H294" s="278"/>
      <c r="I294" s="278"/>
      <c r="J294" s="278"/>
      <c r="K294" s="278"/>
      <c r="L294" s="278"/>
      <c r="M294" s="278"/>
      <c r="N294" s="278"/>
      <c r="O294" s="278"/>
      <c r="P294" s="278"/>
      <c r="Q294" s="278"/>
      <c r="R294" s="278"/>
      <c r="S294" s="278"/>
      <c r="T294" s="278"/>
      <c r="U294" s="278"/>
      <c r="V294" s="278"/>
      <c r="W294" s="278"/>
      <c r="X294" s="278"/>
      <c r="Y294" s="278"/>
      <c r="Z294" s="278"/>
    </row>
    <row r="295" spans="1:26" x14ac:dyDescent="0.2">
      <c r="A295" s="277"/>
      <c r="B295" s="278"/>
      <c r="C295" s="278"/>
      <c r="D295" s="338"/>
      <c r="E295" s="278"/>
      <c r="F295" s="338"/>
      <c r="G295" s="278"/>
      <c r="H295" s="278"/>
      <c r="I295" s="278"/>
      <c r="J295" s="278"/>
      <c r="K295" s="278"/>
      <c r="L295" s="278"/>
      <c r="M295" s="278"/>
      <c r="N295" s="278"/>
      <c r="O295" s="278"/>
      <c r="P295" s="278"/>
      <c r="Q295" s="278"/>
      <c r="R295" s="278"/>
      <c r="S295" s="278"/>
      <c r="T295" s="278"/>
      <c r="U295" s="278"/>
      <c r="V295" s="278"/>
      <c r="W295" s="278"/>
      <c r="X295" s="278"/>
      <c r="Y295" s="278"/>
      <c r="Z295" s="278"/>
    </row>
    <row r="296" spans="1:26" x14ac:dyDescent="0.2">
      <c r="A296" s="277"/>
      <c r="B296" s="278"/>
      <c r="C296" s="278"/>
      <c r="D296" s="338"/>
      <c r="E296" s="278"/>
      <c r="F296" s="338"/>
      <c r="G296" s="278"/>
      <c r="H296" s="278"/>
      <c r="I296" s="278"/>
      <c r="J296" s="278"/>
      <c r="K296" s="278"/>
      <c r="L296" s="278"/>
      <c r="M296" s="278"/>
      <c r="N296" s="278"/>
      <c r="O296" s="278"/>
      <c r="P296" s="278"/>
      <c r="Q296" s="278"/>
      <c r="R296" s="278"/>
      <c r="S296" s="278"/>
      <c r="T296" s="278"/>
      <c r="U296" s="278"/>
      <c r="V296" s="278"/>
      <c r="W296" s="278"/>
      <c r="X296" s="278"/>
      <c r="Y296" s="278"/>
      <c r="Z296" s="278"/>
    </row>
    <row r="297" spans="1:26" x14ac:dyDescent="0.2">
      <c r="A297" s="277"/>
      <c r="B297" s="278"/>
      <c r="C297" s="278"/>
      <c r="D297" s="338"/>
      <c r="E297" s="278"/>
      <c r="F297" s="338"/>
      <c r="G297" s="278"/>
      <c r="H297" s="278"/>
      <c r="I297" s="278"/>
      <c r="J297" s="278"/>
      <c r="K297" s="278"/>
      <c r="L297" s="278"/>
      <c r="M297" s="278"/>
      <c r="N297" s="278"/>
      <c r="O297" s="278"/>
      <c r="P297" s="278"/>
      <c r="Q297" s="278"/>
      <c r="R297" s="278"/>
      <c r="S297" s="278"/>
      <c r="T297" s="278"/>
      <c r="U297" s="278"/>
      <c r="V297" s="278"/>
      <c r="W297" s="278"/>
      <c r="X297" s="278"/>
      <c r="Y297" s="278"/>
      <c r="Z297" s="278"/>
    </row>
    <row r="298" spans="1:26" x14ac:dyDescent="0.2">
      <c r="A298" s="277"/>
      <c r="B298" s="278"/>
      <c r="C298" s="278"/>
      <c r="D298" s="338"/>
      <c r="E298" s="278"/>
      <c r="F298" s="338"/>
      <c r="G298" s="278"/>
      <c r="H298" s="278"/>
      <c r="I298" s="278"/>
      <c r="J298" s="278"/>
      <c r="K298" s="278"/>
      <c r="L298" s="278"/>
      <c r="M298" s="278"/>
      <c r="N298" s="278"/>
      <c r="O298" s="278"/>
      <c r="P298" s="278"/>
      <c r="Q298" s="278"/>
      <c r="R298" s="278"/>
      <c r="S298" s="278"/>
      <c r="T298" s="278"/>
      <c r="U298" s="278"/>
      <c r="V298" s="278"/>
      <c r="W298" s="278"/>
      <c r="X298" s="278"/>
      <c r="Y298" s="278"/>
      <c r="Z298" s="278"/>
    </row>
    <row r="299" spans="1:26" x14ac:dyDescent="0.2">
      <c r="A299" s="277"/>
      <c r="B299" s="278"/>
      <c r="C299" s="278"/>
      <c r="D299" s="338"/>
      <c r="E299" s="278"/>
      <c r="F299" s="338"/>
      <c r="G299" s="278"/>
      <c r="H299" s="278"/>
      <c r="I299" s="278"/>
      <c r="J299" s="278"/>
      <c r="K299" s="278"/>
      <c r="L299" s="278"/>
      <c r="M299" s="278"/>
      <c r="N299" s="278"/>
      <c r="O299" s="278"/>
      <c r="P299" s="278"/>
      <c r="Q299" s="278"/>
      <c r="R299" s="278"/>
      <c r="S299" s="278"/>
      <c r="T299" s="278"/>
      <c r="U299" s="278"/>
      <c r="V299" s="278"/>
      <c r="W299" s="278"/>
      <c r="X299" s="278"/>
      <c r="Y299" s="278"/>
      <c r="Z299" s="278"/>
    </row>
    <row r="300" spans="1:26" x14ac:dyDescent="0.2">
      <c r="A300" s="277"/>
      <c r="B300" s="278"/>
      <c r="C300" s="278"/>
      <c r="D300" s="338"/>
      <c r="E300" s="278"/>
      <c r="F300" s="338"/>
      <c r="G300" s="278"/>
      <c r="H300" s="278"/>
      <c r="I300" s="278"/>
      <c r="J300" s="278"/>
      <c r="K300" s="278"/>
      <c r="L300" s="278"/>
      <c r="M300" s="278"/>
      <c r="N300" s="278"/>
      <c r="O300" s="278"/>
      <c r="P300" s="278"/>
      <c r="Q300" s="278"/>
      <c r="R300" s="278"/>
      <c r="S300" s="278"/>
      <c r="T300" s="278"/>
      <c r="U300" s="278"/>
      <c r="V300" s="278"/>
      <c r="W300" s="278"/>
      <c r="X300" s="278"/>
      <c r="Y300" s="278"/>
      <c r="Z300" s="278"/>
    </row>
    <row r="301" spans="1:26" x14ac:dyDescent="0.2">
      <c r="A301" s="277"/>
      <c r="B301" s="278"/>
      <c r="C301" s="278"/>
      <c r="D301" s="338"/>
      <c r="E301" s="278"/>
      <c r="F301" s="338"/>
      <c r="G301" s="278"/>
      <c r="H301" s="278"/>
      <c r="I301" s="278"/>
      <c r="J301" s="278"/>
      <c r="K301" s="278"/>
      <c r="L301" s="278"/>
      <c r="M301" s="278"/>
      <c r="N301" s="278"/>
      <c r="O301" s="278"/>
      <c r="P301" s="278"/>
      <c r="Q301" s="278"/>
      <c r="R301" s="278"/>
      <c r="S301" s="278"/>
      <c r="T301" s="278"/>
      <c r="U301" s="278"/>
      <c r="V301" s="278"/>
      <c r="W301" s="278"/>
      <c r="X301" s="278"/>
      <c r="Y301" s="278"/>
      <c r="Z301" s="278"/>
    </row>
    <row r="302" spans="1:26" x14ac:dyDescent="0.2">
      <c r="A302" s="277"/>
      <c r="B302" s="278"/>
      <c r="C302" s="278"/>
      <c r="D302" s="338"/>
      <c r="E302" s="278"/>
      <c r="F302" s="338"/>
      <c r="G302" s="278"/>
      <c r="H302" s="278"/>
      <c r="I302" s="278"/>
      <c r="J302" s="278"/>
      <c r="K302" s="278"/>
      <c r="L302" s="278"/>
      <c r="M302" s="278"/>
      <c r="N302" s="278"/>
      <c r="O302" s="278"/>
      <c r="P302" s="278"/>
      <c r="Q302" s="278"/>
      <c r="R302" s="278"/>
      <c r="S302" s="278"/>
      <c r="T302" s="278"/>
      <c r="U302" s="278"/>
      <c r="V302" s="278"/>
      <c r="W302" s="278"/>
      <c r="X302" s="278"/>
      <c r="Y302" s="278"/>
      <c r="Z302" s="278"/>
    </row>
    <row r="303" spans="1:26" x14ac:dyDescent="0.2">
      <c r="A303" s="277"/>
      <c r="B303" s="278"/>
      <c r="C303" s="278"/>
      <c r="D303" s="338"/>
      <c r="E303" s="278"/>
      <c r="F303" s="338"/>
      <c r="G303" s="278"/>
      <c r="H303" s="278"/>
      <c r="I303" s="278"/>
      <c r="J303" s="278"/>
      <c r="K303" s="278"/>
      <c r="L303" s="278"/>
      <c r="M303" s="278"/>
      <c r="N303" s="278"/>
      <c r="O303" s="278"/>
      <c r="P303" s="278"/>
      <c r="Q303" s="278"/>
      <c r="R303" s="278"/>
      <c r="S303" s="278"/>
      <c r="T303" s="278"/>
      <c r="U303" s="278"/>
      <c r="V303" s="278"/>
      <c r="W303" s="278"/>
      <c r="X303" s="278"/>
      <c r="Y303" s="278"/>
      <c r="Z303" s="278"/>
    </row>
    <row r="304" spans="1:26" x14ac:dyDescent="0.2">
      <c r="A304" s="277"/>
      <c r="B304" s="278"/>
      <c r="C304" s="278"/>
      <c r="D304" s="338"/>
      <c r="E304" s="278"/>
      <c r="F304" s="338"/>
      <c r="G304" s="278"/>
      <c r="H304" s="278"/>
      <c r="I304" s="278"/>
      <c r="J304" s="278"/>
      <c r="K304" s="278"/>
      <c r="L304" s="278"/>
      <c r="M304" s="278"/>
      <c r="N304" s="278"/>
      <c r="O304" s="278"/>
      <c r="P304" s="278"/>
      <c r="Q304" s="278"/>
      <c r="R304" s="278"/>
      <c r="S304" s="278"/>
      <c r="T304" s="278"/>
      <c r="U304" s="278"/>
      <c r="V304" s="278"/>
      <c r="W304" s="278"/>
      <c r="X304" s="278"/>
      <c r="Y304" s="278"/>
      <c r="Z304" s="278"/>
    </row>
    <row r="305" spans="1:26" x14ac:dyDescent="0.2">
      <c r="A305" s="277"/>
      <c r="B305" s="278"/>
      <c r="C305" s="278"/>
      <c r="D305" s="338"/>
      <c r="E305" s="278"/>
      <c r="F305" s="338"/>
      <c r="G305" s="278"/>
      <c r="H305" s="278"/>
      <c r="I305" s="278"/>
      <c r="J305" s="278"/>
      <c r="K305" s="278"/>
      <c r="L305" s="278"/>
      <c r="M305" s="278"/>
      <c r="N305" s="278"/>
      <c r="O305" s="278"/>
      <c r="P305" s="278"/>
      <c r="Q305" s="278"/>
      <c r="R305" s="278"/>
      <c r="S305" s="278"/>
      <c r="T305" s="278"/>
      <c r="U305" s="278"/>
      <c r="V305" s="278"/>
      <c r="W305" s="278"/>
      <c r="X305" s="278"/>
      <c r="Y305" s="278"/>
      <c r="Z305" s="278"/>
    </row>
    <row r="306" spans="1:26" x14ac:dyDescent="0.2">
      <c r="A306" s="277"/>
      <c r="B306" s="278"/>
      <c r="C306" s="278"/>
      <c r="D306" s="338"/>
      <c r="E306" s="278"/>
      <c r="F306" s="338"/>
      <c r="G306" s="278"/>
      <c r="H306" s="278"/>
      <c r="I306" s="278"/>
      <c r="J306" s="278"/>
      <c r="K306" s="278"/>
      <c r="L306" s="278"/>
      <c r="M306" s="278"/>
      <c r="N306" s="278"/>
      <c r="O306" s="278"/>
      <c r="P306" s="278"/>
      <c r="Q306" s="278"/>
      <c r="R306" s="278"/>
      <c r="S306" s="278"/>
      <c r="T306" s="278"/>
      <c r="U306" s="278"/>
      <c r="V306" s="278"/>
      <c r="W306" s="278"/>
      <c r="X306" s="278"/>
      <c r="Y306" s="278"/>
      <c r="Z306" s="278"/>
    </row>
    <row r="307" spans="1:26" x14ac:dyDescent="0.2">
      <c r="A307" s="277"/>
      <c r="B307" s="278"/>
      <c r="C307" s="278"/>
      <c r="D307" s="338"/>
      <c r="E307" s="278"/>
      <c r="F307" s="338"/>
      <c r="G307" s="278"/>
      <c r="H307" s="278"/>
      <c r="I307" s="278"/>
      <c r="J307" s="278"/>
      <c r="K307" s="278"/>
      <c r="L307" s="278"/>
      <c r="M307" s="278"/>
      <c r="N307" s="278"/>
      <c r="O307" s="278"/>
      <c r="P307" s="278"/>
      <c r="Q307" s="278"/>
      <c r="R307" s="278"/>
      <c r="S307" s="278"/>
      <c r="T307" s="278"/>
      <c r="U307" s="278"/>
      <c r="V307" s="278"/>
      <c r="W307" s="278"/>
      <c r="X307" s="278"/>
      <c r="Y307" s="278"/>
      <c r="Z307" s="278"/>
    </row>
    <row r="308" spans="1:26" x14ac:dyDescent="0.2">
      <c r="A308" s="277"/>
      <c r="B308" s="278"/>
      <c r="C308" s="278"/>
      <c r="D308" s="338"/>
      <c r="E308" s="278"/>
      <c r="F308" s="338"/>
      <c r="G308" s="278"/>
      <c r="H308" s="278"/>
      <c r="I308" s="278"/>
      <c r="J308" s="278"/>
      <c r="K308" s="278"/>
      <c r="L308" s="278"/>
      <c r="M308" s="278"/>
      <c r="N308" s="278"/>
      <c r="O308" s="278"/>
      <c r="P308" s="278"/>
      <c r="Q308" s="278"/>
      <c r="R308" s="278"/>
      <c r="S308" s="278"/>
      <c r="T308" s="278"/>
      <c r="U308" s="278"/>
      <c r="V308" s="278"/>
      <c r="W308" s="278"/>
      <c r="X308" s="278"/>
      <c r="Y308" s="278"/>
      <c r="Z308" s="278"/>
    </row>
    <row r="309" spans="1:26" x14ac:dyDescent="0.2">
      <c r="A309" s="277"/>
      <c r="B309" s="278"/>
      <c r="C309" s="278"/>
      <c r="D309" s="338"/>
      <c r="E309" s="278"/>
      <c r="F309" s="338"/>
      <c r="G309" s="278"/>
      <c r="H309" s="278"/>
      <c r="I309" s="278"/>
      <c r="J309" s="278"/>
      <c r="K309" s="278"/>
      <c r="L309" s="278"/>
      <c r="M309" s="278"/>
      <c r="N309" s="278"/>
      <c r="O309" s="278"/>
      <c r="P309" s="278"/>
      <c r="Q309" s="278"/>
      <c r="R309" s="278"/>
      <c r="S309" s="278"/>
      <c r="T309" s="278"/>
      <c r="U309" s="278"/>
      <c r="V309" s="278"/>
      <c r="W309" s="278"/>
      <c r="X309" s="278"/>
      <c r="Y309" s="278"/>
      <c r="Z309" s="278"/>
    </row>
    <row r="310" spans="1:26" x14ac:dyDescent="0.2">
      <c r="A310" s="277"/>
      <c r="B310" s="278"/>
      <c r="C310" s="278"/>
      <c r="D310" s="338"/>
      <c r="E310" s="278"/>
      <c r="F310" s="338"/>
      <c r="G310" s="278"/>
      <c r="H310" s="278"/>
      <c r="I310" s="278"/>
      <c r="J310" s="278"/>
      <c r="K310" s="278"/>
      <c r="L310" s="278"/>
      <c r="M310" s="278"/>
      <c r="N310" s="278"/>
      <c r="O310" s="278"/>
      <c r="P310" s="278"/>
      <c r="Q310" s="278"/>
      <c r="R310" s="278"/>
      <c r="S310" s="278"/>
      <c r="T310" s="278"/>
      <c r="U310" s="278"/>
      <c r="V310" s="278"/>
      <c r="W310" s="278"/>
      <c r="X310" s="278"/>
      <c r="Y310" s="278"/>
      <c r="Z310" s="278"/>
    </row>
    <row r="311" spans="1:26" x14ac:dyDescent="0.2">
      <c r="A311" s="277"/>
      <c r="B311" s="278"/>
      <c r="C311" s="278"/>
      <c r="D311" s="338"/>
      <c r="E311" s="278"/>
      <c r="F311" s="338"/>
      <c r="G311" s="278"/>
      <c r="H311" s="278"/>
      <c r="I311" s="278"/>
      <c r="J311" s="278"/>
      <c r="K311" s="278"/>
      <c r="L311" s="278"/>
      <c r="M311" s="278"/>
      <c r="N311" s="278"/>
      <c r="O311" s="278"/>
      <c r="P311" s="278"/>
      <c r="Q311" s="278"/>
      <c r="R311" s="278"/>
      <c r="S311" s="278"/>
      <c r="T311" s="278"/>
      <c r="U311" s="278"/>
      <c r="V311" s="278"/>
      <c r="W311" s="278"/>
      <c r="X311" s="278"/>
      <c r="Y311" s="278"/>
      <c r="Z311" s="278"/>
    </row>
    <row r="312" spans="1:26" x14ac:dyDescent="0.2">
      <c r="A312" s="277"/>
      <c r="B312" s="278"/>
      <c r="C312" s="278"/>
      <c r="D312" s="338"/>
      <c r="E312" s="278"/>
      <c r="F312" s="338"/>
      <c r="G312" s="278"/>
      <c r="H312" s="278"/>
      <c r="I312" s="278"/>
      <c r="J312" s="278"/>
      <c r="K312" s="278"/>
      <c r="L312" s="278"/>
      <c r="M312" s="278"/>
      <c r="N312" s="278"/>
      <c r="O312" s="278"/>
      <c r="P312" s="278"/>
      <c r="Q312" s="278"/>
      <c r="R312" s="278"/>
      <c r="S312" s="278"/>
      <c r="T312" s="278"/>
      <c r="U312" s="278"/>
      <c r="V312" s="278"/>
      <c r="W312" s="278"/>
      <c r="X312" s="278"/>
      <c r="Y312" s="278"/>
      <c r="Z312" s="278"/>
    </row>
    <row r="313" spans="1:26" x14ac:dyDescent="0.2">
      <c r="A313" s="277"/>
      <c r="B313" s="278"/>
      <c r="C313" s="278"/>
      <c r="D313" s="338"/>
      <c r="E313" s="278"/>
      <c r="F313" s="338"/>
      <c r="G313" s="278"/>
      <c r="H313" s="278"/>
      <c r="I313" s="278"/>
      <c r="J313" s="278"/>
      <c r="K313" s="278"/>
      <c r="L313" s="278"/>
      <c r="M313" s="278"/>
      <c r="N313" s="278"/>
      <c r="O313" s="278"/>
      <c r="P313" s="278"/>
      <c r="Q313" s="278"/>
      <c r="R313" s="278"/>
      <c r="S313" s="278"/>
      <c r="T313" s="278"/>
      <c r="U313" s="278"/>
      <c r="V313" s="278"/>
      <c r="W313" s="278"/>
      <c r="X313" s="278"/>
      <c r="Y313" s="278"/>
      <c r="Z313" s="278"/>
    </row>
    <row r="314" spans="1:26" x14ac:dyDescent="0.2">
      <c r="A314" s="277"/>
      <c r="B314" s="278"/>
      <c r="C314" s="278"/>
      <c r="D314" s="338"/>
      <c r="E314" s="278"/>
      <c r="F314" s="338"/>
      <c r="G314" s="278"/>
      <c r="H314" s="278"/>
      <c r="I314" s="278"/>
      <c r="J314" s="278"/>
      <c r="K314" s="278"/>
      <c r="L314" s="278"/>
      <c r="M314" s="278"/>
      <c r="N314" s="278"/>
      <c r="O314" s="278"/>
      <c r="P314" s="278"/>
      <c r="Q314" s="278"/>
      <c r="R314" s="278"/>
      <c r="S314" s="278"/>
      <c r="T314" s="278"/>
      <c r="U314" s="278"/>
      <c r="V314" s="278"/>
      <c r="W314" s="278"/>
      <c r="X314" s="278"/>
      <c r="Y314" s="278"/>
      <c r="Z314" s="278"/>
    </row>
    <row r="315" spans="1:26" x14ac:dyDescent="0.2">
      <c r="A315" s="277"/>
      <c r="B315" s="278"/>
      <c r="C315" s="278"/>
      <c r="D315" s="338"/>
      <c r="E315" s="278"/>
      <c r="F315" s="338"/>
      <c r="G315" s="278"/>
      <c r="H315" s="278"/>
      <c r="I315" s="278"/>
      <c r="J315" s="278"/>
      <c r="K315" s="278"/>
      <c r="L315" s="278"/>
      <c r="M315" s="278"/>
      <c r="N315" s="278"/>
      <c r="O315" s="278"/>
      <c r="P315" s="278"/>
      <c r="Q315" s="278"/>
      <c r="R315" s="278"/>
      <c r="S315" s="278"/>
      <c r="T315" s="278"/>
      <c r="U315" s="278"/>
      <c r="V315" s="278"/>
      <c r="W315" s="278"/>
      <c r="X315" s="278"/>
      <c r="Y315" s="278"/>
      <c r="Z315" s="278"/>
    </row>
    <row r="316" spans="1:26" x14ac:dyDescent="0.2">
      <c r="A316" s="277"/>
      <c r="B316" s="278"/>
      <c r="C316" s="278"/>
      <c r="D316" s="338"/>
      <c r="E316" s="278"/>
      <c r="F316" s="338"/>
      <c r="G316" s="278"/>
      <c r="H316" s="278"/>
      <c r="I316" s="278"/>
      <c r="J316" s="278"/>
      <c r="K316" s="278"/>
      <c r="L316" s="278"/>
      <c r="M316" s="278"/>
      <c r="N316" s="278"/>
      <c r="O316" s="278"/>
      <c r="P316" s="278"/>
      <c r="Q316" s="278"/>
      <c r="R316" s="278"/>
      <c r="S316" s="278"/>
      <c r="T316" s="278"/>
      <c r="U316" s="278"/>
      <c r="V316" s="278"/>
      <c r="W316" s="278"/>
      <c r="X316" s="278"/>
      <c r="Y316" s="278"/>
      <c r="Z316" s="278"/>
    </row>
    <row r="317" spans="1:26" x14ac:dyDescent="0.2">
      <c r="A317" s="277"/>
      <c r="B317" s="278"/>
      <c r="C317" s="278"/>
      <c r="D317" s="338"/>
      <c r="E317" s="278"/>
      <c r="F317" s="338"/>
      <c r="G317" s="278"/>
      <c r="H317" s="278"/>
      <c r="I317" s="278"/>
      <c r="J317" s="278"/>
      <c r="K317" s="278"/>
      <c r="L317" s="278"/>
      <c r="M317" s="278"/>
      <c r="N317" s="278"/>
      <c r="O317" s="278"/>
      <c r="P317" s="278"/>
      <c r="Q317" s="278"/>
      <c r="R317" s="278"/>
      <c r="S317" s="278"/>
      <c r="T317" s="278"/>
      <c r="U317" s="278"/>
      <c r="V317" s="278"/>
      <c r="W317" s="278"/>
      <c r="X317" s="278"/>
      <c r="Y317" s="278"/>
      <c r="Z317" s="278"/>
    </row>
    <row r="318" spans="1:26" x14ac:dyDescent="0.2">
      <c r="A318" s="277"/>
      <c r="B318" s="278"/>
      <c r="C318" s="278"/>
      <c r="D318" s="338"/>
      <c r="E318" s="278"/>
      <c r="F318" s="338"/>
      <c r="G318" s="278"/>
      <c r="H318" s="278"/>
      <c r="I318" s="278"/>
      <c r="J318" s="278"/>
      <c r="K318" s="278"/>
      <c r="L318" s="278"/>
      <c r="M318" s="278"/>
      <c r="N318" s="278"/>
      <c r="O318" s="278"/>
      <c r="P318" s="278"/>
      <c r="Q318" s="278"/>
      <c r="R318" s="278"/>
      <c r="S318" s="278"/>
      <c r="T318" s="278"/>
      <c r="U318" s="278"/>
      <c r="V318" s="278"/>
      <c r="W318" s="278"/>
      <c r="X318" s="278"/>
      <c r="Y318" s="278"/>
      <c r="Z318" s="278"/>
    </row>
    <row r="319" spans="1:26" x14ac:dyDescent="0.2">
      <c r="A319" s="277"/>
      <c r="B319" s="278"/>
      <c r="C319" s="278"/>
      <c r="D319" s="338"/>
      <c r="E319" s="278"/>
      <c r="F319" s="338"/>
      <c r="G319" s="278"/>
      <c r="H319" s="278"/>
      <c r="I319" s="278"/>
      <c r="J319" s="278"/>
      <c r="K319" s="278"/>
      <c r="L319" s="278"/>
      <c r="M319" s="278"/>
      <c r="N319" s="278"/>
      <c r="O319" s="278"/>
      <c r="P319" s="278"/>
      <c r="Q319" s="278"/>
      <c r="R319" s="278"/>
      <c r="S319" s="278"/>
      <c r="T319" s="278"/>
      <c r="U319" s="278"/>
      <c r="V319" s="278"/>
      <c r="W319" s="278"/>
      <c r="X319" s="278"/>
      <c r="Y319" s="278"/>
      <c r="Z319" s="278"/>
    </row>
    <row r="320" spans="1:26" x14ac:dyDescent="0.2">
      <c r="A320" s="277"/>
      <c r="B320" s="278"/>
      <c r="C320" s="278"/>
      <c r="D320" s="338"/>
      <c r="E320" s="278"/>
      <c r="F320" s="338"/>
      <c r="G320" s="278"/>
      <c r="H320" s="278"/>
      <c r="I320" s="278"/>
      <c r="J320" s="278"/>
      <c r="K320" s="278"/>
      <c r="L320" s="278"/>
      <c r="M320" s="278"/>
      <c r="N320" s="278"/>
      <c r="O320" s="278"/>
      <c r="P320" s="278"/>
      <c r="Q320" s="278"/>
      <c r="R320" s="278"/>
      <c r="S320" s="278"/>
      <c r="T320" s="278"/>
      <c r="U320" s="278"/>
      <c r="V320" s="278"/>
      <c r="W320" s="278"/>
      <c r="X320" s="278"/>
      <c r="Y320" s="278"/>
      <c r="Z320" s="278"/>
    </row>
    <row r="321" spans="1:26" x14ac:dyDescent="0.2">
      <c r="A321" s="277"/>
      <c r="B321" s="278"/>
      <c r="C321" s="278"/>
      <c r="D321" s="338"/>
      <c r="E321" s="278"/>
      <c r="F321" s="338"/>
      <c r="G321" s="278"/>
      <c r="H321" s="278"/>
      <c r="I321" s="278"/>
      <c r="J321" s="278"/>
      <c r="K321" s="278"/>
      <c r="L321" s="278"/>
      <c r="M321" s="278"/>
      <c r="N321" s="278"/>
      <c r="O321" s="278"/>
      <c r="P321" s="278"/>
      <c r="Q321" s="278"/>
      <c r="R321" s="278"/>
      <c r="S321" s="278"/>
      <c r="T321" s="278"/>
      <c r="U321" s="278"/>
      <c r="V321" s="278"/>
      <c r="W321" s="278"/>
      <c r="X321" s="278"/>
      <c r="Y321" s="278"/>
      <c r="Z321" s="278"/>
    </row>
    <row r="322" spans="1:26" x14ac:dyDescent="0.2">
      <c r="A322" s="277"/>
      <c r="B322" s="278"/>
      <c r="C322" s="278"/>
      <c r="D322" s="338"/>
      <c r="E322" s="278"/>
      <c r="F322" s="338"/>
      <c r="G322" s="278"/>
      <c r="H322" s="278"/>
      <c r="I322" s="278"/>
      <c r="J322" s="278"/>
      <c r="K322" s="278"/>
      <c r="L322" s="278"/>
      <c r="M322" s="278"/>
      <c r="N322" s="278"/>
      <c r="O322" s="278"/>
      <c r="P322" s="278"/>
      <c r="Q322" s="278"/>
      <c r="R322" s="278"/>
      <c r="S322" s="278"/>
      <c r="T322" s="278"/>
      <c r="U322" s="278"/>
      <c r="V322" s="278"/>
      <c r="W322" s="278"/>
      <c r="X322" s="278"/>
      <c r="Y322" s="278"/>
      <c r="Z322" s="278"/>
    </row>
    <row r="323" spans="1:26" x14ac:dyDescent="0.2">
      <c r="A323" s="277"/>
      <c r="B323" s="278"/>
      <c r="C323" s="278"/>
      <c r="D323" s="338"/>
      <c r="E323" s="278"/>
      <c r="F323" s="338"/>
      <c r="G323" s="278"/>
      <c r="H323" s="278"/>
      <c r="I323" s="278"/>
      <c r="J323" s="278"/>
      <c r="K323" s="278"/>
      <c r="L323" s="278"/>
      <c r="M323" s="278"/>
      <c r="N323" s="278"/>
      <c r="O323" s="278"/>
      <c r="P323" s="278"/>
      <c r="Q323" s="278"/>
      <c r="R323" s="278"/>
      <c r="S323" s="278"/>
      <c r="T323" s="278"/>
      <c r="U323" s="278"/>
      <c r="V323" s="278"/>
      <c r="W323" s="278"/>
      <c r="X323" s="278"/>
      <c r="Y323" s="278"/>
      <c r="Z323" s="278"/>
    </row>
    <row r="324" spans="1:26" x14ac:dyDescent="0.2">
      <c r="A324" s="277"/>
      <c r="B324" s="278"/>
      <c r="C324" s="278"/>
      <c r="D324" s="338"/>
      <c r="E324" s="278"/>
      <c r="F324" s="338"/>
      <c r="G324" s="278"/>
      <c r="H324" s="278"/>
      <c r="I324" s="278"/>
      <c r="J324" s="278"/>
      <c r="K324" s="278"/>
      <c r="L324" s="278"/>
      <c r="M324" s="278"/>
      <c r="N324" s="278"/>
      <c r="O324" s="278"/>
      <c r="P324" s="278"/>
      <c r="Q324" s="278"/>
      <c r="R324" s="278"/>
      <c r="S324" s="278"/>
      <c r="T324" s="278"/>
      <c r="U324" s="278"/>
      <c r="V324" s="278"/>
      <c r="W324" s="278"/>
      <c r="X324" s="278"/>
      <c r="Y324" s="278"/>
      <c r="Z324" s="278"/>
    </row>
    <row r="325" spans="1:26" x14ac:dyDescent="0.2">
      <c r="A325" s="277"/>
      <c r="B325" s="278"/>
      <c r="C325" s="278"/>
      <c r="D325" s="338"/>
      <c r="E325" s="278"/>
      <c r="F325" s="338"/>
      <c r="G325" s="278"/>
      <c r="H325" s="278"/>
      <c r="I325" s="278"/>
      <c r="J325" s="278"/>
      <c r="K325" s="278"/>
      <c r="L325" s="278"/>
      <c r="M325" s="278"/>
      <c r="N325" s="278"/>
      <c r="O325" s="278"/>
      <c r="P325" s="278"/>
      <c r="Q325" s="278"/>
      <c r="R325" s="278"/>
      <c r="S325" s="278"/>
      <c r="T325" s="278"/>
      <c r="U325" s="278"/>
      <c r="V325" s="278"/>
      <c r="W325" s="278"/>
      <c r="X325" s="278"/>
      <c r="Y325" s="278"/>
      <c r="Z325" s="278"/>
    </row>
    <row r="326" spans="1:26" x14ac:dyDescent="0.2">
      <c r="A326" s="277"/>
      <c r="B326" s="278"/>
      <c r="C326" s="278"/>
      <c r="D326" s="338"/>
      <c r="E326" s="278"/>
      <c r="F326" s="338"/>
      <c r="G326" s="278"/>
      <c r="H326" s="278"/>
      <c r="I326" s="278"/>
      <c r="J326" s="278"/>
      <c r="K326" s="278"/>
      <c r="L326" s="278"/>
      <c r="M326" s="278"/>
      <c r="N326" s="278"/>
      <c r="O326" s="278"/>
      <c r="P326" s="278"/>
      <c r="Q326" s="278"/>
      <c r="R326" s="278"/>
      <c r="S326" s="278"/>
      <c r="T326" s="278"/>
      <c r="U326" s="278"/>
      <c r="V326" s="278"/>
      <c r="W326" s="278"/>
      <c r="X326" s="278"/>
      <c r="Y326" s="278"/>
      <c r="Z326" s="278"/>
    </row>
    <row r="327" spans="1:26" x14ac:dyDescent="0.2">
      <c r="A327" s="277"/>
      <c r="B327" s="278"/>
      <c r="C327" s="278"/>
      <c r="D327" s="338"/>
      <c r="E327" s="278"/>
      <c r="F327" s="338"/>
      <c r="G327" s="278"/>
      <c r="H327" s="278"/>
      <c r="I327" s="278"/>
      <c r="J327" s="278"/>
      <c r="K327" s="278"/>
      <c r="L327" s="278"/>
      <c r="M327" s="278"/>
      <c r="N327" s="278"/>
      <c r="O327" s="278"/>
      <c r="P327" s="278"/>
      <c r="Q327" s="278"/>
      <c r="R327" s="278"/>
      <c r="S327" s="278"/>
      <c r="T327" s="278"/>
      <c r="U327" s="278"/>
      <c r="V327" s="278"/>
      <c r="W327" s="278"/>
      <c r="X327" s="278"/>
      <c r="Y327" s="278"/>
      <c r="Z327" s="278"/>
    </row>
    <row r="328" spans="1:26" x14ac:dyDescent="0.2">
      <c r="A328" s="277"/>
      <c r="B328" s="278"/>
      <c r="C328" s="278"/>
      <c r="D328" s="338"/>
      <c r="E328" s="278"/>
      <c r="F328" s="338"/>
      <c r="G328" s="278"/>
      <c r="H328" s="278"/>
      <c r="I328" s="278"/>
      <c r="J328" s="278"/>
      <c r="K328" s="278"/>
      <c r="L328" s="278"/>
      <c r="M328" s="278"/>
      <c r="N328" s="278"/>
      <c r="O328" s="278"/>
      <c r="P328" s="278"/>
      <c r="Q328" s="278"/>
      <c r="R328" s="278"/>
      <c r="S328" s="278"/>
      <c r="T328" s="278"/>
      <c r="U328" s="278"/>
      <c r="V328" s="278"/>
      <c r="W328" s="278"/>
      <c r="X328" s="278"/>
      <c r="Y328" s="278"/>
      <c r="Z328" s="278"/>
    </row>
    <row r="329" spans="1:26" x14ac:dyDescent="0.2">
      <c r="A329" s="277"/>
      <c r="B329" s="278"/>
      <c r="C329" s="278"/>
      <c r="D329" s="338"/>
      <c r="E329" s="278"/>
      <c r="F329" s="338"/>
      <c r="G329" s="278"/>
      <c r="H329" s="278"/>
      <c r="I329" s="278"/>
      <c r="J329" s="278"/>
      <c r="K329" s="278"/>
      <c r="L329" s="278"/>
      <c r="M329" s="278"/>
      <c r="N329" s="278"/>
      <c r="O329" s="278"/>
      <c r="P329" s="278"/>
      <c r="Q329" s="278"/>
      <c r="R329" s="278"/>
      <c r="S329" s="278"/>
      <c r="T329" s="278"/>
      <c r="U329" s="278"/>
      <c r="V329" s="278"/>
      <c r="W329" s="278"/>
      <c r="X329" s="278"/>
      <c r="Y329" s="278"/>
      <c r="Z329" s="278"/>
    </row>
    <row r="330" spans="1:26" x14ac:dyDescent="0.2">
      <c r="A330" s="277"/>
      <c r="B330" s="278"/>
      <c r="C330" s="278"/>
      <c r="D330" s="338"/>
      <c r="E330" s="278"/>
      <c r="F330" s="338"/>
      <c r="G330" s="278"/>
      <c r="H330" s="278"/>
      <c r="I330" s="278"/>
      <c r="J330" s="278"/>
      <c r="K330" s="278"/>
      <c r="L330" s="278"/>
      <c r="M330" s="278"/>
      <c r="N330" s="278"/>
      <c r="O330" s="278"/>
      <c r="P330" s="278"/>
      <c r="Q330" s="278"/>
      <c r="R330" s="278"/>
      <c r="S330" s="278"/>
      <c r="T330" s="278"/>
      <c r="U330" s="278"/>
      <c r="V330" s="278"/>
      <c r="W330" s="278"/>
      <c r="X330" s="278"/>
      <c r="Y330" s="278"/>
      <c r="Z330" s="278"/>
    </row>
    <row r="331" spans="1:26" x14ac:dyDescent="0.2">
      <c r="A331" s="277"/>
      <c r="B331" s="278"/>
      <c r="C331" s="278"/>
      <c r="D331" s="338"/>
      <c r="E331" s="278"/>
      <c r="F331" s="338"/>
      <c r="G331" s="278"/>
      <c r="H331" s="278"/>
      <c r="I331" s="278"/>
      <c r="J331" s="278"/>
      <c r="K331" s="278"/>
      <c r="L331" s="278"/>
      <c r="M331" s="278"/>
      <c r="N331" s="278"/>
      <c r="O331" s="278"/>
      <c r="P331" s="278"/>
      <c r="Q331" s="278"/>
      <c r="R331" s="278"/>
      <c r="S331" s="278"/>
      <c r="T331" s="278"/>
      <c r="U331" s="278"/>
      <c r="V331" s="278"/>
      <c r="W331" s="278"/>
      <c r="X331" s="278"/>
      <c r="Y331" s="278"/>
      <c r="Z331" s="278"/>
    </row>
    <row r="332" spans="1:26" x14ac:dyDescent="0.2">
      <c r="A332" s="277"/>
      <c r="B332" s="278"/>
      <c r="C332" s="278"/>
      <c r="D332" s="338"/>
      <c r="E332" s="278"/>
      <c r="F332" s="338"/>
      <c r="G332" s="278"/>
      <c r="H332" s="278"/>
      <c r="I332" s="278"/>
      <c r="J332" s="278"/>
      <c r="K332" s="278"/>
      <c r="L332" s="278"/>
      <c r="M332" s="278"/>
      <c r="N332" s="278"/>
      <c r="O332" s="278"/>
      <c r="P332" s="278"/>
      <c r="Q332" s="278"/>
      <c r="R332" s="278"/>
      <c r="S332" s="278"/>
      <c r="T332" s="278"/>
      <c r="U332" s="278"/>
      <c r="V332" s="278"/>
      <c r="W332" s="278"/>
      <c r="X332" s="278"/>
      <c r="Y332" s="278"/>
      <c r="Z332" s="278"/>
    </row>
    <row r="333" spans="1:26" x14ac:dyDescent="0.2">
      <c r="A333" s="277"/>
      <c r="B333" s="278"/>
      <c r="C333" s="278"/>
      <c r="D333" s="338"/>
      <c r="E333" s="278"/>
      <c r="F333" s="338"/>
      <c r="G333" s="278"/>
      <c r="H333" s="278"/>
      <c r="I333" s="278"/>
      <c r="J333" s="278"/>
      <c r="K333" s="278"/>
      <c r="L333" s="278"/>
      <c r="M333" s="278"/>
      <c r="N333" s="278"/>
      <c r="O333" s="278"/>
      <c r="P333" s="278"/>
      <c r="Q333" s="278"/>
      <c r="R333" s="278"/>
      <c r="S333" s="278"/>
      <c r="T333" s="278"/>
      <c r="U333" s="278"/>
      <c r="V333" s="278"/>
      <c r="W333" s="278"/>
      <c r="X333" s="278"/>
      <c r="Y333" s="278"/>
      <c r="Z333" s="278"/>
    </row>
    <row r="334" spans="1:26" x14ac:dyDescent="0.2">
      <c r="A334" s="277"/>
      <c r="B334" s="278"/>
      <c r="C334" s="278"/>
      <c r="D334" s="338"/>
      <c r="E334" s="278"/>
      <c r="F334" s="338"/>
      <c r="G334" s="278"/>
      <c r="H334" s="278"/>
      <c r="I334" s="278"/>
      <c r="J334" s="278"/>
      <c r="K334" s="278"/>
      <c r="L334" s="278"/>
      <c r="M334" s="278"/>
      <c r="N334" s="278"/>
      <c r="O334" s="278"/>
      <c r="P334" s="278"/>
      <c r="Q334" s="278"/>
      <c r="R334" s="278"/>
      <c r="S334" s="278"/>
      <c r="T334" s="278"/>
      <c r="U334" s="278"/>
      <c r="V334" s="278"/>
      <c r="W334" s="278"/>
      <c r="X334" s="278"/>
      <c r="Y334" s="278"/>
      <c r="Z334" s="278"/>
    </row>
    <row r="335" spans="1:26" x14ac:dyDescent="0.2">
      <c r="A335" s="277"/>
      <c r="B335" s="278"/>
      <c r="C335" s="278"/>
      <c r="D335" s="338"/>
      <c r="E335" s="278"/>
      <c r="F335" s="338"/>
      <c r="G335" s="278"/>
      <c r="H335" s="278"/>
      <c r="I335" s="278"/>
      <c r="J335" s="278"/>
      <c r="K335" s="278"/>
      <c r="L335" s="278"/>
      <c r="M335" s="278"/>
      <c r="N335" s="278"/>
      <c r="O335" s="278"/>
      <c r="P335" s="278"/>
      <c r="Q335" s="278"/>
      <c r="R335" s="278"/>
      <c r="S335" s="278"/>
      <c r="T335" s="278"/>
      <c r="U335" s="278"/>
      <c r="V335" s="278"/>
      <c r="W335" s="278"/>
      <c r="X335" s="278"/>
      <c r="Y335" s="278"/>
      <c r="Z335" s="278"/>
    </row>
    <row r="336" spans="1:26" x14ac:dyDescent="0.2">
      <c r="A336" s="277"/>
      <c r="B336" s="278"/>
      <c r="C336" s="278"/>
      <c r="D336" s="338"/>
      <c r="E336" s="278"/>
      <c r="F336" s="338"/>
      <c r="G336" s="278"/>
      <c r="H336" s="278"/>
      <c r="I336" s="278"/>
      <c r="J336" s="278"/>
      <c r="K336" s="278"/>
      <c r="L336" s="278"/>
      <c r="M336" s="278"/>
      <c r="N336" s="278"/>
      <c r="O336" s="278"/>
      <c r="P336" s="278"/>
      <c r="Q336" s="278"/>
      <c r="R336" s="278"/>
      <c r="S336" s="278"/>
      <c r="T336" s="278"/>
      <c r="U336" s="278"/>
      <c r="V336" s="278"/>
      <c r="W336" s="278"/>
      <c r="X336" s="278"/>
      <c r="Y336" s="278"/>
      <c r="Z336" s="278"/>
    </row>
    <row r="337" spans="1:26" x14ac:dyDescent="0.2">
      <c r="A337" s="277"/>
      <c r="B337" s="278"/>
      <c r="C337" s="278"/>
      <c r="D337" s="338"/>
      <c r="E337" s="278"/>
      <c r="F337" s="338"/>
      <c r="G337" s="278"/>
      <c r="H337" s="278"/>
      <c r="I337" s="278"/>
      <c r="J337" s="278"/>
      <c r="K337" s="278"/>
      <c r="L337" s="278"/>
      <c r="M337" s="278"/>
      <c r="N337" s="278"/>
      <c r="O337" s="278"/>
      <c r="P337" s="278"/>
      <c r="Q337" s="278"/>
      <c r="R337" s="278"/>
      <c r="S337" s="278"/>
      <c r="T337" s="278"/>
      <c r="U337" s="278"/>
      <c r="V337" s="278"/>
      <c r="W337" s="278"/>
      <c r="X337" s="278"/>
      <c r="Y337" s="278"/>
      <c r="Z337" s="278"/>
    </row>
    <row r="338" spans="1:26" x14ac:dyDescent="0.2">
      <c r="A338" s="277"/>
      <c r="B338" s="278"/>
      <c r="C338" s="278"/>
      <c r="D338" s="338"/>
      <c r="E338" s="278"/>
      <c r="F338" s="338"/>
      <c r="G338" s="278"/>
      <c r="H338" s="278"/>
      <c r="I338" s="278"/>
      <c r="J338" s="278"/>
      <c r="K338" s="278"/>
      <c r="L338" s="278"/>
      <c r="M338" s="278"/>
      <c r="N338" s="278"/>
      <c r="O338" s="278"/>
      <c r="P338" s="278"/>
      <c r="Q338" s="278"/>
      <c r="R338" s="278"/>
      <c r="S338" s="278"/>
      <c r="T338" s="278"/>
      <c r="U338" s="278"/>
      <c r="V338" s="278"/>
      <c r="W338" s="278"/>
      <c r="X338" s="278"/>
      <c r="Y338" s="278"/>
      <c r="Z338" s="278"/>
    </row>
    <row r="339" spans="1:26" x14ac:dyDescent="0.2">
      <c r="A339" s="277"/>
      <c r="B339" s="278"/>
      <c r="C339" s="278"/>
      <c r="D339" s="338"/>
      <c r="E339" s="278"/>
      <c r="F339" s="338"/>
      <c r="G339" s="278"/>
      <c r="H339" s="278"/>
      <c r="I339" s="278"/>
      <c r="J339" s="278"/>
      <c r="K339" s="278"/>
      <c r="L339" s="278"/>
      <c r="M339" s="278"/>
      <c r="N339" s="278"/>
      <c r="O339" s="278"/>
      <c r="P339" s="278"/>
      <c r="Q339" s="278"/>
      <c r="R339" s="278"/>
      <c r="S339" s="278"/>
      <c r="T339" s="278"/>
      <c r="U339" s="278"/>
      <c r="V339" s="278"/>
      <c r="W339" s="278"/>
      <c r="X339" s="278"/>
      <c r="Y339" s="278"/>
      <c r="Z339" s="278"/>
    </row>
    <row r="340" spans="1:26" x14ac:dyDescent="0.2">
      <c r="A340" s="277"/>
      <c r="B340" s="278"/>
      <c r="C340" s="278"/>
      <c r="D340" s="338"/>
      <c r="E340" s="278"/>
      <c r="F340" s="338"/>
      <c r="G340" s="278"/>
      <c r="H340" s="278"/>
      <c r="I340" s="278"/>
      <c r="J340" s="278"/>
      <c r="K340" s="278"/>
      <c r="L340" s="278"/>
      <c r="M340" s="278"/>
      <c r="N340" s="278"/>
      <c r="O340" s="278"/>
      <c r="P340" s="278"/>
      <c r="Q340" s="278"/>
      <c r="R340" s="278"/>
      <c r="S340" s="278"/>
      <c r="T340" s="278"/>
      <c r="U340" s="278"/>
      <c r="V340" s="278"/>
      <c r="W340" s="278"/>
      <c r="X340" s="278"/>
      <c r="Y340" s="278"/>
      <c r="Z340" s="278"/>
    </row>
    <row r="341" spans="1:26" x14ac:dyDescent="0.2">
      <c r="A341" s="277"/>
      <c r="B341" s="278"/>
      <c r="C341" s="278"/>
      <c r="D341" s="338"/>
      <c r="E341" s="278"/>
      <c r="F341" s="338"/>
      <c r="G341" s="278"/>
      <c r="H341" s="278"/>
      <c r="I341" s="278"/>
      <c r="J341" s="278"/>
      <c r="K341" s="278"/>
      <c r="L341" s="278"/>
      <c r="M341" s="278"/>
      <c r="N341" s="278"/>
      <c r="O341" s="278"/>
      <c r="P341" s="278"/>
      <c r="Q341" s="278"/>
      <c r="R341" s="278"/>
      <c r="S341" s="278"/>
      <c r="T341" s="278"/>
      <c r="U341" s="278"/>
      <c r="V341" s="278"/>
      <c r="W341" s="278"/>
      <c r="X341" s="278"/>
      <c r="Y341" s="278"/>
      <c r="Z341" s="278"/>
    </row>
    <row r="342" spans="1:26" x14ac:dyDescent="0.2">
      <c r="A342" s="277"/>
      <c r="B342" s="278"/>
      <c r="C342" s="278"/>
      <c r="D342" s="338"/>
      <c r="E342" s="278"/>
      <c r="F342" s="338"/>
      <c r="G342" s="278"/>
      <c r="H342" s="278"/>
      <c r="I342" s="278"/>
      <c r="J342" s="278"/>
      <c r="K342" s="278"/>
      <c r="L342" s="278"/>
      <c r="M342" s="278"/>
      <c r="N342" s="278"/>
      <c r="O342" s="278"/>
      <c r="P342" s="278"/>
      <c r="Q342" s="278"/>
      <c r="R342" s="278"/>
      <c r="S342" s="278"/>
      <c r="T342" s="278"/>
      <c r="U342" s="278"/>
      <c r="V342" s="278"/>
      <c r="W342" s="278"/>
      <c r="X342" s="278"/>
      <c r="Y342" s="278"/>
      <c r="Z342" s="278"/>
    </row>
    <row r="343" spans="1:26" x14ac:dyDescent="0.2">
      <c r="A343" s="277"/>
      <c r="B343" s="278"/>
      <c r="C343" s="278"/>
      <c r="D343" s="338"/>
      <c r="E343" s="278"/>
      <c r="F343" s="338"/>
      <c r="G343" s="278"/>
      <c r="H343" s="278"/>
      <c r="I343" s="278"/>
      <c r="J343" s="278"/>
      <c r="K343" s="278"/>
      <c r="L343" s="278"/>
      <c r="M343" s="278"/>
      <c r="N343" s="278"/>
      <c r="O343" s="278"/>
      <c r="P343" s="278"/>
      <c r="Q343" s="278"/>
      <c r="R343" s="278"/>
      <c r="S343" s="278"/>
      <c r="T343" s="278"/>
      <c r="U343" s="278"/>
      <c r="V343" s="278"/>
      <c r="W343" s="278"/>
      <c r="X343" s="278"/>
      <c r="Y343" s="278"/>
      <c r="Z343" s="278"/>
    </row>
    <row r="344" spans="1:26" x14ac:dyDescent="0.2">
      <c r="A344" s="277"/>
      <c r="B344" s="278"/>
      <c r="C344" s="278"/>
      <c r="D344" s="338"/>
      <c r="E344" s="278"/>
      <c r="F344" s="338"/>
      <c r="G344" s="278"/>
      <c r="H344" s="278"/>
      <c r="I344" s="278"/>
      <c r="J344" s="278"/>
      <c r="K344" s="278"/>
      <c r="L344" s="278"/>
      <c r="M344" s="278"/>
      <c r="N344" s="278"/>
      <c r="O344" s="278"/>
      <c r="P344" s="278"/>
      <c r="Q344" s="278"/>
      <c r="R344" s="278"/>
      <c r="S344" s="278"/>
      <c r="T344" s="278"/>
      <c r="U344" s="278"/>
      <c r="V344" s="278"/>
      <c r="W344" s="278"/>
      <c r="X344" s="278"/>
      <c r="Y344" s="278"/>
      <c r="Z344" s="278"/>
    </row>
    <row r="345" spans="1:26" x14ac:dyDescent="0.2">
      <c r="A345" s="277"/>
      <c r="B345" s="278"/>
      <c r="C345" s="278"/>
      <c r="D345" s="338"/>
      <c r="E345" s="278"/>
      <c r="F345" s="338"/>
      <c r="G345" s="278"/>
      <c r="H345" s="278"/>
      <c r="I345" s="278"/>
      <c r="J345" s="278"/>
      <c r="K345" s="278"/>
      <c r="L345" s="278"/>
      <c r="M345" s="278"/>
      <c r="N345" s="278"/>
      <c r="O345" s="278"/>
      <c r="P345" s="278"/>
      <c r="Q345" s="278"/>
      <c r="R345" s="278"/>
      <c r="S345" s="278"/>
      <c r="T345" s="278"/>
      <c r="U345" s="278"/>
      <c r="V345" s="278"/>
      <c r="W345" s="278"/>
      <c r="X345" s="278"/>
      <c r="Y345" s="278"/>
      <c r="Z345" s="278"/>
    </row>
    <row r="346" spans="1:26" x14ac:dyDescent="0.2">
      <c r="A346" s="277"/>
      <c r="B346" s="278"/>
      <c r="C346" s="278"/>
      <c r="D346" s="338"/>
      <c r="E346" s="278"/>
      <c r="F346" s="338"/>
      <c r="G346" s="278"/>
      <c r="H346" s="278"/>
      <c r="I346" s="278"/>
      <c r="J346" s="278"/>
      <c r="K346" s="278"/>
      <c r="L346" s="278"/>
      <c r="M346" s="278"/>
      <c r="N346" s="278"/>
      <c r="O346" s="278"/>
      <c r="P346" s="278"/>
      <c r="Q346" s="278"/>
      <c r="R346" s="278"/>
      <c r="S346" s="278"/>
      <c r="T346" s="278"/>
      <c r="U346" s="278"/>
      <c r="V346" s="278"/>
      <c r="W346" s="278"/>
      <c r="X346" s="278"/>
      <c r="Y346" s="278"/>
      <c r="Z346" s="278"/>
    </row>
    <row r="347" spans="1:26" x14ac:dyDescent="0.2">
      <c r="A347" s="277"/>
      <c r="B347" s="278"/>
      <c r="C347" s="278"/>
      <c r="D347" s="338"/>
      <c r="E347" s="278"/>
      <c r="F347" s="338"/>
      <c r="G347" s="278"/>
      <c r="H347" s="278"/>
      <c r="I347" s="278"/>
      <c r="J347" s="278"/>
      <c r="K347" s="278"/>
      <c r="L347" s="278"/>
      <c r="M347" s="278"/>
      <c r="N347" s="278"/>
      <c r="O347" s="278"/>
      <c r="P347" s="278"/>
      <c r="Q347" s="278"/>
      <c r="R347" s="278"/>
      <c r="S347" s="278"/>
      <c r="T347" s="278"/>
      <c r="U347" s="278"/>
      <c r="V347" s="278"/>
      <c r="W347" s="278"/>
      <c r="X347" s="278"/>
      <c r="Y347" s="278"/>
      <c r="Z347" s="278"/>
    </row>
    <row r="348" spans="1:26" x14ac:dyDescent="0.2">
      <c r="A348" s="277"/>
      <c r="B348" s="278"/>
      <c r="C348" s="278"/>
      <c r="D348" s="338"/>
      <c r="E348" s="278"/>
      <c r="F348" s="338"/>
      <c r="G348" s="278"/>
      <c r="H348" s="278"/>
      <c r="I348" s="278"/>
      <c r="J348" s="278"/>
      <c r="K348" s="278"/>
      <c r="L348" s="278"/>
      <c r="M348" s="278"/>
      <c r="N348" s="278"/>
      <c r="O348" s="278"/>
      <c r="P348" s="278"/>
      <c r="Q348" s="278"/>
      <c r="R348" s="278"/>
      <c r="S348" s="278"/>
      <c r="T348" s="278"/>
      <c r="U348" s="278"/>
      <c r="V348" s="278"/>
      <c r="W348" s="278"/>
      <c r="X348" s="278"/>
      <c r="Y348" s="278"/>
      <c r="Z348" s="278"/>
    </row>
    <row r="349" spans="1:26" x14ac:dyDescent="0.2">
      <c r="A349" s="277"/>
      <c r="B349" s="278"/>
      <c r="C349" s="278"/>
      <c r="D349" s="338"/>
      <c r="E349" s="278"/>
      <c r="F349" s="338"/>
      <c r="G349" s="278"/>
      <c r="H349" s="278"/>
      <c r="I349" s="278"/>
      <c r="J349" s="278"/>
      <c r="K349" s="278"/>
      <c r="L349" s="278"/>
      <c r="M349" s="278"/>
      <c r="N349" s="278"/>
      <c r="O349" s="278"/>
      <c r="P349" s="278"/>
      <c r="Q349" s="278"/>
      <c r="R349" s="278"/>
      <c r="S349" s="278"/>
      <c r="T349" s="278"/>
      <c r="U349" s="278"/>
      <c r="V349" s="278"/>
      <c r="W349" s="278"/>
      <c r="X349" s="278"/>
      <c r="Y349" s="278"/>
      <c r="Z349" s="278"/>
    </row>
    <row r="350" spans="1:26" x14ac:dyDescent="0.2">
      <c r="A350" s="277"/>
      <c r="B350" s="278"/>
      <c r="C350" s="278"/>
      <c r="D350" s="338"/>
      <c r="E350" s="278"/>
      <c r="F350" s="338"/>
      <c r="G350" s="278"/>
      <c r="H350" s="278"/>
      <c r="I350" s="278"/>
      <c r="J350" s="278"/>
      <c r="K350" s="278"/>
      <c r="L350" s="278"/>
      <c r="M350" s="278"/>
      <c r="N350" s="278"/>
      <c r="O350" s="278"/>
      <c r="P350" s="278"/>
      <c r="Q350" s="278"/>
      <c r="R350" s="278"/>
      <c r="S350" s="278"/>
      <c r="T350" s="278"/>
      <c r="U350" s="278"/>
      <c r="V350" s="278"/>
      <c r="W350" s="278"/>
      <c r="X350" s="278"/>
      <c r="Y350" s="278"/>
      <c r="Z350" s="278"/>
    </row>
    <row r="351" spans="1:26" x14ac:dyDescent="0.2">
      <c r="A351" s="277"/>
      <c r="B351" s="278"/>
      <c r="C351" s="278"/>
      <c r="D351" s="338"/>
      <c r="E351" s="278"/>
      <c r="F351" s="338"/>
      <c r="G351" s="278"/>
      <c r="H351" s="278"/>
      <c r="I351" s="278"/>
      <c r="J351" s="278"/>
      <c r="K351" s="278"/>
      <c r="L351" s="278"/>
      <c r="M351" s="278"/>
      <c r="N351" s="278"/>
      <c r="O351" s="278"/>
      <c r="P351" s="278"/>
      <c r="Q351" s="278"/>
      <c r="R351" s="278"/>
      <c r="S351" s="278"/>
      <c r="T351" s="278"/>
      <c r="U351" s="278"/>
      <c r="V351" s="278"/>
      <c r="W351" s="278"/>
      <c r="X351" s="278"/>
      <c r="Y351" s="278"/>
      <c r="Z351" s="278"/>
    </row>
    <row r="352" spans="1:26" x14ac:dyDescent="0.2">
      <c r="A352" s="277"/>
      <c r="B352" s="278"/>
      <c r="C352" s="278"/>
      <c r="D352" s="338"/>
      <c r="E352" s="278"/>
      <c r="F352" s="338"/>
      <c r="G352" s="278"/>
      <c r="H352" s="278"/>
      <c r="I352" s="278"/>
      <c r="J352" s="278"/>
      <c r="K352" s="278"/>
      <c r="L352" s="278"/>
      <c r="M352" s="278"/>
      <c r="N352" s="278"/>
      <c r="O352" s="278"/>
      <c r="P352" s="278"/>
      <c r="Q352" s="278"/>
      <c r="R352" s="278"/>
      <c r="S352" s="278"/>
      <c r="T352" s="278"/>
      <c r="U352" s="278"/>
      <c r="V352" s="278"/>
      <c r="W352" s="278"/>
      <c r="X352" s="278"/>
      <c r="Y352" s="278"/>
      <c r="Z352" s="278"/>
    </row>
    <row r="353" spans="1:26" x14ac:dyDescent="0.2">
      <c r="A353" s="277"/>
      <c r="B353" s="278"/>
      <c r="C353" s="278"/>
      <c r="D353" s="338"/>
      <c r="E353" s="278"/>
      <c r="F353" s="338"/>
      <c r="G353" s="278"/>
      <c r="H353" s="278"/>
      <c r="I353" s="278"/>
      <c r="J353" s="278"/>
      <c r="K353" s="278"/>
      <c r="L353" s="278"/>
      <c r="M353" s="278"/>
      <c r="N353" s="278"/>
      <c r="O353" s="278"/>
      <c r="P353" s="278"/>
      <c r="Q353" s="278"/>
      <c r="R353" s="278"/>
      <c r="S353" s="278"/>
      <c r="T353" s="278"/>
      <c r="U353" s="278"/>
      <c r="V353" s="278"/>
      <c r="W353" s="278"/>
      <c r="X353" s="278"/>
      <c r="Y353" s="278"/>
      <c r="Z353" s="278"/>
    </row>
    <row r="354" spans="1:26" x14ac:dyDescent="0.2">
      <c r="A354" s="277"/>
      <c r="B354" s="278"/>
      <c r="C354" s="278"/>
      <c r="D354" s="338"/>
      <c r="E354" s="278"/>
      <c r="F354" s="338"/>
      <c r="G354" s="278"/>
      <c r="H354" s="278"/>
      <c r="I354" s="278"/>
      <c r="J354" s="278"/>
      <c r="K354" s="278"/>
      <c r="L354" s="278"/>
      <c r="M354" s="278"/>
      <c r="N354" s="278"/>
      <c r="O354" s="278"/>
      <c r="P354" s="278"/>
      <c r="Q354" s="278"/>
      <c r="R354" s="278"/>
      <c r="S354" s="278"/>
      <c r="T354" s="278"/>
      <c r="U354" s="278"/>
      <c r="V354" s="278"/>
      <c r="W354" s="278"/>
      <c r="X354" s="278"/>
      <c r="Y354" s="278"/>
      <c r="Z354" s="278"/>
    </row>
    <row r="355" spans="1:26" x14ac:dyDescent="0.2">
      <c r="A355" s="277"/>
      <c r="B355" s="278"/>
      <c r="C355" s="278"/>
      <c r="D355" s="338"/>
      <c r="E355" s="278"/>
      <c r="F355" s="338"/>
      <c r="G355" s="278"/>
      <c r="H355" s="278"/>
      <c r="I355" s="278"/>
      <c r="J355" s="278"/>
      <c r="K355" s="278"/>
      <c r="L355" s="278"/>
      <c r="M355" s="278"/>
      <c r="N355" s="278"/>
      <c r="O355" s="278"/>
      <c r="P355" s="278"/>
      <c r="Q355" s="278"/>
      <c r="R355" s="278"/>
      <c r="S355" s="278"/>
      <c r="T355" s="278"/>
      <c r="U355" s="278"/>
      <c r="V355" s="278"/>
      <c r="W355" s="278"/>
      <c r="X355" s="278"/>
      <c r="Y355" s="278"/>
      <c r="Z355" s="278"/>
    </row>
    <row r="356" spans="1:26" x14ac:dyDescent="0.2">
      <c r="A356" s="277"/>
      <c r="B356" s="278"/>
      <c r="C356" s="278"/>
      <c r="D356" s="338"/>
      <c r="E356" s="278"/>
      <c r="F356" s="338"/>
      <c r="G356" s="278"/>
      <c r="H356" s="278"/>
      <c r="I356" s="278"/>
      <c r="J356" s="278"/>
      <c r="K356" s="278"/>
      <c r="L356" s="278"/>
      <c r="M356" s="278"/>
      <c r="N356" s="278"/>
      <c r="O356" s="278"/>
      <c r="P356" s="278"/>
      <c r="Q356" s="278"/>
      <c r="R356" s="278"/>
      <c r="S356" s="278"/>
      <c r="T356" s="278"/>
      <c r="U356" s="278"/>
      <c r="V356" s="278"/>
      <c r="W356" s="278"/>
      <c r="X356" s="278"/>
      <c r="Y356" s="278"/>
      <c r="Z356" s="278"/>
    </row>
    <row r="357" spans="1:26" x14ac:dyDescent="0.2">
      <c r="A357" s="277"/>
      <c r="B357" s="278"/>
      <c r="C357" s="278"/>
      <c r="D357" s="338"/>
      <c r="E357" s="278"/>
      <c r="F357" s="338"/>
      <c r="G357" s="278"/>
      <c r="H357" s="278"/>
      <c r="I357" s="278"/>
      <c r="J357" s="278"/>
      <c r="K357" s="278"/>
      <c r="L357" s="278"/>
      <c r="M357" s="278"/>
      <c r="N357" s="278"/>
      <c r="O357" s="278"/>
      <c r="P357" s="278"/>
      <c r="Q357" s="278"/>
      <c r="R357" s="278"/>
      <c r="S357" s="278"/>
      <c r="T357" s="278"/>
      <c r="U357" s="278"/>
      <c r="V357" s="278"/>
      <c r="W357" s="278"/>
      <c r="X357" s="278"/>
      <c r="Y357" s="278"/>
      <c r="Z357" s="278"/>
    </row>
    <row r="358" spans="1:26" x14ac:dyDescent="0.2">
      <c r="A358" s="277"/>
      <c r="B358" s="278"/>
      <c r="C358" s="278"/>
      <c r="D358" s="338"/>
      <c r="E358" s="278"/>
      <c r="F358" s="338"/>
      <c r="G358" s="278"/>
      <c r="H358" s="278"/>
      <c r="I358" s="278"/>
      <c r="J358" s="278"/>
      <c r="K358" s="278"/>
      <c r="L358" s="278"/>
      <c r="M358" s="278"/>
      <c r="N358" s="278"/>
      <c r="O358" s="278"/>
      <c r="P358" s="278"/>
      <c r="Q358" s="278"/>
      <c r="R358" s="278"/>
      <c r="S358" s="278"/>
      <c r="T358" s="278"/>
      <c r="U358" s="278"/>
      <c r="V358" s="278"/>
      <c r="W358" s="278"/>
      <c r="X358" s="278"/>
      <c r="Y358" s="278"/>
      <c r="Z358" s="278"/>
    </row>
    <row r="359" spans="1:26" x14ac:dyDescent="0.2">
      <c r="A359" s="277"/>
      <c r="B359" s="278"/>
      <c r="C359" s="278"/>
      <c r="D359" s="338"/>
      <c r="E359" s="278"/>
      <c r="F359" s="338"/>
      <c r="G359" s="278"/>
      <c r="H359" s="278"/>
      <c r="I359" s="278"/>
      <c r="J359" s="278"/>
      <c r="K359" s="278"/>
      <c r="L359" s="278"/>
      <c r="M359" s="278"/>
      <c r="N359" s="278"/>
      <c r="O359" s="278"/>
      <c r="P359" s="278"/>
      <c r="Q359" s="278"/>
      <c r="R359" s="278"/>
      <c r="S359" s="278"/>
      <c r="T359" s="278"/>
      <c r="U359" s="278"/>
      <c r="V359" s="278"/>
      <c r="W359" s="278"/>
      <c r="X359" s="278"/>
      <c r="Y359" s="278"/>
      <c r="Z359" s="278"/>
    </row>
    <row r="360" spans="1:26" x14ac:dyDescent="0.2">
      <c r="A360" s="277"/>
      <c r="B360" s="278"/>
      <c r="C360" s="278"/>
      <c r="D360" s="338"/>
      <c r="E360" s="278"/>
      <c r="F360" s="338"/>
      <c r="G360" s="278"/>
      <c r="H360" s="278"/>
      <c r="I360" s="278"/>
      <c r="J360" s="278"/>
      <c r="K360" s="278"/>
      <c r="L360" s="278"/>
      <c r="M360" s="278"/>
      <c r="N360" s="278"/>
      <c r="O360" s="278"/>
      <c r="P360" s="278"/>
      <c r="Q360" s="278"/>
      <c r="R360" s="278"/>
      <c r="S360" s="278"/>
      <c r="T360" s="278"/>
      <c r="U360" s="278"/>
      <c r="V360" s="278"/>
      <c r="W360" s="278"/>
      <c r="X360" s="278"/>
      <c r="Y360" s="278"/>
      <c r="Z360" s="278"/>
    </row>
    <row r="361" spans="1:26" x14ac:dyDescent="0.2">
      <c r="A361" s="277"/>
      <c r="B361" s="278"/>
      <c r="C361" s="278"/>
      <c r="D361" s="338"/>
      <c r="E361" s="278"/>
      <c r="F361" s="338"/>
      <c r="G361" s="278"/>
      <c r="H361" s="278"/>
      <c r="I361" s="278"/>
      <c r="J361" s="278"/>
      <c r="K361" s="278"/>
      <c r="L361" s="278"/>
      <c r="M361" s="278"/>
      <c r="N361" s="278"/>
      <c r="O361" s="278"/>
      <c r="P361" s="278"/>
      <c r="Q361" s="278"/>
      <c r="R361" s="278"/>
      <c r="S361" s="278"/>
      <c r="T361" s="278"/>
      <c r="U361" s="278"/>
      <c r="V361" s="278"/>
      <c r="W361" s="278"/>
      <c r="X361" s="278"/>
      <c r="Y361" s="278"/>
      <c r="Z361" s="278"/>
    </row>
    <row r="362" spans="1:26" x14ac:dyDescent="0.2">
      <c r="A362" s="277"/>
      <c r="B362" s="278"/>
      <c r="C362" s="278"/>
      <c r="D362" s="338"/>
      <c r="E362" s="278"/>
      <c r="F362" s="338"/>
      <c r="G362" s="278"/>
      <c r="H362" s="278"/>
      <c r="I362" s="278"/>
      <c r="J362" s="278"/>
      <c r="K362" s="278"/>
      <c r="L362" s="278"/>
      <c r="M362" s="278"/>
      <c r="N362" s="278"/>
      <c r="O362" s="278"/>
      <c r="P362" s="278"/>
      <c r="Q362" s="278"/>
      <c r="R362" s="278"/>
      <c r="S362" s="278"/>
      <c r="T362" s="278"/>
      <c r="U362" s="278"/>
      <c r="V362" s="278"/>
      <c r="W362" s="278"/>
      <c r="X362" s="278"/>
      <c r="Y362" s="278"/>
      <c r="Z362" s="278"/>
    </row>
    <row r="363" spans="1:26" x14ac:dyDescent="0.2">
      <c r="A363" s="277"/>
      <c r="B363" s="278"/>
      <c r="C363" s="278"/>
      <c r="D363" s="338"/>
      <c r="E363" s="278"/>
      <c r="F363" s="338"/>
      <c r="G363" s="278"/>
      <c r="H363" s="278"/>
      <c r="I363" s="278"/>
      <c r="J363" s="278"/>
      <c r="K363" s="278"/>
      <c r="L363" s="278"/>
      <c r="M363" s="278"/>
      <c r="N363" s="278"/>
      <c r="O363" s="278"/>
      <c r="P363" s="278"/>
      <c r="Q363" s="278"/>
      <c r="R363" s="278"/>
      <c r="S363" s="278"/>
      <c r="T363" s="278"/>
      <c r="U363" s="278"/>
      <c r="V363" s="278"/>
      <c r="W363" s="278"/>
      <c r="X363" s="278"/>
      <c r="Y363" s="278"/>
      <c r="Z363" s="278"/>
    </row>
    <row r="364" spans="1:26" x14ac:dyDescent="0.2">
      <c r="A364" s="277"/>
      <c r="B364" s="278"/>
      <c r="C364" s="278"/>
      <c r="D364" s="338"/>
      <c r="E364" s="278"/>
      <c r="F364" s="338"/>
      <c r="G364" s="278"/>
      <c r="H364" s="278"/>
      <c r="I364" s="278"/>
      <c r="J364" s="278"/>
      <c r="K364" s="278"/>
      <c r="L364" s="278"/>
      <c r="M364" s="278"/>
      <c r="N364" s="278"/>
      <c r="O364" s="278"/>
      <c r="P364" s="278"/>
      <c r="Q364" s="278"/>
      <c r="R364" s="278"/>
      <c r="S364" s="278"/>
      <c r="T364" s="278"/>
      <c r="U364" s="278"/>
      <c r="V364" s="278"/>
      <c r="W364" s="278"/>
      <c r="X364" s="278"/>
      <c r="Y364" s="278"/>
      <c r="Z364" s="278"/>
    </row>
    <row r="365" spans="1:26" x14ac:dyDescent="0.2">
      <c r="A365" s="277"/>
      <c r="B365" s="278"/>
      <c r="C365" s="278"/>
      <c r="D365" s="338"/>
      <c r="E365" s="278"/>
      <c r="F365" s="338"/>
      <c r="G365" s="278"/>
      <c r="H365" s="278"/>
      <c r="I365" s="278"/>
      <c r="J365" s="278"/>
      <c r="K365" s="278"/>
      <c r="L365" s="278"/>
      <c r="M365" s="278"/>
      <c r="N365" s="278"/>
      <c r="O365" s="278"/>
      <c r="P365" s="278"/>
      <c r="Q365" s="278"/>
      <c r="R365" s="278"/>
      <c r="S365" s="278"/>
      <c r="T365" s="278"/>
      <c r="U365" s="278"/>
      <c r="V365" s="278"/>
      <c r="W365" s="278"/>
      <c r="X365" s="278"/>
      <c r="Y365" s="278"/>
      <c r="Z365" s="278"/>
    </row>
    <row r="366" spans="1:26" x14ac:dyDescent="0.2">
      <c r="A366" s="277"/>
      <c r="B366" s="278"/>
      <c r="C366" s="278"/>
      <c r="D366" s="338"/>
      <c r="E366" s="278"/>
      <c r="F366" s="338"/>
      <c r="G366" s="278"/>
      <c r="H366" s="278"/>
      <c r="I366" s="278"/>
      <c r="J366" s="278"/>
      <c r="K366" s="278"/>
      <c r="L366" s="278"/>
      <c r="M366" s="278"/>
      <c r="N366" s="278"/>
      <c r="O366" s="278"/>
      <c r="P366" s="278"/>
      <c r="Q366" s="278"/>
      <c r="R366" s="278"/>
      <c r="S366" s="278"/>
      <c r="T366" s="278"/>
      <c r="U366" s="278"/>
      <c r="V366" s="278"/>
      <c r="W366" s="278"/>
      <c r="X366" s="278"/>
      <c r="Y366" s="278"/>
      <c r="Z366" s="278"/>
    </row>
    <row r="367" spans="1:26" x14ac:dyDescent="0.2">
      <c r="A367" s="277"/>
      <c r="B367" s="278"/>
      <c r="C367" s="278"/>
      <c r="D367" s="338"/>
      <c r="E367" s="278"/>
      <c r="F367" s="338"/>
      <c r="G367" s="278"/>
      <c r="H367" s="278"/>
      <c r="I367" s="278"/>
      <c r="J367" s="278"/>
      <c r="K367" s="278"/>
      <c r="L367" s="278"/>
      <c r="M367" s="278"/>
      <c r="N367" s="278"/>
      <c r="O367" s="278"/>
      <c r="P367" s="278"/>
      <c r="Q367" s="278"/>
      <c r="R367" s="278"/>
      <c r="S367" s="278"/>
      <c r="T367" s="278"/>
      <c r="U367" s="278"/>
      <c r="V367" s="278"/>
      <c r="W367" s="278"/>
      <c r="X367" s="278"/>
      <c r="Y367" s="278"/>
      <c r="Z367" s="278"/>
    </row>
    <row r="368" spans="1:26" x14ac:dyDescent="0.2">
      <c r="A368" s="277"/>
      <c r="B368" s="278"/>
      <c r="C368" s="278"/>
      <c r="D368" s="338"/>
      <c r="E368" s="278"/>
      <c r="F368" s="338"/>
      <c r="G368" s="278"/>
      <c r="H368" s="278"/>
      <c r="I368" s="278"/>
      <c r="J368" s="278"/>
      <c r="K368" s="278"/>
      <c r="L368" s="278"/>
      <c r="M368" s="278"/>
      <c r="N368" s="278"/>
      <c r="O368" s="278"/>
      <c r="P368" s="278"/>
      <c r="Q368" s="278"/>
      <c r="R368" s="278"/>
      <c r="S368" s="278"/>
      <c r="T368" s="278"/>
      <c r="U368" s="278"/>
      <c r="V368" s="278"/>
      <c r="W368" s="278"/>
      <c r="X368" s="278"/>
      <c r="Y368" s="278"/>
      <c r="Z368" s="278"/>
    </row>
    <row r="369" spans="1:26" x14ac:dyDescent="0.2">
      <c r="A369" s="277"/>
      <c r="B369" s="278"/>
      <c r="C369" s="278"/>
      <c r="D369" s="338"/>
      <c r="E369" s="278"/>
      <c r="F369" s="338"/>
      <c r="G369" s="278"/>
      <c r="H369" s="278"/>
      <c r="I369" s="278"/>
      <c r="J369" s="278"/>
      <c r="K369" s="278"/>
      <c r="L369" s="278"/>
      <c r="M369" s="278"/>
      <c r="N369" s="278"/>
      <c r="O369" s="278"/>
      <c r="P369" s="278"/>
      <c r="Q369" s="278"/>
      <c r="R369" s="278"/>
      <c r="S369" s="278"/>
      <c r="T369" s="278"/>
      <c r="U369" s="278"/>
      <c r="V369" s="278"/>
      <c r="W369" s="278"/>
      <c r="X369" s="278"/>
      <c r="Y369" s="278"/>
      <c r="Z369" s="278"/>
    </row>
    <row r="370" spans="1:26" x14ac:dyDescent="0.2">
      <c r="A370" s="277"/>
      <c r="B370" s="278"/>
      <c r="C370" s="278"/>
      <c r="D370" s="338"/>
      <c r="E370" s="278"/>
      <c r="F370" s="338"/>
      <c r="G370" s="278"/>
      <c r="H370" s="278"/>
      <c r="I370" s="278"/>
      <c r="J370" s="278"/>
      <c r="K370" s="278"/>
      <c r="L370" s="278"/>
      <c r="M370" s="278"/>
      <c r="N370" s="278"/>
      <c r="O370" s="278"/>
      <c r="P370" s="278"/>
      <c r="Q370" s="278"/>
      <c r="R370" s="278"/>
      <c r="S370" s="278"/>
      <c r="T370" s="278"/>
      <c r="U370" s="278"/>
      <c r="V370" s="278"/>
      <c r="W370" s="278"/>
      <c r="X370" s="278"/>
      <c r="Y370" s="278"/>
      <c r="Z370" s="278"/>
    </row>
    <row r="371" spans="1:26" x14ac:dyDescent="0.2">
      <c r="A371" s="277"/>
      <c r="B371" s="278"/>
      <c r="C371" s="278"/>
      <c r="D371" s="338"/>
      <c r="E371" s="278"/>
      <c r="F371" s="338"/>
      <c r="G371" s="278"/>
      <c r="H371" s="278"/>
      <c r="I371" s="278"/>
      <c r="J371" s="278"/>
      <c r="K371" s="278"/>
      <c r="L371" s="278"/>
      <c r="M371" s="278"/>
      <c r="N371" s="278"/>
      <c r="O371" s="278"/>
      <c r="P371" s="278"/>
      <c r="Q371" s="278"/>
      <c r="R371" s="278"/>
      <c r="S371" s="278"/>
      <c r="T371" s="278"/>
      <c r="U371" s="278"/>
      <c r="V371" s="278"/>
      <c r="W371" s="278"/>
      <c r="X371" s="278"/>
      <c r="Y371" s="278"/>
      <c r="Z371" s="278"/>
    </row>
    <row r="372" spans="1:26" x14ac:dyDescent="0.2">
      <c r="A372" s="277"/>
      <c r="B372" s="278"/>
      <c r="C372" s="278"/>
      <c r="D372" s="338"/>
      <c r="E372" s="278"/>
      <c r="F372" s="338"/>
      <c r="G372" s="278"/>
      <c r="H372" s="278"/>
      <c r="I372" s="278"/>
      <c r="J372" s="278"/>
      <c r="K372" s="278"/>
      <c r="L372" s="278"/>
      <c r="M372" s="278"/>
      <c r="N372" s="278"/>
      <c r="O372" s="278"/>
      <c r="P372" s="278"/>
      <c r="Q372" s="278"/>
      <c r="R372" s="278"/>
      <c r="S372" s="278"/>
      <c r="T372" s="278"/>
      <c r="U372" s="278"/>
      <c r="V372" s="278"/>
      <c r="W372" s="278"/>
      <c r="X372" s="278"/>
      <c r="Y372" s="278"/>
      <c r="Z372" s="278"/>
    </row>
    <row r="373" spans="1:26" x14ac:dyDescent="0.2">
      <c r="A373" s="277"/>
      <c r="B373" s="278"/>
      <c r="C373" s="278"/>
      <c r="D373" s="338"/>
      <c r="E373" s="278"/>
      <c r="F373" s="338"/>
      <c r="G373" s="278"/>
      <c r="H373" s="278"/>
      <c r="I373" s="278"/>
      <c r="J373" s="278"/>
      <c r="K373" s="278"/>
      <c r="L373" s="278"/>
      <c r="M373" s="278"/>
      <c r="N373" s="278"/>
      <c r="O373" s="278"/>
      <c r="P373" s="278"/>
      <c r="Q373" s="278"/>
      <c r="R373" s="278"/>
      <c r="S373" s="278"/>
      <c r="T373" s="278"/>
      <c r="U373" s="278"/>
      <c r="V373" s="278"/>
      <c r="W373" s="278"/>
      <c r="X373" s="278"/>
      <c r="Y373" s="278"/>
      <c r="Z373" s="278"/>
    </row>
    <row r="374" spans="1:26" x14ac:dyDescent="0.2">
      <c r="A374" s="277"/>
      <c r="B374" s="278"/>
      <c r="C374" s="278"/>
      <c r="D374" s="338"/>
      <c r="E374" s="278"/>
      <c r="F374" s="338"/>
      <c r="G374" s="278"/>
      <c r="H374" s="278"/>
      <c r="I374" s="278"/>
      <c r="J374" s="278"/>
      <c r="K374" s="278"/>
      <c r="L374" s="278"/>
      <c r="M374" s="278"/>
      <c r="N374" s="278"/>
      <c r="O374" s="278"/>
      <c r="P374" s="278"/>
      <c r="Q374" s="278"/>
      <c r="R374" s="278"/>
      <c r="S374" s="278"/>
      <c r="T374" s="278"/>
      <c r="U374" s="278"/>
      <c r="V374" s="278"/>
      <c r="W374" s="278"/>
      <c r="X374" s="278"/>
      <c r="Y374" s="278"/>
      <c r="Z374" s="278"/>
    </row>
    <row r="375" spans="1:26" x14ac:dyDescent="0.2">
      <c r="A375" s="277"/>
      <c r="B375" s="278"/>
      <c r="C375" s="278"/>
      <c r="D375" s="338"/>
      <c r="E375" s="278"/>
      <c r="F375" s="338"/>
      <c r="G375" s="278"/>
      <c r="H375" s="278"/>
      <c r="I375" s="278"/>
      <c r="J375" s="278"/>
      <c r="K375" s="278"/>
      <c r="L375" s="278"/>
      <c r="M375" s="278"/>
      <c r="N375" s="278"/>
      <c r="O375" s="278"/>
      <c r="P375" s="278"/>
      <c r="Q375" s="278"/>
      <c r="R375" s="278"/>
      <c r="S375" s="278"/>
      <c r="T375" s="278"/>
      <c r="U375" s="278"/>
      <c r="V375" s="278"/>
      <c r="W375" s="278"/>
      <c r="X375" s="278"/>
      <c r="Y375" s="278"/>
      <c r="Z375" s="278"/>
    </row>
    <row r="376" spans="1:26" x14ac:dyDescent="0.2">
      <c r="A376" s="277"/>
      <c r="B376" s="278"/>
      <c r="C376" s="278"/>
      <c r="D376" s="338"/>
      <c r="E376" s="278"/>
      <c r="F376" s="338"/>
      <c r="G376" s="278"/>
      <c r="H376" s="278"/>
      <c r="I376" s="278"/>
      <c r="J376" s="278"/>
      <c r="K376" s="278"/>
      <c r="L376" s="278"/>
      <c r="M376" s="278"/>
      <c r="N376" s="278"/>
      <c r="O376" s="278"/>
      <c r="P376" s="278"/>
      <c r="Q376" s="278"/>
      <c r="R376" s="278"/>
      <c r="S376" s="278"/>
      <c r="T376" s="278"/>
      <c r="U376" s="278"/>
      <c r="V376" s="278"/>
      <c r="W376" s="278"/>
      <c r="X376" s="278"/>
      <c r="Y376" s="278"/>
      <c r="Z376" s="278"/>
    </row>
    <row r="377" spans="1:26" x14ac:dyDescent="0.2">
      <c r="A377" s="277"/>
      <c r="B377" s="278"/>
      <c r="C377" s="278"/>
      <c r="D377" s="338"/>
      <c r="E377" s="278"/>
      <c r="F377" s="338"/>
      <c r="G377" s="278"/>
      <c r="H377" s="278"/>
      <c r="I377" s="278"/>
      <c r="J377" s="278"/>
      <c r="K377" s="278"/>
      <c r="L377" s="278"/>
      <c r="M377" s="278"/>
      <c r="N377" s="278"/>
      <c r="O377" s="278"/>
      <c r="P377" s="278"/>
      <c r="Q377" s="278"/>
      <c r="R377" s="278"/>
      <c r="S377" s="278"/>
      <c r="T377" s="278"/>
      <c r="U377" s="278"/>
      <c r="V377" s="278"/>
      <c r="W377" s="278"/>
      <c r="X377" s="278"/>
      <c r="Y377" s="278"/>
      <c r="Z377" s="278"/>
    </row>
    <row r="378" spans="1:26" x14ac:dyDescent="0.2">
      <c r="A378" s="277"/>
      <c r="B378" s="278"/>
      <c r="C378" s="278"/>
      <c r="D378" s="338"/>
      <c r="E378" s="278"/>
      <c r="F378" s="338"/>
      <c r="G378" s="278"/>
      <c r="H378" s="278"/>
      <c r="I378" s="278"/>
      <c r="J378" s="278"/>
      <c r="K378" s="278"/>
      <c r="L378" s="278"/>
      <c r="M378" s="278"/>
      <c r="N378" s="278"/>
      <c r="O378" s="278"/>
      <c r="P378" s="278"/>
      <c r="Q378" s="278"/>
      <c r="R378" s="278"/>
      <c r="S378" s="278"/>
      <c r="T378" s="278"/>
      <c r="U378" s="278"/>
      <c r="V378" s="278"/>
      <c r="W378" s="278"/>
      <c r="X378" s="278"/>
      <c r="Y378" s="278"/>
      <c r="Z378" s="278"/>
    </row>
    <row r="379" spans="1:26" x14ac:dyDescent="0.2">
      <c r="A379" s="277"/>
      <c r="B379" s="278"/>
      <c r="C379" s="278"/>
      <c r="D379" s="338"/>
      <c r="E379" s="278"/>
      <c r="F379" s="338"/>
      <c r="G379" s="278"/>
      <c r="H379" s="278"/>
      <c r="I379" s="278"/>
      <c r="J379" s="278"/>
      <c r="K379" s="278"/>
      <c r="L379" s="278"/>
      <c r="M379" s="278"/>
      <c r="N379" s="278"/>
      <c r="O379" s="278"/>
      <c r="P379" s="278"/>
      <c r="Q379" s="278"/>
      <c r="R379" s="278"/>
      <c r="S379" s="278"/>
      <c r="T379" s="278"/>
      <c r="U379" s="278"/>
      <c r="V379" s="278"/>
      <c r="W379" s="278"/>
      <c r="X379" s="278"/>
      <c r="Y379" s="278"/>
      <c r="Z379" s="278"/>
    </row>
    <row r="380" spans="1:26" x14ac:dyDescent="0.2">
      <c r="A380" s="277"/>
      <c r="B380" s="278"/>
      <c r="C380" s="278"/>
      <c r="D380" s="338"/>
      <c r="E380" s="278"/>
      <c r="F380" s="338"/>
      <c r="G380" s="278"/>
      <c r="H380" s="278"/>
      <c r="I380" s="278"/>
      <c r="J380" s="278"/>
      <c r="K380" s="278"/>
      <c r="L380" s="278"/>
      <c r="M380" s="278"/>
      <c r="N380" s="278"/>
      <c r="O380" s="278"/>
      <c r="P380" s="278"/>
      <c r="Q380" s="278"/>
      <c r="R380" s="278"/>
      <c r="S380" s="278"/>
      <c r="T380" s="278"/>
      <c r="U380" s="278"/>
      <c r="V380" s="278"/>
      <c r="W380" s="278"/>
      <c r="X380" s="278"/>
      <c r="Y380" s="278"/>
      <c r="Z380" s="278"/>
    </row>
    <row r="381" spans="1:26" x14ac:dyDescent="0.2">
      <c r="A381" s="277"/>
      <c r="B381" s="278"/>
      <c r="C381" s="278"/>
      <c r="D381" s="338"/>
      <c r="E381" s="278"/>
      <c r="F381" s="338"/>
      <c r="G381" s="278"/>
      <c r="H381" s="278"/>
      <c r="I381" s="278"/>
      <c r="J381" s="278"/>
      <c r="K381" s="278"/>
      <c r="L381" s="278"/>
      <c r="M381" s="278"/>
      <c r="N381" s="278"/>
      <c r="O381" s="278"/>
      <c r="P381" s="278"/>
      <c r="Q381" s="278"/>
      <c r="R381" s="278"/>
      <c r="S381" s="278"/>
      <c r="T381" s="278"/>
      <c r="U381" s="278"/>
      <c r="V381" s="278"/>
      <c r="W381" s="278"/>
      <c r="X381" s="278"/>
      <c r="Y381" s="278"/>
      <c r="Z381" s="278"/>
    </row>
    <row r="382" spans="1:26" x14ac:dyDescent="0.2">
      <c r="A382" s="277"/>
      <c r="B382" s="278"/>
      <c r="C382" s="278"/>
      <c r="D382" s="338"/>
      <c r="E382" s="278"/>
      <c r="F382" s="338"/>
      <c r="G382" s="278"/>
      <c r="H382" s="278"/>
      <c r="I382" s="278"/>
      <c r="J382" s="278"/>
      <c r="K382" s="278"/>
      <c r="L382" s="278"/>
      <c r="M382" s="278"/>
      <c r="N382" s="278"/>
      <c r="O382" s="278"/>
      <c r="P382" s="278"/>
      <c r="Q382" s="278"/>
      <c r="R382" s="278"/>
      <c r="S382" s="278"/>
      <c r="T382" s="278"/>
      <c r="U382" s="278"/>
      <c r="V382" s="278"/>
      <c r="W382" s="278"/>
      <c r="X382" s="278"/>
      <c r="Y382" s="278"/>
      <c r="Z382" s="278"/>
    </row>
    <row r="383" spans="1:26" x14ac:dyDescent="0.2">
      <c r="A383" s="277"/>
      <c r="B383" s="278"/>
      <c r="C383" s="278"/>
      <c r="D383" s="338"/>
      <c r="E383" s="278"/>
      <c r="F383" s="338"/>
      <c r="G383" s="278"/>
      <c r="H383" s="278"/>
      <c r="I383" s="278"/>
      <c r="J383" s="278"/>
      <c r="K383" s="278"/>
      <c r="L383" s="278"/>
      <c r="M383" s="278"/>
      <c r="N383" s="278"/>
      <c r="O383" s="278"/>
      <c r="P383" s="278"/>
      <c r="Q383" s="278"/>
      <c r="R383" s="278"/>
      <c r="S383" s="278"/>
      <c r="T383" s="278"/>
      <c r="U383" s="278"/>
      <c r="V383" s="278"/>
      <c r="W383" s="278"/>
      <c r="X383" s="278"/>
      <c r="Y383" s="278"/>
      <c r="Z383" s="278"/>
    </row>
    <row r="384" spans="1:26" x14ac:dyDescent="0.2">
      <c r="A384" s="277"/>
      <c r="B384" s="278"/>
      <c r="C384" s="278"/>
      <c r="D384" s="338"/>
      <c r="E384" s="278"/>
      <c r="F384" s="338"/>
      <c r="G384" s="278"/>
      <c r="H384" s="278"/>
      <c r="I384" s="278"/>
      <c r="J384" s="278"/>
      <c r="K384" s="278"/>
      <c r="L384" s="278"/>
      <c r="M384" s="278"/>
      <c r="N384" s="278"/>
      <c r="O384" s="278"/>
      <c r="P384" s="278"/>
      <c r="Q384" s="278"/>
      <c r="R384" s="278"/>
      <c r="S384" s="278"/>
      <c r="T384" s="278"/>
      <c r="U384" s="278"/>
      <c r="V384" s="278"/>
      <c r="W384" s="278"/>
      <c r="X384" s="278"/>
      <c r="Y384" s="278"/>
      <c r="Z384" s="278"/>
    </row>
    <row r="385" spans="1:26" x14ac:dyDescent="0.2">
      <c r="A385" s="277"/>
      <c r="B385" s="278"/>
      <c r="C385" s="278"/>
      <c r="D385" s="338"/>
      <c r="E385" s="278"/>
      <c r="F385" s="338"/>
      <c r="G385" s="278"/>
      <c r="H385" s="278"/>
      <c r="I385" s="278"/>
      <c r="J385" s="278"/>
      <c r="K385" s="278"/>
      <c r="L385" s="278"/>
      <c r="M385" s="278"/>
      <c r="N385" s="278"/>
      <c r="O385" s="278"/>
      <c r="P385" s="278"/>
      <c r="Q385" s="278"/>
      <c r="R385" s="278"/>
      <c r="S385" s="278"/>
      <c r="T385" s="278"/>
      <c r="U385" s="278"/>
      <c r="V385" s="278"/>
      <c r="W385" s="278"/>
      <c r="X385" s="278"/>
      <c r="Y385" s="278"/>
      <c r="Z385" s="278"/>
    </row>
    <row r="386" spans="1:26" x14ac:dyDescent="0.2">
      <c r="A386" s="277"/>
      <c r="B386" s="278"/>
      <c r="C386" s="278"/>
      <c r="D386" s="338"/>
      <c r="E386" s="278"/>
      <c r="F386" s="338"/>
      <c r="G386" s="278"/>
      <c r="H386" s="278"/>
      <c r="I386" s="278"/>
      <c r="J386" s="278"/>
      <c r="K386" s="278"/>
      <c r="L386" s="278"/>
      <c r="M386" s="278"/>
      <c r="N386" s="278"/>
      <c r="O386" s="278"/>
      <c r="P386" s="278"/>
      <c r="Q386" s="278"/>
      <c r="R386" s="278"/>
      <c r="S386" s="278"/>
      <c r="T386" s="278"/>
      <c r="U386" s="278"/>
      <c r="V386" s="278"/>
      <c r="W386" s="278"/>
      <c r="X386" s="278"/>
      <c r="Y386" s="278"/>
      <c r="Z386" s="278"/>
    </row>
    <row r="387" spans="1:26" x14ac:dyDescent="0.2">
      <c r="A387" s="277"/>
      <c r="B387" s="278"/>
      <c r="C387" s="278"/>
      <c r="D387" s="338"/>
      <c r="E387" s="278"/>
      <c r="F387" s="338"/>
      <c r="G387" s="278"/>
      <c r="H387" s="278"/>
      <c r="I387" s="278"/>
      <c r="J387" s="278"/>
      <c r="K387" s="278"/>
      <c r="L387" s="278"/>
      <c r="M387" s="278"/>
      <c r="N387" s="278"/>
      <c r="O387" s="278"/>
      <c r="P387" s="278"/>
      <c r="Q387" s="278"/>
      <c r="R387" s="278"/>
      <c r="S387" s="278"/>
      <c r="T387" s="278"/>
      <c r="U387" s="278"/>
      <c r="V387" s="278"/>
      <c r="W387" s="278"/>
      <c r="X387" s="278"/>
      <c r="Y387" s="278"/>
      <c r="Z387" s="278"/>
    </row>
    <row r="388" spans="1:26" x14ac:dyDescent="0.2">
      <c r="A388" s="277"/>
      <c r="B388" s="278"/>
      <c r="C388" s="278"/>
      <c r="D388" s="338"/>
      <c r="E388" s="278"/>
      <c r="F388" s="338"/>
      <c r="G388" s="278"/>
      <c r="H388" s="278"/>
      <c r="I388" s="278"/>
      <c r="J388" s="278"/>
      <c r="K388" s="278"/>
      <c r="L388" s="278"/>
      <c r="M388" s="278"/>
      <c r="N388" s="278"/>
      <c r="O388" s="278"/>
      <c r="P388" s="278"/>
      <c r="Q388" s="278"/>
      <c r="R388" s="278"/>
      <c r="S388" s="278"/>
      <c r="T388" s="278"/>
      <c r="U388" s="278"/>
      <c r="V388" s="278"/>
      <c r="W388" s="278"/>
      <c r="X388" s="278"/>
      <c r="Y388" s="278"/>
      <c r="Z388" s="278"/>
    </row>
    <row r="389" spans="1:26" x14ac:dyDescent="0.2">
      <c r="A389" s="277"/>
      <c r="B389" s="278"/>
      <c r="C389" s="278"/>
      <c r="D389" s="338"/>
      <c r="E389" s="278"/>
      <c r="F389" s="338"/>
      <c r="G389" s="278"/>
      <c r="H389" s="278"/>
      <c r="I389" s="278"/>
      <c r="J389" s="278"/>
      <c r="K389" s="278"/>
      <c r="L389" s="278"/>
      <c r="M389" s="278"/>
      <c r="N389" s="278"/>
      <c r="O389" s="278"/>
      <c r="P389" s="278"/>
      <c r="Q389" s="278"/>
      <c r="R389" s="278"/>
      <c r="S389" s="278"/>
      <c r="T389" s="278"/>
      <c r="U389" s="278"/>
      <c r="V389" s="278"/>
      <c r="W389" s="278"/>
      <c r="X389" s="278"/>
      <c r="Y389" s="278"/>
      <c r="Z389" s="278"/>
    </row>
    <row r="390" spans="1:26" x14ac:dyDescent="0.2">
      <c r="A390" s="277"/>
      <c r="B390" s="278"/>
      <c r="C390" s="278"/>
      <c r="D390" s="338"/>
      <c r="E390" s="278"/>
      <c r="F390" s="338"/>
      <c r="G390" s="278"/>
      <c r="H390" s="278"/>
      <c r="I390" s="278"/>
      <c r="J390" s="278"/>
      <c r="K390" s="278"/>
      <c r="L390" s="278"/>
      <c r="M390" s="278"/>
      <c r="N390" s="278"/>
      <c r="O390" s="278"/>
      <c r="P390" s="278"/>
      <c r="Q390" s="278"/>
      <c r="R390" s="278"/>
      <c r="S390" s="278"/>
      <c r="T390" s="278"/>
      <c r="U390" s="278"/>
      <c r="V390" s="278"/>
      <c r="W390" s="278"/>
      <c r="X390" s="278"/>
      <c r="Y390" s="278"/>
      <c r="Z390" s="278"/>
    </row>
    <row r="391" spans="1:26" x14ac:dyDescent="0.2">
      <c r="A391" s="277"/>
      <c r="B391" s="278"/>
      <c r="C391" s="278"/>
      <c r="D391" s="338"/>
      <c r="E391" s="278"/>
      <c r="F391" s="338"/>
      <c r="G391" s="278"/>
      <c r="H391" s="278"/>
      <c r="I391" s="278"/>
      <c r="J391" s="278"/>
      <c r="K391" s="278"/>
      <c r="L391" s="278"/>
      <c r="M391" s="278"/>
      <c r="N391" s="278"/>
      <c r="O391" s="278"/>
      <c r="P391" s="278"/>
      <c r="Q391" s="278"/>
      <c r="R391" s="278"/>
      <c r="S391" s="278"/>
      <c r="T391" s="278"/>
      <c r="U391" s="278"/>
      <c r="V391" s="278"/>
      <c r="W391" s="278"/>
      <c r="X391" s="278"/>
      <c r="Y391" s="278"/>
      <c r="Z391" s="278"/>
    </row>
    <row r="392" spans="1:26" x14ac:dyDescent="0.2">
      <c r="A392" s="277"/>
      <c r="B392" s="278"/>
      <c r="C392" s="278"/>
      <c r="D392" s="338"/>
      <c r="E392" s="278"/>
      <c r="F392" s="338"/>
      <c r="G392" s="278"/>
      <c r="H392" s="278"/>
      <c r="I392" s="278"/>
      <c r="J392" s="278"/>
      <c r="K392" s="278"/>
      <c r="L392" s="278"/>
      <c r="M392" s="278"/>
      <c r="N392" s="278"/>
      <c r="O392" s="278"/>
      <c r="P392" s="278"/>
      <c r="Q392" s="278"/>
      <c r="R392" s="278"/>
      <c r="S392" s="278"/>
      <c r="T392" s="278"/>
      <c r="U392" s="278"/>
      <c r="V392" s="278"/>
      <c r="W392" s="278"/>
      <c r="X392" s="278"/>
      <c r="Y392" s="278"/>
      <c r="Z392" s="278"/>
    </row>
    <row r="393" spans="1:26" x14ac:dyDescent="0.2">
      <c r="A393" s="277"/>
      <c r="B393" s="278"/>
      <c r="C393" s="278"/>
      <c r="D393" s="338"/>
      <c r="E393" s="278"/>
      <c r="F393" s="338"/>
      <c r="G393" s="278"/>
      <c r="H393" s="278"/>
      <c r="I393" s="278"/>
      <c r="J393" s="278"/>
      <c r="K393" s="278"/>
      <c r="L393" s="278"/>
      <c r="M393" s="278"/>
      <c r="N393" s="278"/>
      <c r="O393" s="278"/>
      <c r="P393" s="278"/>
      <c r="Q393" s="278"/>
      <c r="R393" s="278"/>
      <c r="S393" s="278"/>
      <c r="T393" s="278"/>
      <c r="U393" s="278"/>
      <c r="V393" s="278"/>
      <c r="W393" s="278"/>
      <c r="X393" s="278"/>
      <c r="Y393" s="278"/>
      <c r="Z393" s="278"/>
    </row>
    <row r="394" spans="1:26" x14ac:dyDescent="0.2">
      <c r="A394" s="277"/>
      <c r="B394" s="278"/>
      <c r="C394" s="278"/>
      <c r="D394" s="338"/>
      <c r="E394" s="278"/>
      <c r="F394" s="338"/>
      <c r="G394" s="278"/>
      <c r="H394" s="278"/>
      <c r="I394" s="278"/>
      <c r="J394" s="278"/>
      <c r="K394" s="278"/>
      <c r="L394" s="278"/>
      <c r="M394" s="278"/>
      <c r="N394" s="278"/>
      <c r="O394" s="278"/>
      <c r="P394" s="278"/>
      <c r="Q394" s="278"/>
      <c r="R394" s="278"/>
      <c r="S394" s="278"/>
      <c r="T394" s="278"/>
      <c r="U394" s="278"/>
      <c r="V394" s="278"/>
      <c r="W394" s="278"/>
      <c r="X394" s="278"/>
      <c r="Y394" s="278"/>
      <c r="Z394" s="278"/>
    </row>
    <row r="395" spans="1:26" x14ac:dyDescent="0.2">
      <c r="A395" s="277"/>
      <c r="B395" s="278"/>
      <c r="C395" s="278"/>
      <c r="D395" s="338"/>
      <c r="E395" s="278"/>
      <c r="F395" s="338"/>
      <c r="G395" s="278"/>
      <c r="H395" s="278"/>
      <c r="I395" s="278"/>
      <c r="J395" s="278"/>
      <c r="K395" s="278"/>
      <c r="L395" s="278"/>
      <c r="M395" s="278"/>
      <c r="N395" s="278"/>
      <c r="O395" s="278"/>
      <c r="P395" s="278"/>
      <c r="Q395" s="278"/>
      <c r="R395" s="278"/>
      <c r="S395" s="278"/>
      <c r="T395" s="278"/>
      <c r="U395" s="278"/>
      <c r="V395" s="278"/>
      <c r="W395" s="278"/>
      <c r="X395" s="278"/>
      <c r="Y395" s="278"/>
      <c r="Z395" s="278"/>
    </row>
    <row r="396" spans="1:26" x14ac:dyDescent="0.2">
      <c r="A396" s="277"/>
      <c r="B396" s="278"/>
      <c r="C396" s="278"/>
      <c r="D396" s="338"/>
      <c r="E396" s="278"/>
      <c r="F396" s="338"/>
      <c r="G396" s="278"/>
      <c r="H396" s="278"/>
      <c r="I396" s="278"/>
      <c r="J396" s="278"/>
      <c r="K396" s="278"/>
      <c r="L396" s="278"/>
      <c r="M396" s="278"/>
      <c r="N396" s="278"/>
      <c r="O396" s="278"/>
      <c r="P396" s="278"/>
      <c r="Q396" s="278"/>
      <c r="R396" s="278"/>
      <c r="S396" s="278"/>
      <c r="T396" s="278"/>
      <c r="U396" s="278"/>
      <c r="V396" s="278"/>
      <c r="W396" s="278"/>
      <c r="X396" s="278"/>
      <c r="Y396" s="278"/>
      <c r="Z396" s="278"/>
    </row>
    <row r="397" spans="1:26" x14ac:dyDescent="0.2">
      <c r="A397" s="277"/>
      <c r="B397" s="278"/>
      <c r="C397" s="278"/>
      <c r="D397" s="338"/>
      <c r="E397" s="278"/>
      <c r="F397" s="338"/>
      <c r="G397" s="278"/>
      <c r="H397" s="278"/>
      <c r="I397" s="278"/>
      <c r="J397" s="278"/>
      <c r="K397" s="278"/>
      <c r="L397" s="278"/>
      <c r="M397" s="278"/>
      <c r="N397" s="278"/>
      <c r="O397" s="278"/>
      <c r="P397" s="278"/>
      <c r="Q397" s="278"/>
      <c r="R397" s="278"/>
      <c r="S397" s="278"/>
      <c r="T397" s="278"/>
      <c r="U397" s="278"/>
      <c r="V397" s="278"/>
      <c r="W397" s="278"/>
      <c r="X397" s="278"/>
      <c r="Y397" s="278"/>
      <c r="Z397" s="278"/>
    </row>
    <row r="398" spans="1:26" x14ac:dyDescent="0.2">
      <c r="A398" s="277"/>
      <c r="B398" s="278"/>
      <c r="C398" s="278"/>
      <c r="D398" s="338"/>
      <c r="E398" s="278"/>
      <c r="F398" s="338"/>
      <c r="G398" s="278"/>
      <c r="H398" s="278"/>
      <c r="I398" s="278"/>
      <c r="J398" s="278"/>
      <c r="K398" s="278"/>
      <c r="L398" s="278"/>
      <c r="M398" s="278"/>
      <c r="N398" s="278"/>
      <c r="O398" s="278"/>
      <c r="P398" s="278"/>
      <c r="Q398" s="278"/>
      <c r="R398" s="278"/>
      <c r="S398" s="278"/>
      <c r="T398" s="278"/>
      <c r="U398" s="278"/>
      <c r="V398" s="278"/>
      <c r="W398" s="278"/>
      <c r="X398" s="278"/>
      <c r="Y398" s="278"/>
      <c r="Z398" s="278"/>
    </row>
    <row r="399" spans="1:26" x14ac:dyDescent="0.2">
      <c r="A399" s="277"/>
      <c r="B399" s="278"/>
      <c r="C399" s="278"/>
      <c r="D399" s="338"/>
      <c r="E399" s="278"/>
      <c r="F399" s="338"/>
      <c r="G399" s="278"/>
      <c r="H399" s="278"/>
      <c r="I399" s="278"/>
      <c r="J399" s="278"/>
      <c r="K399" s="278"/>
      <c r="L399" s="278"/>
      <c r="M399" s="278"/>
      <c r="N399" s="278"/>
      <c r="O399" s="278"/>
      <c r="P399" s="278"/>
      <c r="Q399" s="278"/>
      <c r="R399" s="278"/>
      <c r="S399" s="278"/>
      <c r="T399" s="278"/>
      <c r="U399" s="278"/>
      <c r="V399" s="278"/>
      <c r="W399" s="278"/>
      <c r="X399" s="278"/>
      <c r="Y399" s="278"/>
      <c r="Z399" s="278"/>
    </row>
    <row r="400" spans="1:26" x14ac:dyDescent="0.2">
      <c r="A400" s="277"/>
      <c r="B400" s="278"/>
      <c r="C400" s="278"/>
      <c r="D400" s="338"/>
      <c r="E400" s="278"/>
      <c r="F400" s="338"/>
      <c r="G400" s="278"/>
      <c r="H400" s="278"/>
      <c r="I400" s="278"/>
      <c r="J400" s="278"/>
      <c r="K400" s="278"/>
      <c r="L400" s="278"/>
      <c r="M400" s="278"/>
      <c r="N400" s="278"/>
      <c r="O400" s="278"/>
      <c r="P400" s="278"/>
      <c r="Q400" s="278"/>
      <c r="R400" s="278"/>
      <c r="S400" s="278"/>
      <c r="T400" s="278"/>
      <c r="U400" s="278"/>
      <c r="V400" s="278"/>
      <c r="W400" s="278"/>
      <c r="X400" s="278"/>
      <c r="Y400" s="278"/>
      <c r="Z400" s="278"/>
    </row>
    <row r="401" spans="1:26" x14ac:dyDescent="0.2">
      <c r="A401" s="277"/>
      <c r="B401" s="278"/>
      <c r="C401" s="278"/>
      <c r="D401" s="338"/>
      <c r="E401" s="278"/>
      <c r="F401" s="338"/>
      <c r="G401" s="278"/>
      <c r="H401" s="278"/>
      <c r="I401" s="278"/>
      <c r="J401" s="278"/>
      <c r="K401" s="278"/>
      <c r="L401" s="278"/>
      <c r="M401" s="278"/>
      <c r="N401" s="278"/>
      <c r="O401" s="278"/>
      <c r="P401" s="278"/>
      <c r="Q401" s="278"/>
      <c r="R401" s="278"/>
      <c r="S401" s="278"/>
      <c r="T401" s="278"/>
      <c r="U401" s="278"/>
      <c r="V401" s="278"/>
      <c r="W401" s="278"/>
      <c r="X401" s="278"/>
      <c r="Y401" s="278"/>
      <c r="Z401" s="278"/>
    </row>
    <row r="402" spans="1:26" x14ac:dyDescent="0.2">
      <c r="A402" s="277"/>
      <c r="B402" s="278"/>
      <c r="C402" s="278"/>
      <c r="D402" s="338"/>
      <c r="E402" s="278"/>
      <c r="F402" s="338"/>
      <c r="G402" s="278"/>
      <c r="H402" s="278"/>
      <c r="I402" s="278"/>
      <c r="J402" s="278"/>
      <c r="K402" s="278"/>
      <c r="L402" s="278"/>
      <c r="M402" s="278"/>
      <c r="N402" s="278"/>
      <c r="O402" s="278"/>
      <c r="P402" s="278"/>
      <c r="Q402" s="278"/>
      <c r="R402" s="278"/>
      <c r="S402" s="278"/>
      <c r="T402" s="278"/>
      <c r="U402" s="278"/>
      <c r="V402" s="278"/>
      <c r="W402" s="278"/>
      <c r="X402" s="278"/>
      <c r="Y402" s="278"/>
      <c r="Z402" s="278"/>
    </row>
    <row r="403" spans="1:26" x14ac:dyDescent="0.2">
      <c r="A403" s="277"/>
      <c r="B403" s="278"/>
      <c r="C403" s="278"/>
      <c r="D403" s="338"/>
      <c r="E403" s="278"/>
      <c r="F403" s="338"/>
      <c r="G403" s="278"/>
      <c r="H403" s="278"/>
      <c r="I403" s="278"/>
      <c r="J403" s="278"/>
      <c r="K403" s="278"/>
      <c r="L403" s="278"/>
      <c r="M403" s="278"/>
      <c r="N403" s="278"/>
      <c r="O403" s="278"/>
      <c r="P403" s="278"/>
      <c r="Q403" s="278"/>
      <c r="R403" s="278"/>
      <c r="S403" s="278"/>
      <c r="T403" s="278"/>
      <c r="U403" s="278"/>
      <c r="V403" s="278"/>
      <c r="W403" s="278"/>
      <c r="X403" s="278"/>
      <c r="Y403" s="278"/>
      <c r="Z403" s="278"/>
    </row>
    <row r="404" spans="1:26" x14ac:dyDescent="0.2">
      <c r="A404" s="277"/>
      <c r="B404" s="278"/>
      <c r="C404" s="278"/>
      <c r="D404" s="338"/>
      <c r="E404" s="278"/>
      <c r="F404" s="338"/>
      <c r="G404" s="278"/>
      <c r="H404" s="278"/>
      <c r="I404" s="278"/>
      <c r="J404" s="278"/>
      <c r="K404" s="278"/>
      <c r="L404" s="278"/>
      <c r="M404" s="278"/>
      <c r="N404" s="278"/>
      <c r="O404" s="278"/>
      <c r="P404" s="278"/>
      <c r="Q404" s="278"/>
      <c r="R404" s="278"/>
      <c r="S404" s="278"/>
      <c r="T404" s="278"/>
      <c r="U404" s="278"/>
      <c r="V404" s="278"/>
      <c r="W404" s="278"/>
      <c r="X404" s="278"/>
      <c r="Y404" s="278"/>
      <c r="Z404" s="278"/>
    </row>
    <row r="405" spans="1:26" x14ac:dyDescent="0.2">
      <c r="A405" s="277"/>
      <c r="B405" s="278"/>
      <c r="C405" s="278"/>
      <c r="D405" s="338"/>
      <c r="E405" s="278"/>
      <c r="F405" s="338"/>
      <c r="G405" s="278"/>
      <c r="H405" s="278"/>
      <c r="I405" s="278"/>
      <c r="J405" s="278"/>
      <c r="K405" s="278"/>
      <c r="L405" s="278"/>
      <c r="M405" s="278"/>
      <c r="N405" s="278"/>
      <c r="O405" s="278"/>
      <c r="P405" s="278"/>
      <c r="Q405" s="278"/>
      <c r="R405" s="278"/>
      <c r="S405" s="278"/>
      <c r="T405" s="278"/>
      <c r="U405" s="278"/>
      <c r="V405" s="278"/>
      <c r="W405" s="278"/>
      <c r="X405" s="278"/>
      <c r="Y405" s="278"/>
      <c r="Z405" s="278"/>
    </row>
    <row r="406" spans="1:26" x14ac:dyDescent="0.2">
      <c r="A406" s="277"/>
      <c r="B406" s="278"/>
      <c r="C406" s="278"/>
      <c r="D406" s="338"/>
      <c r="E406" s="278"/>
      <c r="F406" s="338"/>
      <c r="G406" s="278"/>
      <c r="H406" s="278"/>
      <c r="I406" s="278"/>
      <c r="J406" s="278"/>
      <c r="K406" s="278"/>
      <c r="L406" s="278"/>
      <c r="M406" s="278"/>
      <c r="N406" s="278"/>
      <c r="O406" s="278"/>
      <c r="P406" s="278"/>
      <c r="Q406" s="278"/>
      <c r="R406" s="278"/>
      <c r="S406" s="278"/>
      <c r="T406" s="278"/>
      <c r="U406" s="278"/>
      <c r="V406" s="278"/>
      <c r="W406" s="278"/>
      <c r="X406" s="278"/>
      <c r="Y406" s="278"/>
      <c r="Z406" s="278"/>
    </row>
    <row r="407" spans="1:26" x14ac:dyDescent="0.2">
      <c r="A407" s="277"/>
      <c r="B407" s="278"/>
      <c r="C407" s="278"/>
      <c r="D407" s="338"/>
      <c r="E407" s="278"/>
      <c r="F407" s="338"/>
      <c r="G407" s="278"/>
      <c r="H407" s="278"/>
      <c r="I407" s="278"/>
      <c r="J407" s="278"/>
      <c r="K407" s="278"/>
      <c r="L407" s="278"/>
      <c r="M407" s="278"/>
      <c r="N407" s="278"/>
      <c r="O407" s="278"/>
      <c r="P407" s="278"/>
      <c r="Q407" s="278"/>
      <c r="R407" s="278"/>
      <c r="S407" s="278"/>
      <c r="T407" s="278"/>
      <c r="U407" s="278"/>
      <c r="V407" s="278"/>
      <c r="W407" s="278"/>
      <c r="X407" s="278"/>
      <c r="Y407" s="278"/>
      <c r="Z407" s="278"/>
    </row>
    <row r="408" spans="1:26" x14ac:dyDescent="0.2">
      <c r="A408" s="277"/>
      <c r="B408" s="278"/>
      <c r="C408" s="278"/>
      <c r="D408" s="338"/>
      <c r="E408" s="278"/>
      <c r="F408" s="338"/>
      <c r="G408" s="278"/>
      <c r="H408" s="278"/>
      <c r="I408" s="278"/>
      <c r="J408" s="278"/>
      <c r="K408" s="278"/>
      <c r="L408" s="278"/>
      <c r="M408" s="278"/>
      <c r="N408" s="278"/>
      <c r="O408" s="278"/>
      <c r="P408" s="278"/>
      <c r="Q408" s="278"/>
      <c r="R408" s="278"/>
      <c r="S408" s="278"/>
      <c r="T408" s="278"/>
      <c r="U408" s="278"/>
      <c r="V408" s="278"/>
      <c r="W408" s="278"/>
      <c r="X408" s="278"/>
      <c r="Y408" s="278"/>
      <c r="Z408" s="278"/>
    </row>
    <row r="409" spans="1:26" x14ac:dyDescent="0.2">
      <c r="A409" s="277"/>
      <c r="B409" s="278"/>
      <c r="C409" s="278"/>
      <c r="D409" s="338"/>
      <c r="E409" s="278"/>
      <c r="F409" s="338"/>
      <c r="G409" s="278"/>
      <c r="H409" s="278"/>
      <c r="I409" s="278"/>
      <c r="J409" s="278"/>
      <c r="K409" s="278"/>
      <c r="L409" s="278"/>
      <c r="M409" s="278"/>
      <c r="N409" s="278"/>
      <c r="O409" s="278"/>
      <c r="P409" s="278"/>
      <c r="Q409" s="278"/>
      <c r="R409" s="278"/>
      <c r="S409" s="278"/>
      <c r="T409" s="278"/>
      <c r="U409" s="278"/>
      <c r="V409" s="278"/>
      <c r="W409" s="278"/>
      <c r="X409" s="278"/>
      <c r="Y409" s="278"/>
      <c r="Z409" s="278"/>
    </row>
    <row r="410" spans="1:26" x14ac:dyDescent="0.2">
      <c r="A410" s="277"/>
      <c r="B410" s="278"/>
      <c r="C410" s="278"/>
      <c r="D410" s="338"/>
      <c r="E410" s="278"/>
      <c r="F410" s="338"/>
      <c r="G410" s="278"/>
      <c r="H410" s="278"/>
      <c r="I410" s="278"/>
      <c r="J410" s="278"/>
      <c r="K410" s="278"/>
      <c r="L410" s="278"/>
      <c r="M410" s="278"/>
      <c r="N410" s="278"/>
      <c r="O410" s="278"/>
      <c r="P410" s="278"/>
      <c r="Q410" s="278"/>
      <c r="R410" s="278"/>
      <c r="S410" s="278"/>
      <c r="T410" s="278"/>
      <c r="U410" s="278"/>
      <c r="V410" s="278"/>
      <c r="W410" s="278"/>
      <c r="X410" s="278"/>
      <c r="Y410" s="278"/>
      <c r="Z410" s="278"/>
    </row>
    <row r="411" spans="1:26" x14ac:dyDescent="0.2">
      <c r="A411" s="277"/>
      <c r="B411" s="278"/>
      <c r="C411" s="278"/>
      <c r="D411" s="338"/>
      <c r="E411" s="278"/>
      <c r="F411" s="338"/>
      <c r="G411" s="278"/>
      <c r="H411" s="278"/>
      <c r="I411" s="278"/>
      <c r="J411" s="278"/>
      <c r="K411" s="278"/>
      <c r="L411" s="278"/>
      <c r="M411" s="278"/>
      <c r="N411" s="278"/>
      <c r="O411" s="278"/>
      <c r="P411" s="278"/>
      <c r="Q411" s="278"/>
      <c r="R411" s="278"/>
      <c r="S411" s="278"/>
      <c r="T411" s="278"/>
      <c r="U411" s="278"/>
      <c r="V411" s="278"/>
      <c r="W411" s="278"/>
      <c r="X411" s="278"/>
      <c r="Y411" s="278"/>
      <c r="Z411" s="278"/>
    </row>
    <row r="412" spans="1:26" x14ac:dyDescent="0.2">
      <c r="A412" s="277"/>
      <c r="B412" s="278"/>
      <c r="C412" s="278"/>
      <c r="D412" s="338"/>
      <c r="E412" s="278"/>
      <c r="F412" s="338"/>
      <c r="G412" s="278"/>
      <c r="H412" s="278"/>
      <c r="I412" s="278"/>
      <c r="J412" s="278"/>
      <c r="K412" s="278"/>
      <c r="L412" s="278"/>
      <c r="M412" s="278"/>
      <c r="N412" s="278"/>
      <c r="O412" s="278"/>
      <c r="P412" s="278"/>
      <c r="Q412" s="278"/>
      <c r="R412" s="278"/>
      <c r="S412" s="278"/>
      <c r="T412" s="278"/>
      <c r="U412" s="278"/>
      <c r="V412" s="278"/>
      <c r="W412" s="278"/>
      <c r="X412" s="278"/>
      <c r="Y412" s="278"/>
      <c r="Z412" s="278"/>
    </row>
    <row r="413" spans="1:26" x14ac:dyDescent="0.2">
      <c r="A413" s="277"/>
      <c r="B413" s="278"/>
      <c r="C413" s="278"/>
      <c r="D413" s="338"/>
      <c r="E413" s="278"/>
      <c r="F413" s="338"/>
      <c r="G413" s="278"/>
      <c r="H413" s="278"/>
      <c r="I413" s="278"/>
      <c r="J413" s="278"/>
      <c r="K413" s="278"/>
      <c r="L413" s="278"/>
      <c r="M413" s="278"/>
      <c r="N413" s="278"/>
      <c r="O413" s="278"/>
      <c r="P413" s="278"/>
      <c r="Q413" s="278"/>
      <c r="R413" s="278"/>
      <c r="S413" s="278"/>
      <c r="T413" s="278"/>
      <c r="U413" s="278"/>
      <c r="V413" s="278"/>
      <c r="W413" s="278"/>
      <c r="X413" s="278"/>
      <c r="Y413" s="278"/>
      <c r="Z413" s="278"/>
    </row>
    <row r="414" spans="1:26" x14ac:dyDescent="0.2">
      <c r="A414" s="277"/>
      <c r="B414" s="278"/>
      <c r="C414" s="278"/>
      <c r="D414" s="338"/>
      <c r="E414" s="278"/>
      <c r="F414" s="338"/>
      <c r="G414" s="278"/>
      <c r="H414" s="278"/>
      <c r="I414" s="278"/>
      <c r="J414" s="278"/>
      <c r="K414" s="278"/>
      <c r="L414" s="278"/>
      <c r="M414" s="278"/>
      <c r="N414" s="278"/>
      <c r="O414" s="278"/>
      <c r="P414" s="278"/>
      <c r="Q414" s="278"/>
      <c r="R414" s="278"/>
      <c r="S414" s="278"/>
      <c r="T414" s="278"/>
      <c r="U414" s="278"/>
      <c r="V414" s="278"/>
      <c r="W414" s="278"/>
      <c r="X414" s="278"/>
      <c r="Y414" s="278"/>
      <c r="Z414" s="278"/>
    </row>
    <row r="415" spans="1:26" x14ac:dyDescent="0.2">
      <c r="A415" s="277"/>
      <c r="B415" s="278"/>
      <c r="C415" s="278"/>
      <c r="D415" s="338"/>
      <c r="E415" s="278"/>
      <c r="F415" s="338"/>
      <c r="G415" s="278"/>
      <c r="H415" s="278"/>
      <c r="I415" s="278"/>
      <c r="J415" s="278"/>
      <c r="K415" s="278"/>
      <c r="L415" s="278"/>
      <c r="M415" s="278"/>
      <c r="N415" s="278"/>
      <c r="O415" s="278"/>
      <c r="P415" s="278"/>
      <c r="Q415" s="278"/>
      <c r="R415" s="278"/>
      <c r="S415" s="278"/>
      <c r="T415" s="278"/>
      <c r="U415" s="278"/>
      <c r="V415" s="278"/>
      <c r="W415" s="278"/>
      <c r="X415" s="278"/>
      <c r="Y415" s="278"/>
      <c r="Z415" s="278"/>
    </row>
    <row r="416" spans="1:26" x14ac:dyDescent="0.2">
      <c r="A416" s="277"/>
      <c r="B416" s="278"/>
      <c r="C416" s="278"/>
      <c r="D416" s="338"/>
      <c r="E416" s="278"/>
      <c r="F416" s="338"/>
      <c r="G416" s="278"/>
      <c r="H416" s="278"/>
      <c r="I416" s="278"/>
      <c r="J416" s="278"/>
      <c r="K416" s="278"/>
      <c r="L416" s="278"/>
      <c r="M416" s="278"/>
      <c r="N416" s="278"/>
      <c r="O416" s="278"/>
      <c r="P416" s="278"/>
      <c r="Q416" s="278"/>
      <c r="R416" s="278"/>
      <c r="S416" s="278"/>
      <c r="T416" s="278"/>
      <c r="U416" s="278"/>
      <c r="V416" s="278"/>
      <c r="W416" s="278"/>
      <c r="X416" s="278"/>
      <c r="Y416" s="278"/>
      <c r="Z416" s="278"/>
    </row>
    <row r="417" spans="1:26" x14ac:dyDescent="0.2">
      <c r="A417" s="277"/>
      <c r="B417" s="278"/>
      <c r="C417" s="278"/>
      <c r="D417" s="338"/>
      <c r="E417" s="278"/>
      <c r="F417" s="338"/>
      <c r="G417" s="278"/>
      <c r="H417" s="278"/>
      <c r="I417" s="278"/>
      <c r="J417" s="278"/>
      <c r="K417" s="278"/>
      <c r="L417" s="278"/>
      <c r="M417" s="278"/>
      <c r="N417" s="278"/>
      <c r="O417" s="278"/>
      <c r="P417" s="278"/>
      <c r="Q417" s="278"/>
      <c r="R417" s="278"/>
      <c r="S417" s="278"/>
      <c r="T417" s="278"/>
      <c r="U417" s="278"/>
      <c r="V417" s="278"/>
      <c r="W417" s="278"/>
      <c r="X417" s="278"/>
      <c r="Y417" s="278"/>
      <c r="Z417" s="278"/>
    </row>
    <row r="418" spans="1:26" x14ac:dyDescent="0.2">
      <c r="A418" s="277"/>
      <c r="B418" s="278"/>
      <c r="C418" s="278"/>
      <c r="D418" s="338"/>
      <c r="E418" s="278"/>
      <c r="F418" s="338"/>
      <c r="G418" s="278"/>
      <c r="H418" s="278"/>
      <c r="I418" s="278"/>
      <c r="J418" s="278"/>
      <c r="K418" s="278"/>
      <c r="L418" s="278"/>
      <c r="M418" s="278"/>
      <c r="N418" s="278"/>
      <c r="O418" s="278"/>
      <c r="P418" s="278"/>
      <c r="Q418" s="278"/>
      <c r="R418" s="278"/>
      <c r="S418" s="278"/>
      <c r="T418" s="278"/>
      <c r="U418" s="278"/>
      <c r="V418" s="278"/>
      <c r="W418" s="278"/>
      <c r="X418" s="278"/>
      <c r="Y418" s="278"/>
      <c r="Z418" s="278"/>
    </row>
    <row r="419" spans="1:26" x14ac:dyDescent="0.2">
      <c r="A419" s="277"/>
      <c r="B419" s="278"/>
      <c r="C419" s="278"/>
      <c r="D419" s="338"/>
      <c r="E419" s="278"/>
      <c r="F419" s="338"/>
      <c r="G419" s="278"/>
      <c r="H419" s="278"/>
      <c r="I419" s="278"/>
      <c r="J419" s="278"/>
      <c r="K419" s="278"/>
      <c r="L419" s="278"/>
      <c r="M419" s="278"/>
      <c r="N419" s="278"/>
      <c r="O419" s="278"/>
      <c r="P419" s="278"/>
      <c r="Q419" s="278"/>
      <c r="R419" s="278"/>
      <c r="S419" s="278"/>
      <c r="T419" s="278"/>
      <c r="U419" s="278"/>
      <c r="V419" s="278"/>
      <c r="W419" s="278"/>
      <c r="X419" s="278"/>
      <c r="Y419" s="278"/>
      <c r="Z419" s="278"/>
    </row>
    <row r="420" spans="1:26" x14ac:dyDescent="0.2">
      <c r="A420" s="277"/>
      <c r="B420" s="278"/>
      <c r="C420" s="278"/>
      <c r="D420" s="338"/>
      <c r="E420" s="278"/>
      <c r="F420" s="338"/>
      <c r="G420" s="278"/>
      <c r="H420" s="278"/>
      <c r="I420" s="278"/>
      <c r="J420" s="278"/>
      <c r="K420" s="278"/>
      <c r="L420" s="278"/>
      <c r="M420" s="278"/>
      <c r="N420" s="278"/>
      <c r="O420" s="278"/>
      <c r="P420" s="278"/>
      <c r="Q420" s="278"/>
      <c r="R420" s="278"/>
      <c r="S420" s="278"/>
      <c r="T420" s="278"/>
      <c r="U420" s="278"/>
      <c r="V420" s="278"/>
      <c r="W420" s="278"/>
      <c r="X420" s="278"/>
      <c r="Y420" s="278"/>
      <c r="Z420" s="278"/>
    </row>
    <row r="421" spans="1:26" x14ac:dyDescent="0.2">
      <c r="A421" s="277"/>
      <c r="B421" s="278"/>
      <c r="C421" s="278"/>
      <c r="D421" s="338"/>
      <c r="E421" s="278"/>
      <c r="F421" s="338"/>
      <c r="G421" s="278"/>
      <c r="H421" s="278"/>
      <c r="I421" s="278"/>
      <c r="J421" s="278"/>
      <c r="K421" s="278"/>
      <c r="L421" s="278"/>
      <c r="M421" s="278"/>
      <c r="N421" s="278"/>
      <c r="O421" s="278"/>
      <c r="P421" s="278"/>
      <c r="Q421" s="278"/>
      <c r="R421" s="278"/>
      <c r="S421" s="278"/>
      <c r="T421" s="278"/>
      <c r="U421" s="278"/>
      <c r="V421" s="278"/>
      <c r="W421" s="278"/>
      <c r="X421" s="278"/>
      <c r="Y421" s="278"/>
      <c r="Z421" s="278"/>
    </row>
    <row r="422" spans="1:26" x14ac:dyDescent="0.2">
      <c r="A422" s="277"/>
      <c r="B422" s="278"/>
      <c r="C422" s="278"/>
      <c r="D422" s="338"/>
      <c r="E422" s="278"/>
      <c r="F422" s="338"/>
      <c r="G422" s="278"/>
      <c r="H422" s="278"/>
      <c r="I422" s="278"/>
      <c r="J422" s="278"/>
      <c r="K422" s="278"/>
      <c r="L422" s="278"/>
      <c r="M422" s="278"/>
      <c r="N422" s="278"/>
      <c r="O422" s="278"/>
      <c r="P422" s="278"/>
      <c r="Q422" s="278"/>
      <c r="R422" s="278"/>
      <c r="S422" s="278"/>
      <c r="T422" s="278"/>
      <c r="U422" s="278"/>
      <c r="V422" s="278"/>
      <c r="W422" s="278"/>
      <c r="X422" s="278"/>
      <c r="Y422" s="278"/>
      <c r="Z422" s="278"/>
    </row>
    <row r="423" spans="1:26" x14ac:dyDescent="0.2">
      <c r="A423" s="277"/>
      <c r="B423" s="278"/>
      <c r="C423" s="278"/>
      <c r="D423" s="338"/>
      <c r="E423" s="278"/>
      <c r="F423" s="338"/>
      <c r="G423" s="278"/>
      <c r="H423" s="278"/>
      <c r="I423" s="278"/>
      <c r="J423" s="278"/>
      <c r="K423" s="278"/>
      <c r="L423" s="278"/>
      <c r="M423" s="278"/>
      <c r="N423" s="278"/>
      <c r="O423" s="278"/>
      <c r="P423" s="278"/>
      <c r="Q423" s="278"/>
      <c r="R423" s="278"/>
      <c r="S423" s="278"/>
      <c r="T423" s="278"/>
      <c r="U423" s="278"/>
      <c r="V423" s="278"/>
      <c r="W423" s="278"/>
      <c r="X423" s="278"/>
      <c r="Y423" s="278"/>
      <c r="Z423" s="278"/>
    </row>
    <row r="424" spans="1:26" x14ac:dyDescent="0.2">
      <c r="A424" s="277"/>
      <c r="B424" s="278"/>
      <c r="C424" s="278"/>
      <c r="D424" s="338"/>
      <c r="E424" s="278"/>
      <c r="F424" s="338"/>
      <c r="G424" s="278"/>
      <c r="H424" s="278"/>
      <c r="I424" s="278"/>
      <c r="J424" s="278"/>
      <c r="K424" s="278"/>
      <c r="L424" s="278"/>
      <c r="M424" s="278"/>
      <c r="N424" s="278"/>
      <c r="O424" s="278"/>
      <c r="P424" s="278"/>
      <c r="Q424" s="278"/>
      <c r="R424" s="278"/>
      <c r="S424" s="278"/>
      <c r="T424" s="278"/>
      <c r="U424" s="278"/>
      <c r="V424" s="278"/>
      <c r="W424" s="278"/>
      <c r="X424" s="278"/>
      <c r="Y424" s="278"/>
      <c r="Z424" s="278"/>
    </row>
    <row r="425" spans="1:26" x14ac:dyDescent="0.2">
      <c r="A425" s="277"/>
      <c r="B425" s="278"/>
      <c r="C425" s="278"/>
      <c r="D425" s="338"/>
      <c r="E425" s="278"/>
      <c r="F425" s="338"/>
      <c r="G425" s="278"/>
      <c r="H425" s="278"/>
      <c r="I425" s="278"/>
      <c r="J425" s="278"/>
      <c r="K425" s="278"/>
      <c r="L425" s="278"/>
      <c r="M425" s="278"/>
      <c r="N425" s="278"/>
      <c r="O425" s="278"/>
      <c r="P425" s="278"/>
      <c r="Q425" s="278"/>
      <c r="R425" s="278"/>
      <c r="S425" s="278"/>
      <c r="T425" s="278"/>
      <c r="U425" s="278"/>
      <c r="V425" s="278"/>
      <c r="W425" s="278"/>
      <c r="X425" s="278"/>
      <c r="Y425" s="278"/>
      <c r="Z425" s="278"/>
    </row>
    <row r="426" spans="1:26" x14ac:dyDescent="0.2">
      <c r="A426" s="277"/>
      <c r="B426" s="278"/>
      <c r="C426" s="278"/>
      <c r="D426" s="338"/>
      <c r="E426" s="278"/>
      <c r="F426" s="338"/>
      <c r="G426" s="278"/>
      <c r="H426" s="278"/>
      <c r="I426" s="278"/>
      <c r="J426" s="278"/>
      <c r="K426" s="278"/>
      <c r="L426" s="278"/>
      <c r="M426" s="278"/>
      <c r="N426" s="278"/>
      <c r="O426" s="278"/>
      <c r="P426" s="278"/>
      <c r="Q426" s="278"/>
      <c r="R426" s="278"/>
      <c r="S426" s="278"/>
      <c r="T426" s="278"/>
      <c r="U426" s="278"/>
      <c r="V426" s="278"/>
      <c r="W426" s="278"/>
      <c r="X426" s="278"/>
      <c r="Y426" s="278"/>
      <c r="Z426" s="278"/>
    </row>
    <row r="427" spans="1:26" x14ac:dyDescent="0.2">
      <c r="A427" s="277"/>
      <c r="B427" s="278"/>
      <c r="C427" s="278"/>
      <c r="D427" s="338"/>
      <c r="E427" s="278"/>
      <c r="F427" s="338"/>
      <c r="G427" s="278"/>
      <c r="H427" s="278"/>
      <c r="I427" s="278"/>
      <c r="J427" s="278"/>
      <c r="K427" s="278"/>
      <c r="L427" s="278"/>
      <c r="M427" s="278"/>
      <c r="N427" s="278"/>
      <c r="O427" s="278"/>
      <c r="P427" s="278"/>
      <c r="Q427" s="278"/>
      <c r="R427" s="278"/>
      <c r="S427" s="278"/>
      <c r="T427" s="278"/>
      <c r="U427" s="278"/>
      <c r="V427" s="278"/>
      <c r="W427" s="278"/>
      <c r="X427" s="278"/>
      <c r="Y427" s="278"/>
      <c r="Z427" s="278"/>
    </row>
    <row r="428" spans="1:26" x14ac:dyDescent="0.2">
      <c r="A428" s="277"/>
      <c r="B428" s="278"/>
      <c r="C428" s="278"/>
      <c r="D428" s="338"/>
      <c r="E428" s="278"/>
      <c r="F428" s="338"/>
      <c r="G428" s="278"/>
      <c r="H428" s="278"/>
      <c r="I428" s="278"/>
      <c r="J428" s="278"/>
      <c r="K428" s="278"/>
      <c r="L428" s="278"/>
      <c r="M428" s="278"/>
      <c r="N428" s="278"/>
      <c r="O428" s="278"/>
      <c r="P428" s="278"/>
      <c r="Q428" s="278"/>
      <c r="R428" s="278"/>
      <c r="S428" s="278"/>
      <c r="T428" s="278"/>
      <c r="U428" s="278"/>
      <c r="V428" s="278"/>
      <c r="W428" s="278"/>
      <c r="X428" s="278"/>
      <c r="Y428" s="278"/>
      <c r="Z428" s="278"/>
    </row>
    <row r="429" spans="1:26" x14ac:dyDescent="0.2">
      <c r="A429" s="277"/>
      <c r="B429" s="278"/>
      <c r="C429" s="278"/>
      <c r="D429" s="338"/>
      <c r="E429" s="278"/>
      <c r="F429" s="338"/>
      <c r="G429" s="278"/>
      <c r="H429" s="278"/>
      <c r="I429" s="278"/>
      <c r="J429" s="278"/>
      <c r="K429" s="278"/>
      <c r="L429" s="278"/>
      <c r="M429" s="278"/>
      <c r="N429" s="278"/>
      <c r="O429" s="278"/>
      <c r="P429" s="278"/>
      <c r="Q429" s="278"/>
      <c r="R429" s="278"/>
      <c r="S429" s="278"/>
      <c r="T429" s="278"/>
      <c r="U429" s="278"/>
      <c r="V429" s="278"/>
      <c r="W429" s="278"/>
      <c r="X429" s="278"/>
      <c r="Y429" s="278"/>
      <c r="Z429" s="278"/>
    </row>
    <row r="430" spans="1:26" x14ac:dyDescent="0.2">
      <c r="A430" s="277"/>
      <c r="B430" s="278"/>
      <c r="C430" s="278"/>
      <c r="D430" s="338"/>
      <c r="E430" s="278"/>
      <c r="F430" s="338"/>
      <c r="G430" s="278"/>
      <c r="H430" s="278"/>
      <c r="I430" s="278"/>
      <c r="J430" s="278"/>
      <c r="K430" s="278"/>
      <c r="L430" s="278"/>
      <c r="M430" s="278"/>
      <c r="N430" s="278"/>
      <c r="O430" s="278"/>
      <c r="P430" s="278"/>
      <c r="Q430" s="278"/>
      <c r="R430" s="278"/>
      <c r="S430" s="278"/>
      <c r="T430" s="278"/>
      <c r="U430" s="278"/>
      <c r="V430" s="278"/>
      <c r="W430" s="278"/>
      <c r="X430" s="278"/>
      <c r="Y430" s="278"/>
      <c r="Z430" s="278"/>
    </row>
    <row r="431" spans="1:26" x14ac:dyDescent="0.2">
      <c r="A431" s="277"/>
      <c r="B431" s="278"/>
      <c r="C431" s="278"/>
      <c r="D431" s="338"/>
      <c r="E431" s="278"/>
      <c r="F431" s="338"/>
      <c r="G431" s="278"/>
      <c r="H431" s="278"/>
      <c r="I431" s="278"/>
      <c r="J431" s="278"/>
      <c r="K431" s="278"/>
      <c r="L431" s="278"/>
      <c r="M431" s="278"/>
      <c r="N431" s="278"/>
      <c r="O431" s="278"/>
      <c r="P431" s="278"/>
      <c r="Q431" s="278"/>
      <c r="R431" s="278"/>
      <c r="S431" s="278"/>
      <c r="T431" s="278"/>
      <c r="U431" s="278"/>
      <c r="V431" s="278"/>
      <c r="W431" s="278"/>
      <c r="X431" s="278"/>
      <c r="Y431" s="278"/>
      <c r="Z431" s="278"/>
    </row>
    <row r="432" spans="1:26" x14ac:dyDescent="0.2">
      <c r="A432" s="277"/>
      <c r="B432" s="278"/>
      <c r="C432" s="278"/>
      <c r="D432" s="338"/>
      <c r="E432" s="278"/>
      <c r="F432" s="338"/>
      <c r="G432" s="278"/>
      <c r="H432" s="278"/>
      <c r="I432" s="278"/>
      <c r="J432" s="278"/>
      <c r="K432" s="278"/>
      <c r="L432" s="278"/>
      <c r="M432" s="278"/>
      <c r="N432" s="278"/>
      <c r="O432" s="278"/>
      <c r="P432" s="278"/>
      <c r="Q432" s="278"/>
      <c r="R432" s="278"/>
      <c r="S432" s="278"/>
      <c r="T432" s="278"/>
      <c r="U432" s="278"/>
      <c r="V432" s="278"/>
      <c r="W432" s="278"/>
      <c r="X432" s="278"/>
      <c r="Y432" s="278"/>
      <c r="Z432" s="278"/>
    </row>
    <row r="433" spans="1:26" x14ac:dyDescent="0.2">
      <c r="A433" s="277"/>
      <c r="B433" s="278"/>
      <c r="C433" s="278"/>
      <c r="D433" s="338"/>
      <c r="E433" s="278"/>
      <c r="F433" s="338"/>
      <c r="G433" s="278"/>
      <c r="H433" s="278"/>
      <c r="I433" s="278"/>
      <c r="J433" s="278"/>
      <c r="K433" s="278"/>
      <c r="L433" s="278"/>
      <c r="M433" s="278"/>
      <c r="N433" s="278"/>
      <c r="O433" s="278"/>
      <c r="P433" s="278"/>
      <c r="Q433" s="278"/>
      <c r="R433" s="278"/>
      <c r="S433" s="278"/>
      <c r="T433" s="278"/>
      <c r="U433" s="278"/>
      <c r="V433" s="278"/>
      <c r="W433" s="278"/>
      <c r="X433" s="278"/>
      <c r="Y433" s="278"/>
      <c r="Z433" s="278"/>
    </row>
    <row r="434" spans="1:26" x14ac:dyDescent="0.2">
      <c r="A434" s="277"/>
      <c r="B434" s="278"/>
      <c r="C434" s="278"/>
      <c r="D434" s="338"/>
      <c r="E434" s="278"/>
      <c r="F434" s="338"/>
      <c r="G434" s="278"/>
      <c r="H434" s="278"/>
      <c r="I434" s="278"/>
      <c r="J434" s="278"/>
      <c r="K434" s="278"/>
      <c r="L434" s="278"/>
      <c r="M434" s="278"/>
      <c r="N434" s="278"/>
      <c r="O434" s="278"/>
      <c r="P434" s="278"/>
      <c r="Q434" s="278"/>
      <c r="R434" s="278"/>
      <c r="S434" s="278"/>
      <c r="T434" s="278"/>
      <c r="U434" s="278"/>
      <c r="V434" s="278"/>
      <c r="W434" s="278"/>
      <c r="X434" s="278"/>
      <c r="Y434" s="278"/>
      <c r="Z434" s="278"/>
    </row>
    <row r="435" spans="1:26" x14ac:dyDescent="0.2">
      <c r="A435" s="277"/>
      <c r="B435" s="278"/>
      <c r="C435" s="278"/>
      <c r="D435" s="338"/>
      <c r="E435" s="278"/>
      <c r="F435" s="338"/>
      <c r="G435" s="278"/>
      <c r="H435" s="278"/>
      <c r="I435" s="278"/>
      <c r="J435" s="278"/>
      <c r="K435" s="278"/>
      <c r="L435" s="278"/>
      <c r="M435" s="278"/>
      <c r="N435" s="278"/>
      <c r="O435" s="278"/>
      <c r="P435" s="278"/>
      <c r="Q435" s="278"/>
      <c r="R435" s="278"/>
      <c r="S435" s="278"/>
      <c r="T435" s="278"/>
      <c r="U435" s="278"/>
      <c r="V435" s="278"/>
      <c r="W435" s="278"/>
      <c r="X435" s="278"/>
      <c r="Y435" s="278"/>
      <c r="Z435" s="278"/>
    </row>
    <row r="436" spans="1:26" x14ac:dyDescent="0.2">
      <c r="A436" s="277"/>
      <c r="B436" s="278"/>
      <c r="C436" s="278"/>
      <c r="D436" s="338"/>
      <c r="E436" s="278"/>
      <c r="F436" s="338"/>
      <c r="G436" s="278"/>
      <c r="H436" s="278"/>
      <c r="I436" s="278"/>
      <c r="J436" s="278"/>
      <c r="K436" s="278"/>
      <c r="L436" s="278"/>
      <c r="M436" s="278"/>
      <c r="N436" s="278"/>
      <c r="O436" s="278"/>
      <c r="P436" s="278"/>
      <c r="Q436" s="278"/>
      <c r="R436" s="278"/>
      <c r="S436" s="278"/>
      <c r="T436" s="278"/>
      <c r="U436" s="278"/>
      <c r="V436" s="278"/>
      <c r="W436" s="278"/>
      <c r="X436" s="278"/>
      <c r="Y436" s="278"/>
      <c r="Z436" s="278"/>
    </row>
    <row r="437" spans="1:26" x14ac:dyDescent="0.2">
      <c r="A437" s="277"/>
      <c r="B437" s="278"/>
      <c r="C437" s="278"/>
      <c r="D437" s="338"/>
      <c r="E437" s="278"/>
      <c r="F437" s="338"/>
      <c r="G437" s="278"/>
      <c r="H437" s="278"/>
      <c r="I437" s="278"/>
      <c r="J437" s="278"/>
      <c r="K437" s="278"/>
      <c r="L437" s="278"/>
      <c r="M437" s="278"/>
      <c r="N437" s="278"/>
      <c r="O437" s="278"/>
      <c r="P437" s="278"/>
      <c r="Q437" s="278"/>
      <c r="R437" s="278"/>
      <c r="S437" s="278"/>
      <c r="T437" s="278"/>
      <c r="U437" s="278"/>
      <c r="V437" s="278"/>
      <c r="W437" s="278"/>
      <c r="X437" s="278"/>
      <c r="Y437" s="278"/>
      <c r="Z437" s="278"/>
    </row>
    <row r="438" spans="1:26" x14ac:dyDescent="0.2">
      <c r="A438" s="277"/>
      <c r="B438" s="278"/>
      <c r="C438" s="278"/>
      <c r="D438" s="338"/>
      <c r="E438" s="278"/>
      <c r="F438" s="338"/>
      <c r="G438" s="278"/>
      <c r="H438" s="278"/>
      <c r="I438" s="278"/>
      <c r="J438" s="278"/>
      <c r="K438" s="278"/>
      <c r="L438" s="278"/>
      <c r="M438" s="278"/>
      <c r="N438" s="278"/>
      <c r="O438" s="278"/>
      <c r="P438" s="278"/>
      <c r="Q438" s="278"/>
      <c r="R438" s="278"/>
      <c r="S438" s="278"/>
      <c r="T438" s="278"/>
      <c r="U438" s="278"/>
      <c r="V438" s="278"/>
      <c r="W438" s="278"/>
      <c r="X438" s="278"/>
      <c r="Y438" s="278"/>
      <c r="Z438" s="278"/>
    </row>
    <row r="439" spans="1:26" x14ac:dyDescent="0.2">
      <c r="A439" s="277"/>
      <c r="B439" s="278"/>
      <c r="C439" s="278"/>
      <c r="D439" s="338"/>
      <c r="E439" s="278"/>
      <c r="F439" s="338"/>
      <c r="G439" s="278"/>
      <c r="H439" s="278"/>
      <c r="I439" s="278"/>
      <c r="J439" s="278"/>
      <c r="K439" s="278"/>
      <c r="L439" s="278"/>
      <c r="M439" s="278"/>
      <c r="N439" s="278"/>
      <c r="O439" s="278"/>
      <c r="P439" s="278"/>
      <c r="Q439" s="278"/>
      <c r="R439" s="278"/>
      <c r="S439" s="278"/>
      <c r="T439" s="278"/>
      <c r="U439" s="278"/>
      <c r="V439" s="278"/>
      <c r="W439" s="278"/>
      <c r="X439" s="278"/>
      <c r="Y439" s="278"/>
      <c r="Z439" s="278"/>
    </row>
    <row r="440" spans="1:26" x14ac:dyDescent="0.2">
      <c r="A440" s="277"/>
      <c r="B440" s="278"/>
      <c r="C440" s="278"/>
      <c r="D440" s="338"/>
      <c r="E440" s="278"/>
      <c r="F440" s="338"/>
      <c r="G440" s="278"/>
      <c r="H440" s="278"/>
      <c r="I440" s="278"/>
      <c r="J440" s="278"/>
      <c r="K440" s="278"/>
      <c r="L440" s="278"/>
      <c r="M440" s="278"/>
      <c r="N440" s="278"/>
      <c r="O440" s="278"/>
      <c r="P440" s="278"/>
      <c r="Q440" s="278"/>
      <c r="R440" s="278"/>
      <c r="S440" s="278"/>
      <c r="T440" s="278"/>
      <c r="U440" s="278"/>
      <c r="V440" s="278"/>
      <c r="W440" s="278"/>
      <c r="X440" s="278"/>
      <c r="Y440" s="278"/>
      <c r="Z440" s="278"/>
    </row>
    <row r="441" spans="1:26" x14ac:dyDescent="0.2">
      <c r="A441" s="277"/>
      <c r="B441" s="278"/>
      <c r="C441" s="278"/>
      <c r="D441" s="338"/>
      <c r="E441" s="278"/>
      <c r="F441" s="338"/>
      <c r="G441" s="278"/>
      <c r="H441" s="278"/>
      <c r="I441" s="278"/>
      <c r="J441" s="278"/>
      <c r="K441" s="278"/>
      <c r="L441" s="278"/>
      <c r="M441" s="278"/>
      <c r="N441" s="278"/>
      <c r="O441" s="278"/>
      <c r="P441" s="278"/>
      <c r="Q441" s="278"/>
      <c r="R441" s="278"/>
      <c r="S441" s="278"/>
      <c r="T441" s="278"/>
      <c r="U441" s="278"/>
      <c r="V441" s="278"/>
      <c r="W441" s="278"/>
      <c r="X441" s="278"/>
      <c r="Y441" s="278"/>
      <c r="Z441" s="278"/>
    </row>
    <row r="442" spans="1:26" x14ac:dyDescent="0.2">
      <c r="A442" s="277"/>
      <c r="B442" s="278"/>
      <c r="C442" s="278"/>
      <c r="D442" s="338"/>
      <c r="E442" s="278"/>
      <c r="F442" s="338"/>
      <c r="G442" s="278"/>
      <c r="H442" s="278"/>
      <c r="I442" s="278"/>
      <c r="J442" s="278"/>
      <c r="K442" s="278"/>
      <c r="L442" s="278"/>
      <c r="M442" s="278"/>
      <c r="N442" s="278"/>
      <c r="O442" s="278"/>
      <c r="P442" s="278"/>
      <c r="Q442" s="278"/>
      <c r="R442" s="278"/>
      <c r="S442" s="278"/>
      <c r="T442" s="278"/>
      <c r="U442" s="278"/>
      <c r="V442" s="278"/>
      <c r="W442" s="278"/>
      <c r="X442" s="278"/>
      <c r="Y442" s="278"/>
      <c r="Z442" s="278"/>
    </row>
    <row r="443" spans="1:26" x14ac:dyDescent="0.2">
      <c r="A443" s="277"/>
      <c r="B443" s="278"/>
      <c r="C443" s="278"/>
      <c r="D443" s="338"/>
      <c r="E443" s="278"/>
      <c r="F443" s="338"/>
      <c r="G443" s="278"/>
      <c r="H443" s="278"/>
      <c r="I443" s="278"/>
      <c r="J443" s="278"/>
      <c r="K443" s="278"/>
      <c r="L443" s="278"/>
      <c r="M443" s="278"/>
      <c r="N443" s="278"/>
      <c r="O443" s="278"/>
      <c r="P443" s="278"/>
      <c r="Q443" s="278"/>
      <c r="R443" s="278"/>
      <c r="S443" s="278"/>
      <c r="T443" s="278"/>
      <c r="U443" s="278"/>
      <c r="V443" s="278"/>
      <c r="W443" s="278"/>
      <c r="X443" s="278"/>
      <c r="Y443" s="278"/>
      <c r="Z443" s="278"/>
    </row>
    <row r="444" spans="1:26" x14ac:dyDescent="0.2">
      <c r="A444" s="277"/>
      <c r="B444" s="278"/>
      <c r="C444" s="278"/>
      <c r="D444" s="338"/>
      <c r="E444" s="278"/>
      <c r="F444" s="338"/>
      <c r="G444" s="278"/>
      <c r="H444" s="278"/>
      <c r="I444" s="278"/>
      <c r="J444" s="278"/>
      <c r="K444" s="278"/>
      <c r="L444" s="278"/>
      <c r="M444" s="278"/>
      <c r="N444" s="278"/>
      <c r="O444" s="278"/>
      <c r="P444" s="278"/>
      <c r="Q444" s="278"/>
      <c r="R444" s="278"/>
      <c r="S444" s="278"/>
      <c r="T444" s="278"/>
      <c r="U444" s="278"/>
      <c r="V444" s="278"/>
      <c r="W444" s="278"/>
      <c r="X444" s="278"/>
      <c r="Y444" s="278"/>
      <c r="Z444" s="278"/>
    </row>
    <row r="445" spans="1:26" x14ac:dyDescent="0.2">
      <c r="A445" s="277"/>
      <c r="B445" s="278"/>
      <c r="C445" s="278"/>
      <c r="D445" s="338"/>
      <c r="E445" s="278"/>
      <c r="F445" s="338"/>
      <c r="G445" s="278"/>
      <c r="H445" s="278"/>
      <c r="I445" s="278"/>
      <c r="J445" s="278"/>
      <c r="K445" s="278"/>
      <c r="L445" s="278"/>
      <c r="M445" s="278"/>
      <c r="N445" s="278"/>
      <c r="O445" s="278"/>
      <c r="P445" s="278"/>
      <c r="Q445" s="278"/>
      <c r="R445" s="278"/>
      <c r="S445" s="278"/>
      <c r="T445" s="278"/>
      <c r="U445" s="278"/>
      <c r="V445" s="278"/>
      <c r="W445" s="278"/>
      <c r="X445" s="278"/>
      <c r="Y445" s="278"/>
      <c r="Z445" s="278"/>
    </row>
    <row r="446" spans="1:26" x14ac:dyDescent="0.2">
      <c r="A446" s="277"/>
      <c r="B446" s="278"/>
      <c r="C446" s="278"/>
      <c r="D446" s="338"/>
      <c r="E446" s="278"/>
      <c r="F446" s="338"/>
      <c r="G446" s="278"/>
      <c r="H446" s="278"/>
      <c r="I446" s="278"/>
      <c r="J446" s="278"/>
      <c r="K446" s="278"/>
      <c r="L446" s="278"/>
      <c r="M446" s="278"/>
      <c r="N446" s="278"/>
      <c r="O446" s="278"/>
      <c r="P446" s="278"/>
      <c r="Q446" s="278"/>
      <c r="R446" s="278"/>
      <c r="S446" s="278"/>
      <c r="T446" s="278"/>
      <c r="U446" s="278"/>
      <c r="V446" s="278"/>
      <c r="W446" s="278"/>
      <c r="X446" s="278"/>
      <c r="Y446" s="278"/>
      <c r="Z446" s="278"/>
    </row>
    <row r="447" spans="1:26" x14ac:dyDescent="0.2">
      <c r="A447" s="277"/>
      <c r="B447" s="278"/>
      <c r="C447" s="278"/>
      <c r="D447" s="338"/>
      <c r="E447" s="278"/>
      <c r="F447" s="338"/>
      <c r="G447" s="278"/>
      <c r="H447" s="278"/>
      <c r="I447" s="278"/>
      <c r="J447" s="278"/>
      <c r="K447" s="278"/>
      <c r="L447" s="278"/>
      <c r="M447" s="278"/>
      <c r="N447" s="278"/>
      <c r="O447" s="278"/>
      <c r="P447" s="278"/>
      <c r="Q447" s="278"/>
      <c r="R447" s="278"/>
      <c r="S447" s="278"/>
      <c r="T447" s="278"/>
      <c r="U447" s="278"/>
      <c r="V447" s="278"/>
      <c r="W447" s="278"/>
      <c r="X447" s="278"/>
      <c r="Y447" s="278"/>
      <c r="Z447" s="278"/>
    </row>
    <row r="448" spans="1:26" x14ac:dyDescent="0.2">
      <c r="A448" s="277"/>
      <c r="B448" s="278"/>
      <c r="C448" s="278"/>
      <c r="D448" s="338"/>
      <c r="E448" s="278"/>
      <c r="F448" s="338"/>
      <c r="G448" s="278"/>
      <c r="H448" s="278"/>
      <c r="I448" s="278"/>
      <c r="J448" s="278"/>
      <c r="K448" s="278"/>
      <c r="L448" s="278"/>
      <c r="M448" s="278"/>
      <c r="N448" s="278"/>
      <c r="O448" s="278"/>
      <c r="P448" s="278"/>
      <c r="Q448" s="278"/>
      <c r="R448" s="278"/>
      <c r="S448" s="278"/>
      <c r="T448" s="278"/>
      <c r="U448" s="278"/>
      <c r="V448" s="278"/>
      <c r="W448" s="278"/>
      <c r="X448" s="278"/>
      <c r="Y448" s="278"/>
      <c r="Z448" s="278"/>
    </row>
    <row r="449" spans="1:26" x14ac:dyDescent="0.2">
      <c r="A449" s="277"/>
      <c r="B449" s="278"/>
      <c r="C449" s="278"/>
      <c r="D449" s="338"/>
      <c r="E449" s="278"/>
      <c r="F449" s="338"/>
      <c r="G449" s="278"/>
      <c r="H449" s="278"/>
      <c r="I449" s="278"/>
      <c r="J449" s="278"/>
      <c r="K449" s="278"/>
      <c r="L449" s="278"/>
      <c r="M449" s="278"/>
      <c r="N449" s="278"/>
      <c r="O449" s="278"/>
      <c r="P449" s="278"/>
      <c r="Q449" s="278"/>
      <c r="R449" s="278"/>
      <c r="S449" s="278"/>
      <c r="T449" s="278"/>
      <c r="U449" s="278"/>
      <c r="V449" s="278"/>
      <c r="W449" s="278"/>
      <c r="X449" s="278"/>
      <c r="Y449" s="278"/>
      <c r="Z449" s="278"/>
    </row>
    <row r="450" spans="1:26" x14ac:dyDescent="0.2">
      <c r="A450" s="277"/>
      <c r="B450" s="278"/>
      <c r="C450" s="278"/>
      <c r="D450" s="338"/>
      <c r="E450" s="278"/>
      <c r="F450" s="338"/>
      <c r="G450" s="278"/>
      <c r="H450" s="278"/>
      <c r="I450" s="278"/>
      <c r="J450" s="278"/>
      <c r="K450" s="278"/>
      <c r="L450" s="278"/>
      <c r="M450" s="278"/>
      <c r="N450" s="278"/>
      <c r="O450" s="278"/>
      <c r="P450" s="278"/>
      <c r="Q450" s="278"/>
      <c r="R450" s="278"/>
      <c r="S450" s="278"/>
      <c r="T450" s="278"/>
      <c r="U450" s="278"/>
      <c r="V450" s="278"/>
      <c r="W450" s="278"/>
      <c r="X450" s="278"/>
      <c r="Y450" s="278"/>
      <c r="Z450" s="278"/>
    </row>
    <row r="451" spans="1:26" x14ac:dyDescent="0.2">
      <c r="A451" s="277"/>
      <c r="B451" s="278"/>
      <c r="C451" s="278"/>
      <c r="D451" s="338"/>
      <c r="E451" s="278"/>
      <c r="F451" s="338"/>
      <c r="G451" s="278"/>
      <c r="H451" s="278"/>
      <c r="I451" s="278"/>
      <c r="J451" s="278"/>
      <c r="K451" s="278"/>
      <c r="L451" s="278"/>
      <c r="M451" s="278"/>
      <c r="N451" s="278"/>
      <c r="O451" s="278"/>
      <c r="P451" s="278"/>
      <c r="Q451" s="278"/>
      <c r="R451" s="278"/>
      <c r="S451" s="278"/>
      <c r="T451" s="278"/>
      <c r="U451" s="278"/>
      <c r="V451" s="278"/>
      <c r="W451" s="278"/>
      <c r="X451" s="278"/>
      <c r="Y451" s="278"/>
      <c r="Z451" s="278"/>
    </row>
    <row r="452" spans="1:26" x14ac:dyDescent="0.2">
      <c r="A452" s="277"/>
      <c r="B452" s="278"/>
      <c r="C452" s="278"/>
      <c r="D452" s="338"/>
      <c r="E452" s="278"/>
      <c r="F452" s="338"/>
      <c r="G452" s="278"/>
      <c r="H452" s="278"/>
      <c r="I452" s="278"/>
      <c r="J452" s="278"/>
      <c r="K452" s="278"/>
      <c r="L452" s="278"/>
      <c r="M452" s="278"/>
      <c r="N452" s="278"/>
      <c r="O452" s="278"/>
      <c r="P452" s="278"/>
      <c r="Q452" s="278"/>
      <c r="R452" s="278"/>
      <c r="S452" s="278"/>
      <c r="T452" s="278"/>
      <c r="U452" s="278"/>
      <c r="V452" s="278"/>
      <c r="W452" s="278"/>
      <c r="X452" s="278"/>
      <c r="Y452" s="278"/>
      <c r="Z452" s="278"/>
    </row>
    <row r="453" spans="1:26" x14ac:dyDescent="0.2">
      <c r="A453" s="277"/>
      <c r="B453" s="278"/>
      <c r="C453" s="278"/>
      <c r="D453" s="338"/>
      <c r="E453" s="278"/>
      <c r="F453" s="338"/>
      <c r="G453" s="278"/>
      <c r="H453" s="278"/>
      <c r="I453" s="278"/>
      <c r="J453" s="278"/>
      <c r="K453" s="278"/>
      <c r="L453" s="278"/>
      <c r="M453" s="278"/>
      <c r="N453" s="278"/>
      <c r="O453" s="278"/>
      <c r="P453" s="278"/>
      <c r="Q453" s="278"/>
      <c r="R453" s="278"/>
      <c r="S453" s="278"/>
      <c r="T453" s="278"/>
      <c r="U453" s="278"/>
      <c r="V453" s="278"/>
      <c r="W453" s="278"/>
      <c r="X453" s="278"/>
      <c r="Y453" s="278"/>
      <c r="Z453" s="278"/>
    </row>
    <row r="454" spans="1:26" x14ac:dyDescent="0.2">
      <c r="A454" s="277"/>
      <c r="B454" s="278"/>
      <c r="C454" s="278"/>
      <c r="D454" s="338"/>
      <c r="E454" s="278"/>
      <c r="F454" s="338"/>
      <c r="G454" s="278"/>
      <c r="H454" s="278"/>
      <c r="I454" s="278"/>
      <c r="J454" s="278"/>
      <c r="K454" s="278"/>
      <c r="L454" s="278"/>
      <c r="M454" s="278"/>
      <c r="N454" s="278"/>
      <c r="O454" s="278"/>
      <c r="P454" s="278"/>
      <c r="Q454" s="278"/>
      <c r="R454" s="278"/>
      <c r="S454" s="278"/>
      <c r="T454" s="278"/>
      <c r="U454" s="278"/>
      <c r="V454" s="278"/>
      <c r="W454" s="278"/>
      <c r="X454" s="278"/>
      <c r="Y454" s="278"/>
      <c r="Z454" s="278"/>
    </row>
    <row r="455" spans="1:26" x14ac:dyDescent="0.2">
      <c r="A455" s="277"/>
      <c r="B455" s="278"/>
      <c r="C455" s="278"/>
      <c r="D455" s="338"/>
      <c r="E455" s="278"/>
      <c r="F455" s="338"/>
      <c r="G455" s="278"/>
      <c r="H455" s="278"/>
      <c r="I455" s="278"/>
      <c r="J455" s="278"/>
      <c r="K455" s="278"/>
      <c r="L455" s="278"/>
      <c r="M455" s="278"/>
      <c r="N455" s="278"/>
      <c r="O455" s="278"/>
      <c r="P455" s="278"/>
      <c r="Q455" s="278"/>
      <c r="R455" s="278"/>
      <c r="S455" s="278"/>
      <c r="T455" s="278"/>
      <c r="U455" s="278"/>
      <c r="V455" s="278"/>
      <c r="W455" s="278"/>
      <c r="X455" s="278"/>
      <c r="Y455" s="278"/>
      <c r="Z455" s="278"/>
    </row>
    <row r="456" spans="1:26" x14ac:dyDescent="0.2">
      <c r="A456" s="277"/>
      <c r="B456" s="278"/>
      <c r="C456" s="278"/>
      <c r="D456" s="338"/>
      <c r="E456" s="278"/>
      <c r="F456" s="338"/>
      <c r="G456" s="278"/>
      <c r="H456" s="278"/>
      <c r="I456" s="278"/>
      <c r="J456" s="278"/>
      <c r="K456" s="278"/>
      <c r="L456" s="278"/>
      <c r="M456" s="278"/>
      <c r="N456" s="278"/>
      <c r="O456" s="278"/>
      <c r="P456" s="278"/>
      <c r="Q456" s="278"/>
      <c r="R456" s="278"/>
      <c r="S456" s="278"/>
      <c r="T456" s="278"/>
      <c r="U456" s="278"/>
      <c r="V456" s="278"/>
      <c r="W456" s="278"/>
      <c r="X456" s="278"/>
      <c r="Y456" s="278"/>
      <c r="Z456" s="278"/>
    </row>
    <row r="457" spans="1:26" x14ac:dyDescent="0.2">
      <c r="A457" s="277"/>
      <c r="B457" s="278"/>
      <c r="C457" s="278"/>
      <c r="D457" s="338"/>
      <c r="E457" s="278"/>
      <c r="F457" s="338"/>
      <c r="G457" s="278"/>
      <c r="H457" s="278"/>
      <c r="I457" s="278"/>
      <c r="J457" s="278"/>
      <c r="K457" s="278"/>
      <c r="L457" s="278"/>
      <c r="M457" s="278"/>
      <c r="N457" s="278"/>
      <c r="O457" s="278"/>
      <c r="P457" s="278"/>
      <c r="Q457" s="278"/>
      <c r="R457" s="278"/>
      <c r="S457" s="278"/>
      <c r="T457" s="278"/>
      <c r="U457" s="278"/>
      <c r="V457" s="278"/>
      <c r="W457" s="278"/>
      <c r="X457" s="278"/>
      <c r="Y457" s="278"/>
      <c r="Z457" s="278"/>
    </row>
    <row r="458" spans="1:26" x14ac:dyDescent="0.2">
      <c r="A458" s="277"/>
      <c r="B458" s="278"/>
      <c r="C458" s="278"/>
      <c r="D458" s="338"/>
      <c r="E458" s="278"/>
      <c r="F458" s="338"/>
      <c r="G458" s="278"/>
      <c r="H458" s="278"/>
      <c r="I458" s="278"/>
      <c r="J458" s="278"/>
      <c r="K458" s="278"/>
      <c r="L458" s="278"/>
      <c r="M458" s="278"/>
      <c r="N458" s="278"/>
      <c r="O458" s="278"/>
      <c r="P458" s="278"/>
      <c r="Q458" s="278"/>
      <c r="R458" s="278"/>
      <c r="S458" s="278"/>
      <c r="T458" s="278"/>
      <c r="U458" s="278"/>
      <c r="V458" s="278"/>
      <c r="W458" s="278"/>
      <c r="X458" s="278"/>
      <c r="Y458" s="278"/>
      <c r="Z458" s="278"/>
    </row>
    <row r="459" spans="1:26" x14ac:dyDescent="0.2">
      <c r="A459" s="277"/>
      <c r="B459" s="278"/>
      <c r="C459" s="278"/>
      <c r="D459" s="338"/>
      <c r="E459" s="278"/>
      <c r="F459" s="338"/>
      <c r="G459" s="278"/>
      <c r="H459" s="278"/>
      <c r="I459" s="278"/>
      <c r="J459" s="278"/>
      <c r="K459" s="278"/>
      <c r="L459" s="278"/>
      <c r="M459" s="278"/>
      <c r="N459" s="278"/>
      <c r="O459" s="278"/>
      <c r="P459" s="278"/>
      <c r="Q459" s="278"/>
      <c r="R459" s="278"/>
      <c r="S459" s="278"/>
      <c r="T459" s="278"/>
      <c r="U459" s="278"/>
      <c r="V459" s="278"/>
      <c r="W459" s="278"/>
      <c r="X459" s="278"/>
      <c r="Y459" s="278"/>
      <c r="Z459" s="278"/>
    </row>
    <row r="460" spans="1:26" x14ac:dyDescent="0.2">
      <c r="A460" s="277"/>
      <c r="B460" s="278"/>
      <c r="C460" s="278"/>
      <c r="D460" s="338"/>
      <c r="E460" s="278"/>
      <c r="F460" s="338"/>
      <c r="G460" s="278"/>
      <c r="H460" s="278"/>
      <c r="I460" s="278"/>
      <c r="J460" s="278"/>
      <c r="K460" s="278"/>
      <c r="L460" s="278"/>
      <c r="M460" s="278"/>
      <c r="N460" s="278"/>
      <c r="O460" s="278"/>
      <c r="P460" s="278"/>
      <c r="Q460" s="278"/>
      <c r="R460" s="278"/>
      <c r="S460" s="278"/>
      <c r="T460" s="278"/>
      <c r="U460" s="278"/>
      <c r="V460" s="278"/>
      <c r="W460" s="278"/>
      <c r="X460" s="278"/>
      <c r="Y460" s="278"/>
      <c r="Z460" s="278"/>
    </row>
    <row r="461" spans="1:26" x14ac:dyDescent="0.2">
      <c r="A461" s="277"/>
      <c r="B461" s="278"/>
      <c r="C461" s="278"/>
      <c r="D461" s="338"/>
      <c r="E461" s="278"/>
      <c r="F461" s="338"/>
      <c r="G461" s="278"/>
      <c r="H461" s="278"/>
      <c r="I461" s="278"/>
      <c r="J461" s="278"/>
      <c r="K461" s="278"/>
      <c r="L461" s="278"/>
      <c r="M461" s="278"/>
      <c r="N461" s="278"/>
      <c r="O461" s="278"/>
      <c r="P461" s="278"/>
      <c r="Q461" s="278"/>
      <c r="R461" s="278"/>
      <c r="S461" s="278"/>
      <c r="T461" s="278"/>
      <c r="U461" s="278"/>
      <c r="V461" s="278"/>
      <c r="W461" s="278"/>
      <c r="X461" s="278"/>
      <c r="Y461" s="278"/>
      <c r="Z461" s="278"/>
    </row>
    <row r="462" spans="1:26" x14ac:dyDescent="0.2">
      <c r="A462" s="277"/>
      <c r="B462" s="278"/>
      <c r="C462" s="278"/>
      <c r="D462" s="338"/>
      <c r="E462" s="278"/>
      <c r="F462" s="338"/>
      <c r="G462" s="278"/>
      <c r="H462" s="278"/>
      <c r="I462" s="278"/>
      <c r="J462" s="278"/>
      <c r="K462" s="278"/>
      <c r="L462" s="278"/>
      <c r="M462" s="278"/>
      <c r="N462" s="278"/>
      <c r="O462" s="278"/>
      <c r="P462" s="278"/>
      <c r="Q462" s="278"/>
      <c r="R462" s="278"/>
      <c r="S462" s="278"/>
      <c r="T462" s="278"/>
      <c r="U462" s="278"/>
      <c r="V462" s="278"/>
      <c r="W462" s="278"/>
      <c r="X462" s="278"/>
      <c r="Y462" s="278"/>
      <c r="Z462" s="278"/>
    </row>
    <row r="463" spans="1:26" x14ac:dyDescent="0.2">
      <c r="A463" s="277"/>
      <c r="B463" s="278"/>
      <c r="C463" s="278"/>
      <c r="D463" s="338"/>
      <c r="E463" s="278"/>
      <c r="F463" s="338"/>
      <c r="G463" s="278"/>
      <c r="H463" s="278"/>
      <c r="I463" s="278"/>
      <c r="J463" s="278"/>
      <c r="K463" s="278"/>
      <c r="L463" s="278"/>
      <c r="M463" s="278"/>
      <c r="N463" s="278"/>
      <c r="O463" s="278"/>
      <c r="P463" s="278"/>
      <c r="Q463" s="278"/>
      <c r="R463" s="278"/>
      <c r="S463" s="278"/>
      <c r="T463" s="278"/>
      <c r="U463" s="278"/>
      <c r="V463" s="278"/>
      <c r="W463" s="278"/>
      <c r="X463" s="278"/>
      <c r="Y463" s="278"/>
      <c r="Z463" s="278"/>
    </row>
    <row r="464" spans="1:26" x14ac:dyDescent="0.2">
      <c r="A464" s="277"/>
      <c r="B464" s="278"/>
      <c r="C464" s="278"/>
      <c r="D464" s="338"/>
      <c r="E464" s="278"/>
      <c r="F464" s="338"/>
      <c r="G464" s="278"/>
      <c r="H464" s="278"/>
      <c r="I464" s="278"/>
      <c r="J464" s="278"/>
      <c r="K464" s="278"/>
      <c r="L464" s="278"/>
      <c r="M464" s="278"/>
      <c r="N464" s="278"/>
      <c r="O464" s="278"/>
      <c r="P464" s="278"/>
      <c r="Q464" s="278"/>
      <c r="R464" s="278"/>
      <c r="S464" s="278"/>
      <c r="T464" s="278"/>
      <c r="U464" s="278"/>
      <c r="V464" s="278"/>
      <c r="W464" s="278"/>
      <c r="X464" s="278"/>
      <c r="Y464" s="278"/>
      <c r="Z464" s="278"/>
    </row>
    <row r="465" spans="1:26" x14ac:dyDescent="0.2">
      <c r="A465" s="277"/>
      <c r="B465" s="278"/>
      <c r="C465" s="278"/>
      <c r="D465" s="338"/>
      <c r="E465" s="278"/>
      <c r="F465" s="338"/>
      <c r="G465" s="278"/>
      <c r="H465" s="278"/>
      <c r="I465" s="278"/>
      <c r="J465" s="278"/>
      <c r="K465" s="278"/>
      <c r="L465" s="278"/>
      <c r="M465" s="278"/>
      <c r="N465" s="278"/>
      <c r="O465" s="278"/>
      <c r="P465" s="278"/>
      <c r="Q465" s="278"/>
      <c r="R465" s="278"/>
      <c r="S465" s="278"/>
      <c r="T465" s="278"/>
      <c r="U465" s="278"/>
      <c r="V465" s="278"/>
      <c r="W465" s="278"/>
      <c r="X465" s="278"/>
      <c r="Y465" s="278"/>
      <c r="Z465" s="278"/>
    </row>
    <row r="466" spans="1:26" x14ac:dyDescent="0.2">
      <c r="A466" s="277"/>
      <c r="B466" s="278"/>
      <c r="C466" s="278"/>
      <c r="D466" s="338"/>
      <c r="E466" s="278"/>
      <c r="F466" s="338"/>
      <c r="G466" s="278"/>
      <c r="H466" s="278"/>
      <c r="I466" s="278"/>
      <c r="J466" s="278"/>
      <c r="K466" s="278"/>
      <c r="L466" s="278"/>
      <c r="M466" s="278"/>
      <c r="N466" s="278"/>
      <c r="O466" s="278"/>
      <c r="P466" s="278"/>
      <c r="Q466" s="278"/>
      <c r="R466" s="278"/>
      <c r="S466" s="278"/>
      <c r="T466" s="278"/>
      <c r="U466" s="278"/>
      <c r="V466" s="278"/>
      <c r="W466" s="278"/>
      <c r="X466" s="278"/>
      <c r="Y466" s="278"/>
      <c r="Z466" s="278"/>
    </row>
    <row r="467" spans="1:26" x14ac:dyDescent="0.2">
      <c r="A467" s="277"/>
      <c r="B467" s="278"/>
      <c r="C467" s="278"/>
      <c r="D467" s="338"/>
      <c r="E467" s="278"/>
      <c r="F467" s="338"/>
      <c r="G467" s="278"/>
      <c r="H467" s="278"/>
      <c r="I467" s="278"/>
      <c r="J467" s="278"/>
      <c r="K467" s="278"/>
      <c r="L467" s="278"/>
      <c r="M467" s="278"/>
      <c r="N467" s="278"/>
      <c r="O467" s="278"/>
      <c r="P467" s="278"/>
      <c r="Q467" s="278"/>
      <c r="R467" s="278"/>
      <c r="S467" s="278"/>
      <c r="T467" s="278"/>
      <c r="U467" s="278"/>
      <c r="V467" s="278"/>
      <c r="W467" s="278"/>
      <c r="X467" s="278"/>
      <c r="Y467" s="278"/>
      <c r="Z467" s="278"/>
    </row>
    <row r="468" spans="1:26" x14ac:dyDescent="0.2">
      <c r="A468" s="277"/>
      <c r="B468" s="278"/>
      <c r="C468" s="278"/>
      <c r="D468" s="338"/>
      <c r="E468" s="278"/>
      <c r="F468" s="338"/>
      <c r="G468" s="278"/>
      <c r="H468" s="278"/>
      <c r="I468" s="278"/>
      <c r="J468" s="278"/>
      <c r="K468" s="278"/>
      <c r="L468" s="278"/>
      <c r="M468" s="278"/>
      <c r="N468" s="278"/>
      <c r="O468" s="278"/>
      <c r="P468" s="278"/>
      <c r="Q468" s="278"/>
      <c r="R468" s="278"/>
      <c r="S468" s="278"/>
      <c r="T468" s="278"/>
      <c r="U468" s="278"/>
      <c r="V468" s="278"/>
      <c r="W468" s="278"/>
      <c r="X468" s="278"/>
      <c r="Y468" s="278"/>
      <c r="Z468" s="278"/>
    </row>
    <row r="469" spans="1:26" x14ac:dyDescent="0.2">
      <c r="A469" s="277"/>
      <c r="B469" s="278"/>
      <c r="C469" s="278"/>
      <c r="D469" s="338"/>
      <c r="E469" s="278"/>
      <c r="F469" s="338"/>
      <c r="G469" s="278"/>
      <c r="H469" s="278"/>
      <c r="I469" s="278"/>
      <c r="J469" s="278"/>
      <c r="K469" s="278"/>
      <c r="L469" s="278"/>
      <c r="M469" s="278"/>
      <c r="N469" s="278"/>
      <c r="O469" s="278"/>
      <c r="P469" s="278"/>
      <c r="Q469" s="278"/>
      <c r="R469" s="278"/>
      <c r="S469" s="278"/>
      <c r="T469" s="278"/>
      <c r="U469" s="278"/>
      <c r="V469" s="278"/>
      <c r="W469" s="278"/>
      <c r="X469" s="278"/>
      <c r="Y469" s="278"/>
      <c r="Z469" s="278"/>
    </row>
    <row r="470" spans="1:26" x14ac:dyDescent="0.2">
      <c r="A470" s="277"/>
      <c r="B470" s="278"/>
      <c r="C470" s="278"/>
      <c r="D470" s="338"/>
      <c r="E470" s="278"/>
      <c r="F470" s="338"/>
      <c r="G470" s="278"/>
      <c r="H470" s="278"/>
      <c r="I470" s="278"/>
      <c r="J470" s="278"/>
      <c r="K470" s="278"/>
      <c r="L470" s="278"/>
      <c r="M470" s="278"/>
      <c r="N470" s="278"/>
      <c r="O470" s="278"/>
      <c r="P470" s="278"/>
      <c r="Q470" s="278"/>
      <c r="R470" s="278"/>
      <c r="S470" s="278"/>
      <c r="T470" s="278"/>
      <c r="U470" s="278"/>
      <c r="V470" s="278"/>
      <c r="W470" s="278"/>
      <c r="X470" s="278"/>
      <c r="Y470" s="278"/>
      <c r="Z470" s="278"/>
    </row>
    <row r="471" spans="1:26" x14ac:dyDescent="0.2">
      <c r="A471" s="277"/>
      <c r="B471" s="278"/>
      <c r="C471" s="278"/>
      <c r="D471" s="338"/>
      <c r="E471" s="278"/>
      <c r="F471" s="338"/>
      <c r="G471" s="278"/>
      <c r="H471" s="278"/>
      <c r="I471" s="278"/>
      <c r="J471" s="278"/>
      <c r="K471" s="278"/>
      <c r="L471" s="278"/>
      <c r="M471" s="278"/>
      <c r="N471" s="278"/>
      <c r="O471" s="278"/>
      <c r="P471" s="278"/>
      <c r="Q471" s="278"/>
      <c r="R471" s="278"/>
      <c r="S471" s="278"/>
      <c r="T471" s="278"/>
      <c r="U471" s="278"/>
      <c r="V471" s="278"/>
      <c r="W471" s="278"/>
      <c r="X471" s="278"/>
      <c r="Y471" s="278"/>
      <c r="Z471" s="278"/>
    </row>
    <row r="472" spans="1:26" x14ac:dyDescent="0.2">
      <c r="A472" s="277"/>
      <c r="B472" s="278"/>
      <c r="C472" s="278"/>
      <c r="D472" s="338"/>
      <c r="E472" s="278"/>
      <c r="F472" s="338"/>
      <c r="G472" s="278"/>
      <c r="H472" s="278"/>
      <c r="I472" s="278"/>
      <c r="J472" s="278"/>
      <c r="K472" s="278"/>
      <c r="L472" s="278"/>
      <c r="M472" s="278"/>
      <c r="N472" s="278"/>
      <c r="O472" s="278"/>
      <c r="P472" s="278"/>
      <c r="Q472" s="278"/>
      <c r="R472" s="278"/>
      <c r="S472" s="278"/>
      <c r="T472" s="278"/>
      <c r="U472" s="278"/>
      <c r="V472" s="278"/>
      <c r="W472" s="278"/>
      <c r="X472" s="278"/>
      <c r="Y472" s="278"/>
      <c r="Z472" s="278"/>
    </row>
    <row r="473" spans="1:26" x14ac:dyDescent="0.2">
      <c r="A473" s="277"/>
      <c r="B473" s="278"/>
      <c r="C473" s="278"/>
      <c r="D473" s="338"/>
      <c r="E473" s="278"/>
      <c r="F473" s="338"/>
      <c r="G473" s="278"/>
      <c r="H473" s="278"/>
      <c r="I473" s="278"/>
      <c r="J473" s="278"/>
      <c r="K473" s="278"/>
      <c r="L473" s="278"/>
      <c r="M473" s="278"/>
      <c r="N473" s="278"/>
      <c r="O473" s="278"/>
      <c r="P473" s="278"/>
      <c r="Q473" s="278"/>
      <c r="R473" s="278"/>
      <c r="S473" s="278"/>
      <c r="T473" s="278"/>
      <c r="U473" s="278"/>
      <c r="V473" s="278"/>
      <c r="W473" s="278"/>
      <c r="X473" s="278"/>
      <c r="Y473" s="278"/>
      <c r="Z473" s="278"/>
    </row>
    <row r="474" spans="1:26" x14ac:dyDescent="0.2">
      <c r="A474" s="277"/>
      <c r="B474" s="278"/>
      <c r="C474" s="278"/>
      <c r="D474" s="338"/>
      <c r="E474" s="278"/>
      <c r="F474" s="338"/>
      <c r="G474" s="278"/>
      <c r="H474" s="278"/>
      <c r="I474" s="278"/>
      <c r="J474" s="278"/>
      <c r="K474" s="278"/>
      <c r="L474" s="278"/>
      <c r="M474" s="278"/>
      <c r="N474" s="278"/>
      <c r="O474" s="278"/>
      <c r="P474" s="278"/>
      <c r="Q474" s="278"/>
      <c r="R474" s="278"/>
      <c r="S474" s="278"/>
      <c r="T474" s="278"/>
      <c r="U474" s="278"/>
      <c r="V474" s="278"/>
      <c r="W474" s="278"/>
      <c r="X474" s="278"/>
      <c r="Y474" s="278"/>
      <c r="Z474" s="278"/>
    </row>
    <row r="475" spans="1:26" x14ac:dyDescent="0.2">
      <c r="A475" s="277"/>
      <c r="B475" s="278"/>
      <c r="C475" s="278"/>
      <c r="D475" s="338"/>
      <c r="E475" s="278"/>
      <c r="F475" s="338"/>
      <c r="G475" s="278"/>
      <c r="H475" s="278"/>
      <c r="I475" s="278"/>
      <c r="J475" s="278"/>
      <c r="K475" s="278"/>
      <c r="L475" s="278"/>
      <c r="M475" s="278"/>
      <c r="N475" s="278"/>
      <c r="O475" s="278"/>
      <c r="P475" s="278"/>
      <c r="Q475" s="278"/>
      <c r="R475" s="278"/>
      <c r="S475" s="278"/>
      <c r="T475" s="278"/>
      <c r="U475" s="278"/>
      <c r="V475" s="278"/>
      <c r="W475" s="278"/>
      <c r="X475" s="278"/>
      <c r="Y475" s="278"/>
      <c r="Z475" s="278"/>
    </row>
    <row r="476" spans="1:26" x14ac:dyDescent="0.2">
      <c r="A476" s="277"/>
      <c r="B476" s="278"/>
      <c r="C476" s="278"/>
      <c r="D476" s="338"/>
      <c r="E476" s="278"/>
      <c r="F476" s="338"/>
      <c r="G476" s="278"/>
      <c r="H476" s="278"/>
      <c r="I476" s="278"/>
      <c r="J476" s="278"/>
      <c r="K476" s="278"/>
      <c r="L476" s="278"/>
      <c r="M476" s="278"/>
      <c r="N476" s="278"/>
      <c r="O476" s="278"/>
      <c r="P476" s="278"/>
      <c r="Q476" s="278"/>
      <c r="R476" s="278"/>
      <c r="S476" s="278"/>
      <c r="T476" s="278"/>
      <c r="U476" s="278"/>
      <c r="V476" s="278"/>
      <c r="W476" s="278"/>
      <c r="X476" s="278"/>
      <c r="Y476" s="278"/>
      <c r="Z476" s="278"/>
    </row>
    <row r="477" spans="1:26" x14ac:dyDescent="0.2">
      <c r="A477" s="277"/>
      <c r="B477" s="278"/>
      <c r="C477" s="278"/>
      <c r="D477" s="338"/>
      <c r="E477" s="278"/>
      <c r="F477" s="338"/>
      <c r="G477" s="278"/>
      <c r="H477" s="278"/>
      <c r="I477" s="278"/>
      <c r="J477" s="278"/>
      <c r="K477" s="278"/>
      <c r="L477" s="278"/>
      <c r="M477" s="278"/>
      <c r="N477" s="278"/>
      <c r="O477" s="278"/>
      <c r="P477" s="278"/>
      <c r="Q477" s="278"/>
      <c r="R477" s="278"/>
      <c r="S477" s="278"/>
      <c r="T477" s="278"/>
      <c r="U477" s="278"/>
      <c r="V477" s="278"/>
      <c r="W477" s="278"/>
      <c r="X477" s="278"/>
      <c r="Y477" s="278"/>
      <c r="Z477" s="278"/>
    </row>
    <row r="478" spans="1:26" x14ac:dyDescent="0.2">
      <c r="A478" s="277"/>
      <c r="B478" s="278"/>
      <c r="C478" s="278"/>
      <c r="D478" s="338"/>
      <c r="E478" s="278"/>
      <c r="F478" s="338"/>
      <c r="G478" s="278"/>
      <c r="H478" s="278"/>
      <c r="I478" s="278"/>
      <c r="J478" s="278"/>
      <c r="K478" s="278"/>
      <c r="L478" s="278"/>
      <c r="M478" s="278"/>
      <c r="N478" s="278"/>
      <c r="O478" s="278"/>
      <c r="P478" s="278"/>
      <c r="Q478" s="278"/>
      <c r="R478" s="278"/>
      <c r="S478" s="278"/>
      <c r="T478" s="278"/>
      <c r="U478" s="278"/>
      <c r="V478" s="278"/>
      <c r="W478" s="278"/>
      <c r="X478" s="278"/>
      <c r="Y478" s="278"/>
      <c r="Z478" s="278"/>
    </row>
    <row r="479" spans="1:26" x14ac:dyDescent="0.2">
      <c r="A479" s="277"/>
      <c r="B479" s="278"/>
      <c r="C479" s="278"/>
      <c r="D479" s="338"/>
      <c r="E479" s="278"/>
      <c r="F479" s="338"/>
      <c r="G479" s="278"/>
      <c r="H479" s="278"/>
      <c r="I479" s="278"/>
      <c r="J479" s="278"/>
      <c r="K479" s="278"/>
      <c r="L479" s="278"/>
      <c r="M479" s="278"/>
      <c r="N479" s="278"/>
      <c r="O479" s="278"/>
      <c r="P479" s="278"/>
      <c r="Q479" s="278"/>
      <c r="R479" s="278"/>
      <c r="S479" s="278"/>
      <c r="T479" s="278"/>
      <c r="U479" s="278"/>
      <c r="V479" s="278"/>
      <c r="W479" s="278"/>
      <c r="X479" s="278"/>
      <c r="Y479" s="278"/>
      <c r="Z479" s="278"/>
    </row>
    <row r="480" spans="1:26" x14ac:dyDescent="0.2">
      <c r="A480" s="277"/>
      <c r="B480" s="278"/>
      <c r="C480" s="278"/>
      <c r="D480" s="338"/>
      <c r="E480" s="278"/>
      <c r="F480" s="338"/>
      <c r="G480" s="278"/>
      <c r="H480" s="278"/>
      <c r="I480" s="278"/>
      <c r="J480" s="278"/>
      <c r="K480" s="278"/>
      <c r="L480" s="278"/>
      <c r="M480" s="278"/>
      <c r="N480" s="278"/>
      <c r="O480" s="278"/>
      <c r="P480" s="278"/>
      <c r="Q480" s="278"/>
      <c r="R480" s="278"/>
      <c r="S480" s="278"/>
      <c r="T480" s="278"/>
      <c r="U480" s="278"/>
      <c r="V480" s="278"/>
      <c r="W480" s="278"/>
      <c r="X480" s="278"/>
      <c r="Y480" s="278"/>
      <c r="Z480" s="278"/>
    </row>
    <row r="481" spans="1:26" x14ac:dyDescent="0.2">
      <c r="A481" s="277"/>
      <c r="B481" s="278"/>
      <c r="C481" s="278"/>
      <c r="D481" s="338"/>
      <c r="E481" s="278"/>
      <c r="F481" s="338"/>
      <c r="G481" s="278"/>
      <c r="H481" s="278"/>
      <c r="I481" s="278"/>
      <c r="J481" s="278"/>
      <c r="K481" s="278"/>
      <c r="L481" s="278"/>
      <c r="M481" s="278"/>
      <c r="N481" s="278"/>
      <c r="O481" s="278"/>
      <c r="P481" s="278"/>
      <c r="Q481" s="278"/>
      <c r="R481" s="278"/>
      <c r="S481" s="278"/>
      <c r="T481" s="278"/>
      <c r="U481" s="278"/>
      <c r="V481" s="278"/>
      <c r="W481" s="278"/>
      <c r="X481" s="278"/>
      <c r="Y481" s="278"/>
      <c r="Z481" s="278"/>
    </row>
    <row r="482" spans="1:26" x14ac:dyDescent="0.2">
      <c r="A482" s="277"/>
      <c r="B482" s="278"/>
      <c r="C482" s="278"/>
      <c r="D482" s="338"/>
      <c r="E482" s="278"/>
      <c r="F482" s="338"/>
      <c r="G482" s="278"/>
      <c r="H482" s="278"/>
      <c r="I482" s="278"/>
      <c r="J482" s="278"/>
      <c r="K482" s="278"/>
      <c r="L482" s="278"/>
      <c r="M482" s="278"/>
      <c r="N482" s="278"/>
      <c r="O482" s="278"/>
      <c r="P482" s="278"/>
      <c r="Q482" s="278"/>
      <c r="R482" s="278"/>
      <c r="S482" s="278"/>
      <c r="T482" s="278"/>
      <c r="U482" s="278"/>
      <c r="V482" s="278"/>
      <c r="W482" s="278"/>
      <c r="X482" s="278"/>
      <c r="Y482" s="278"/>
      <c r="Z482" s="278"/>
    </row>
    <row r="483" spans="1:26" x14ac:dyDescent="0.2">
      <c r="A483" s="277"/>
      <c r="B483" s="278"/>
      <c r="C483" s="278"/>
      <c r="D483" s="338"/>
      <c r="E483" s="278"/>
      <c r="F483" s="338"/>
      <c r="G483" s="278"/>
      <c r="H483" s="278"/>
      <c r="I483" s="278"/>
      <c r="J483" s="278"/>
      <c r="K483" s="278"/>
      <c r="L483" s="278"/>
      <c r="M483" s="278"/>
      <c r="N483" s="278"/>
      <c r="O483" s="278"/>
      <c r="P483" s="278"/>
      <c r="Q483" s="278"/>
      <c r="R483" s="278"/>
      <c r="S483" s="278"/>
      <c r="T483" s="278"/>
      <c r="U483" s="278"/>
      <c r="V483" s="278"/>
      <c r="W483" s="278"/>
      <c r="X483" s="278"/>
      <c r="Y483" s="278"/>
      <c r="Z483" s="278"/>
    </row>
    <row r="484" spans="1:26" x14ac:dyDescent="0.2">
      <c r="A484" s="277"/>
      <c r="B484" s="278"/>
      <c r="C484" s="278"/>
      <c r="D484" s="338"/>
      <c r="E484" s="278"/>
      <c r="F484" s="338"/>
      <c r="G484" s="278"/>
      <c r="H484" s="278"/>
      <c r="I484" s="278"/>
      <c r="J484" s="278"/>
      <c r="K484" s="278"/>
      <c r="L484" s="278"/>
      <c r="M484" s="278"/>
      <c r="N484" s="278"/>
      <c r="O484" s="278"/>
      <c r="P484" s="278"/>
      <c r="Q484" s="278"/>
      <c r="R484" s="278"/>
      <c r="S484" s="278"/>
      <c r="T484" s="278"/>
      <c r="U484" s="278"/>
      <c r="V484" s="278"/>
      <c r="W484" s="278"/>
      <c r="X484" s="278"/>
      <c r="Y484" s="278"/>
      <c r="Z484" s="278"/>
    </row>
    <row r="485" spans="1:26" x14ac:dyDescent="0.2">
      <c r="A485" s="277"/>
      <c r="B485" s="278"/>
      <c r="C485" s="278"/>
      <c r="D485" s="338"/>
      <c r="E485" s="278"/>
      <c r="F485" s="338"/>
      <c r="G485" s="278"/>
      <c r="H485" s="278"/>
      <c r="I485" s="278"/>
      <c r="J485" s="278"/>
      <c r="K485" s="278"/>
      <c r="L485" s="278"/>
      <c r="M485" s="278"/>
      <c r="N485" s="278"/>
      <c r="O485" s="278"/>
      <c r="P485" s="278"/>
      <c r="Q485" s="278"/>
      <c r="R485" s="278"/>
      <c r="S485" s="278"/>
      <c r="T485" s="278"/>
      <c r="U485" s="278"/>
      <c r="V485" s="278"/>
      <c r="W485" s="278"/>
      <c r="X485" s="278"/>
      <c r="Y485" s="278"/>
      <c r="Z485" s="278"/>
    </row>
    <row r="486" spans="1:26" x14ac:dyDescent="0.2">
      <c r="A486" s="277"/>
      <c r="B486" s="278"/>
      <c r="C486" s="278"/>
      <c r="D486" s="338"/>
      <c r="E486" s="278"/>
      <c r="F486" s="338"/>
      <c r="G486" s="278"/>
      <c r="H486" s="278"/>
      <c r="I486" s="278"/>
      <c r="J486" s="278"/>
      <c r="K486" s="278"/>
      <c r="L486" s="278"/>
      <c r="M486" s="278"/>
      <c r="N486" s="278"/>
      <c r="O486" s="278"/>
      <c r="P486" s="278"/>
      <c r="Q486" s="278"/>
      <c r="R486" s="278"/>
      <c r="S486" s="278"/>
      <c r="T486" s="278"/>
      <c r="U486" s="278"/>
      <c r="V486" s="278"/>
      <c r="W486" s="278"/>
      <c r="X486" s="278"/>
      <c r="Y486" s="278"/>
      <c r="Z486" s="278"/>
    </row>
    <row r="487" spans="1:26" x14ac:dyDescent="0.2">
      <c r="A487" s="277"/>
      <c r="B487" s="278"/>
      <c r="C487" s="278"/>
      <c r="D487" s="338"/>
      <c r="E487" s="278"/>
      <c r="F487" s="338"/>
      <c r="G487" s="278"/>
      <c r="H487" s="278"/>
      <c r="I487" s="278"/>
      <c r="J487" s="278"/>
      <c r="K487" s="278"/>
      <c r="L487" s="278"/>
      <c r="M487" s="278"/>
      <c r="N487" s="278"/>
      <c r="O487" s="278"/>
      <c r="P487" s="278"/>
      <c r="Q487" s="278"/>
      <c r="R487" s="278"/>
      <c r="S487" s="278"/>
      <c r="T487" s="278"/>
      <c r="U487" s="278"/>
      <c r="V487" s="278"/>
      <c r="W487" s="278"/>
      <c r="X487" s="278"/>
      <c r="Y487" s="278"/>
      <c r="Z487" s="278"/>
    </row>
    <row r="488" spans="1:26" x14ac:dyDescent="0.2">
      <c r="A488" s="277"/>
      <c r="B488" s="278"/>
      <c r="C488" s="278"/>
      <c r="D488" s="338"/>
      <c r="E488" s="278"/>
      <c r="F488" s="338"/>
      <c r="G488" s="278"/>
      <c r="H488" s="278"/>
      <c r="I488" s="278"/>
      <c r="J488" s="278"/>
      <c r="K488" s="278"/>
      <c r="L488" s="278"/>
      <c r="M488" s="278"/>
      <c r="N488" s="278"/>
      <c r="O488" s="278"/>
      <c r="P488" s="278"/>
      <c r="Q488" s="278"/>
      <c r="R488" s="278"/>
      <c r="S488" s="278"/>
      <c r="T488" s="278"/>
      <c r="U488" s="278"/>
      <c r="V488" s="278"/>
      <c r="W488" s="278"/>
      <c r="X488" s="278"/>
      <c r="Y488" s="278"/>
      <c r="Z488" s="278"/>
    </row>
    <row r="489" spans="1:26" x14ac:dyDescent="0.2">
      <c r="A489" s="277"/>
      <c r="B489" s="278"/>
      <c r="C489" s="278"/>
      <c r="D489" s="338"/>
      <c r="E489" s="278"/>
      <c r="F489" s="338"/>
      <c r="G489" s="278"/>
      <c r="H489" s="278"/>
      <c r="I489" s="278"/>
      <c r="J489" s="278"/>
      <c r="K489" s="278"/>
      <c r="L489" s="278"/>
      <c r="M489" s="278"/>
      <c r="N489" s="278"/>
      <c r="O489" s="278"/>
      <c r="P489" s="278"/>
      <c r="Q489" s="278"/>
      <c r="R489" s="278"/>
      <c r="S489" s="278"/>
      <c r="T489" s="278"/>
      <c r="U489" s="278"/>
      <c r="V489" s="278"/>
      <c r="W489" s="278"/>
      <c r="X489" s="278"/>
      <c r="Y489" s="278"/>
      <c r="Z489" s="278"/>
    </row>
    <row r="490" spans="1:26" x14ac:dyDescent="0.2">
      <c r="A490" s="277"/>
      <c r="B490" s="278"/>
      <c r="C490" s="278"/>
      <c r="D490" s="338"/>
      <c r="E490" s="278"/>
      <c r="F490" s="338"/>
      <c r="G490" s="278"/>
      <c r="H490" s="278"/>
      <c r="I490" s="278"/>
      <c r="J490" s="278"/>
      <c r="K490" s="278"/>
      <c r="L490" s="278"/>
      <c r="M490" s="278"/>
      <c r="N490" s="278"/>
      <c r="O490" s="278"/>
      <c r="P490" s="278"/>
      <c r="Q490" s="278"/>
      <c r="R490" s="278"/>
      <c r="S490" s="278"/>
      <c r="T490" s="278"/>
      <c r="U490" s="278"/>
      <c r="V490" s="278"/>
      <c r="W490" s="278"/>
      <c r="X490" s="278"/>
      <c r="Y490" s="278"/>
      <c r="Z490" s="278"/>
    </row>
    <row r="491" spans="1:26" x14ac:dyDescent="0.2">
      <c r="A491" s="277"/>
      <c r="B491" s="278"/>
      <c r="C491" s="278"/>
      <c r="D491" s="338"/>
      <c r="E491" s="278"/>
      <c r="F491" s="338"/>
      <c r="G491" s="278"/>
      <c r="H491" s="278"/>
      <c r="I491" s="278"/>
      <c r="J491" s="278"/>
      <c r="K491" s="278"/>
      <c r="L491" s="278"/>
      <c r="M491" s="278"/>
      <c r="N491" s="278"/>
      <c r="O491" s="278"/>
      <c r="P491" s="278"/>
      <c r="Q491" s="278"/>
      <c r="R491" s="278"/>
      <c r="S491" s="278"/>
      <c r="T491" s="278"/>
      <c r="U491" s="278"/>
      <c r="V491" s="278"/>
      <c r="W491" s="278"/>
      <c r="X491" s="278"/>
      <c r="Y491" s="278"/>
      <c r="Z491" s="278"/>
    </row>
    <row r="492" spans="1:26" x14ac:dyDescent="0.2">
      <c r="A492" s="277"/>
      <c r="B492" s="278"/>
      <c r="C492" s="278"/>
      <c r="D492" s="338"/>
      <c r="E492" s="278"/>
      <c r="F492" s="338"/>
      <c r="G492" s="278"/>
      <c r="H492" s="278"/>
      <c r="I492" s="278"/>
      <c r="J492" s="278"/>
      <c r="K492" s="278"/>
      <c r="L492" s="278"/>
      <c r="M492" s="278"/>
      <c r="N492" s="278"/>
      <c r="O492" s="278"/>
      <c r="P492" s="278"/>
      <c r="Q492" s="278"/>
      <c r="R492" s="278"/>
      <c r="S492" s="278"/>
      <c r="T492" s="278"/>
      <c r="U492" s="278"/>
      <c r="V492" s="278"/>
      <c r="W492" s="278"/>
      <c r="X492" s="278"/>
      <c r="Y492" s="278"/>
      <c r="Z492" s="278"/>
    </row>
    <row r="493" spans="1:26" x14ac:dyDescent="0.2">
      <c r="A493" s="277"/>
      <c r="B493" s="278"/>
      <c r="C493" s="278"/>
      <c r="D493" s="338"/>
      <c r="E493" s="278"/>
      <c r="F493" s="338"/>
      <c r="G493" s="278"/>
      <c r="H493" s="278"/>
      <c r="I493" s="278"/>
      <c r="J493" s="278"/>
      <c r="K493" s="278"/>
      <c r="L493" s="278"/>
      <c r="M493" s="278"/>
      <c r="N493" s="278"/>
      <c r="O493" s="278"/>
      <c r="P493" s="278"/>
      <c r="Q493" s="278"/>
      <c r="R493" s="278"/>
      <c r="S493" s="278"/>
      <c r="T493" s="278"/>
      <c r="U493" s="278"/>
      <c r="V493" s="278"/>
      <c r="W493" s="278"/>
      <c r="X493" s="278"/>
      <c r="Y493" s="278"/>
      <c r="Z493" s="278"/>
    </row>
    <row r="494" spans="1:26" x14ac:dyDescent="0.2">
      <c r="A494" s="277"/>
      <c r="B494" s="278"/>
      <c r="C494" s="278"/>
      <c r="D494" s="338"/>
      <c r="E494" s="278"/>
      <c r="F494" s="338"/>
      <c r="G494" s="278"/>
      <c r="H494" s="278"/>
      <c r="I494" s="278"/>
      <c r="J494" s="278"/>
      <c r="K494" s="278"/>
      <c r="L494" s="278"/>
      <c r="M494" s="278"/>
      <c r="N494" s="278"/>
      <c r="O494" s="278"/>
      <c r="P494" s="278"/>
      <c r="Q494" s="278"/>
      <c r="R494" s="278"/>
      <c r="S494" s="278"/>
      <c r="T494" s="278"/>
      <c r="U494" s="278"/>
      <c r="V494" s="278"/>
      <c r="W494" s="278"/>
      <c r="X494" s="278"/>
      <c r="Y494" s="278"/>
      <c r="Z494" s="278"/>
    </row>
    <row r="495" spans="1:26" x14ac:dyDescent="0.2">
      <c r="A495" s="277"/>
      <c r="B495" s="278"/>
      <c r="C495" s="278"/>
      <c r="D495" s="338"/>
      <c r="E495" s="278"/>
      <c r="F495" s="338"/>
      <c r="G495" s="278"/>
      <c r="H495" s="278"/>
      <c r="I495" s="278"/>
      <c r="J495" s="278"/>
      <c r="K495" s="278"/>
      <c r="L495" s="278"/>
      <c r="M495" s="278"/>
      <c r="N495" s="278"/>
      <c r="O495" s="278"/>
      <c r="P495" s="278"/>
      <c r="Q495" s="278"/>
      <c r="R495" s="278"/>
      <c r="S495" s="278"/>
      <c r="T495" s="278"/>
      <c r="U495" s="278"/>
      <c r="V495" s="278"/>
      <c r="W495" s="278"/>
      <c r="X495" s="278"/>
      <c r="Y495" s="278"/>
      <c r="Z495" s="278"/>
    </row>
    <row r="496" spans="1:26" x14ac:dyDescent="0.2">
      <c r="A496" s="277"/>
      <c r="B496" s="278"/>
      <c r="C496" s="278"/>
      <c r="D496" s="338"/>
      <c r="E496" s="278"/>
      <c r="F496" s="338"/>
      <c r="G496" s="278"/>
      <c r="H496" s="278"/>
      <c r="I496" s="278"/>
      <c r="J496" s="278"/>
      <c r="K496" s="278"/>
      <c r="L496" s="278"/>
      <c r="M496" s="278"/>
      <c r="N496" s="278"/>
      <c r="O496" s="278"/>
      <c r="P496" s="278"/>
      <c r="Q496" s="278"/>
      <c r="R496" s="278"/>
      <c r="S496" s="278"/>
      <c r="T496" s="278"/>
      <c r="U496" s="278"/>
      <c r="V496" s="278"/>
      <c r="W496" s="278"/>
      <c r="X496" s="278"/>
      <c r="Y496" s="278"/>
      <c r="Z496" s="278"/>
    </row>
    <row r="497" spans="1:26" x14ac:dyDescent="0.2">
      <c r="A497" s="277"/>
      <c r="B497" s="278"/>
      <c r="C497" s="278"/>
      <c r="D497" s="338"/>
      <c r="E497" s="278"/>
      <c r="F497" s="338"/>
      <c r="G497" s="278"/>
      <c r="H497" s="278"/>
      <c r="I497" s="278"/>
      <c r="J497" s="278"/>
      <c r="K497" s="278"/>
      <c r="L497" s="278"/>
      <c r="M497" s="278"/>
      <c r="N497" s="278"/>
      <c r="O497" s="278"/>
      <c r="P497" s="278"/>
      <c r="Q497" s="278"/>
      <c r="R497" s="278"/>
      <c r="S497" s="278"/>
      <c r="T497" s="278"/>
      <c r="U497" s="278"/>
      <c r="V497" s="278"/>
      <c r="W497" s="278"/>
      <c r="X497" s="278"/>
      <c r="Y497" s="278"/>
      <c r="Z497" s="278"/>
    </row>
    <row r="498" spans="1:26" x14ac:dyDescent="0.2">
      <c r="A498" s="277"/>
      <c r="B498" s="278"/>
      <c r="C498" s="278"/>
      <c r="D498" s="338"/>
      <c r="E498" s="278"/>
      <c r="F498" s="338"/>
      <c r="G498" s="278"/>
      <c r="H498" s="278"/>
      <c r="I498" s="278"/>
      <c r="J498" s="278"/>
      <c r="K498" s="278"/>
      <c r="L498" s="278"/>
      <c r="M498" s="278"/>
      <c r="N498" s="278"/>
      <c r="O498" s="278"/>
      <c r="P498" s="278"/>
      <c r="Q498" s="278"/>
      <c r="R498" s="278"/>
      <c r="S498" s="278"/>
      <c r="T498" s="278"/>
      <c r="U498" s="278"/>
      <c r="V498" s="278"/>
      <c r="W498" s="278"/>
      <c r="X498" s="278"/>
      <c r="Y498" s="278"/>
      <c r="Z498" s="278"/>
    </row>
    <row r="499" spans="1:26" x14ac:dyDescent="0.2">
      <c r="A499" s="277"/>
      <c r="B499" s="278"/>
      <c r="C499" s="278"/>
      <c r="D499" s="338"/>
      <c r="E499" s="278"/>
      <c r="F499" s="338"/>
      <c r="G499" s="278"/>
      <c r="H499" s="278"/>
      <c r="I499" s="278"/>
      <c r="J499" s="278"/>
      <c r="K499" s="278"/>
      <c r="L499" s="278"/>
      <c r="M499" s="278"/>
      <c r="N499" s="278"/>
      <c r="O499" s="278"/>
      <c r="P499" s="278"/>
      <c r="Q499" s="278"/>
      <c r="R499" s="278"/>
      <c r="S499" s="278"/>
      <c r="T499" s="278"/>
      <c r="U499" s="278"/>
      <c r="V499" s="278"/>
      <c r="W499" s="278"/>
      <c r="X499" s="278"/>
      <c r="Y499" s="278"/>
      <c r="Z499" s="278"/>
    </row>
    <row r="500" spans="1:26" x14ac:dyDescent="0.2">
      <c r="A500" s="277"/>
      <c r="B500" s="278"/>
      <c r="C500" s="278"/>
      <c r="D500" s="338"/>
      <c r="E500" s="278"/>
      <c r="F500" s="338"/>
      <c r="G500" s="278"/>
      <c r="H500" s="278"/>
      <c r="I500" s="278"/>
      <c r="J500" s="278"/>
      <c r="K500" s="278"/>
      <c r="L500" s="278"/>
      <c r="M500" s="278"/>
      <c r="N500" s="278"/>
      <c r="O500" s="278"/>
      <c r="P500" s="278"/>
      <c r="Q500" s="278"/>
      <c r="R500" s="278"/>
      <c r="S500" s="278"/>
      <c r="T500" s="278"/>
      <c r="U500" s="278"/>
      <c r="V500" s="278"/>
      <c r="W500" s="278"/>
      <c r="X500" s="278"/>
      <c r="Y500" s="278"/>
      <c r="Z500" s="278"/>
    </row>
    <row r="501" spans="1:26" x14ac:dyDescent="0.2">
      <c r="A501" s="277"/>
      <c r="B501" s="278"/>
      <c r="C501" s="278"/>
      <c r="D501" s="338"/>
      <c r="E501" s="278"/>
      <c r="F501" s="338"/>
      <c r="G501" s="278"/>
      <c r="H501" s="278"/>
      <c r="I501" s="278"/>
      <c r="J501" s="278"/>
      <c r="K501" s="278"/>
      <c r="L501" s="278"/>
      <c r="M501" s="278"/>
      <c r="N501" s="278"/>
      <c r="O501" s="278"/>
      <c r="P501" s="278"/>
      <c r="Q501" s="278"/>
      <c r="R501" s="278"/>
      <c r="S501" s="278"/>
      <c r="T501" s="278"/>
      <c r="U501" s="278"/>
      <c r="V501" s="278"/>
      <c r="W501" s="278"/>
      <c r="X501" s="278"/>
      <c r="Y501" s="278"/>
      <c r="Z501" s="278"/>
    </row>
    <row r="502" spans="1:26" x14ac:dyDescent="0.2">
      <c r="A502" s="277"/>
      <c r="B502" s="278"/>
      <c r="C502" s="278"/>
      <c r="D502" s="338"/>
      <c r="E502" s="278"/>
      <c r="F502" s="338"/>
      <c r="G502" s="278"/>
      <c r="H502" s="278"/>
      <c r="I502" s="278"/>
      <c r="J502" s="278"/>
      <c r="K502" s="278"/>
      <c r="L502" s="278"/>
      <c r="M502" s="278"/>
      <c r="N502" s="278"/>
      <c r="O502" s="278"/>
      <c r="P502" s="278"/>
      <c r="Q502" s="278"/>
      <c r="R502" s="278"/>
      <c r="S502" s="278"/>
      <c r="T502" s="278"/>
      <c r="U502" s="278"/>
      <c r="V502" s="278"/>
      <c r="W502" s="278"/>
      <c r="X502" s="278"/>
      <c r="Y502" s="278"/>
      <c r="Z502" s="278"/>
    </row>
    <row r="503" spans="1:26" x14ac:dyDescent="0.2">
      <c r="A503" s="277"/>
      <c r="B503" s="278"/>
      <c r="C503" s="278"/>
      <c r="D503" s="338"/>
      <c r="E503" s="278"/>
      <c r="F503" s="338"/>
      <c r="G503" s="278"/>
      <c r="H503" s="278"/>
      <c r="I503" s="278"/>
      <c r="J503" s="278"/>
      <c r="K503" s="278"/>
      <c r="L503" s="278"/>
      <c r="M503" s="278"/>
      <c r="N503" s="278"/>
      <c r="O503" s="278"/>
      <c r="P503" s="278"/>
      <c r="Q503" s="278"/>
      <c r="R503" s="278"/>
      <c r="S503" s="278"/>
      <c r="T503" s="278"/>
      <c r="U503" s="278"/>
      <c r="V503" s="278"/>
      <c r="W503" s="278"/>
      <c r="X503" s="278"/>
      <c r="Y503" s="278"/>
      <c r="Z503" s="278"/>
    </row>
    <row r="504" spans="1:26" x14ac:dyDescent="0.2">
      <c r="A504" s="277"/>
      <c r="B504" s="278"/>
      <c r="C504" s="278"/>
      <c r="D504" s="338"/>
      <c r="E504" s="278"/>
      <c r="F504" s="338"/>
      <c r="G504" s="278"/>
      <c r="H504" s="278"/>
      <c r="I504" s="278"/>
      <c r="J504" s="278"/>
      <c r="K504" s="278"/>
      <c r="L504" s="278"/>
      <c r="M504" s="278"/>
      <c r="N504" s="278"/>
      <c r="O504" s="278"/>
      <c r="P504" s="278"/>
      <c r="Q504" s="278"/>
      <c r="R504" s="278"/>
      <c r="S504" s="278"/>
      <c r="T504" s="278"/>
      <c r="U504" s="278"/>
      <c r="V504" s="278"/>
      <c r="W504" s="278"/>
      <c r="X504" s="278"/>
      <c r="Y504" s="278"/>
      <c r="Z504" s="278"/>
    </row>
    <row r="505" spans="1:26" x14ac:dyDescent="0.2">
      <c r="A505" s="277"/>
      <c r="B505" s="278"/>
      <c r="C505" s="278"/>
      <c r="D505" s="338"/>
      <c r="E505" s="278"/>
      <c r="F505" s="338"/>
      <c r="G505" s="278"/>
      <c r="H505" s="278"/>
      <c r="I505" s="278"/>
      <c r="J505" s="278"/>
      <c r="K505" s="278"/>
      <c r="L505" s="278"/>
      <c r="M505" s="278"/>
      <c r="N505" s="278"/>
      <c r="O505" s="278"/>
      <c r="P505" s="278"/>
      <c r="Q505" s="278"/>
      <c r="R505" s="278"/>
      <c r="S505" s="278"/>
      <c r="T505" s="278"/>
      <c r="U505" s="278"/>
      <c r="V505" s="278"/>
      <c r="W505" s="278"/>
      <c r="X505" s="278"/>
      <c r="Y505" s="278"/>
      <c r="Z505" s="278"/>
    </row>
    <row r="506" spans="1:26" x14ac:dyDescent="0.2">
      <c r="A506" s="277"/>
      <c r="B506" s="278"/>
      <c r="C506" s="278"/>
      <c r="D506" s="338"/>
      <c r="E506" s="278"/>
      <c r="F506" s="338"/>
      <c r="G506" s="278"/>
      <c r="H506" s="278"/>
      <c r="I506" s="278"/>
      <c r="J506" s="278"/>
      <c r="K506" s="278"/>
      <c r="L506" s="278"/>
      <c r="M506" s="278"/>
      <c r="N506" s="278"/>
      <c r="O506" s="278"/>
      <c r="P506" s="278"/>
      <c r="Q506" s="278"/>
      <c r="R506" s="278"/>
      <c r="S506" s="278"/>
      <c r="T506" s="278"/>
      <c r="U506" s="278"/>
      <c r="V506" s="278"/>
      <c r="W506" s="278"/>
      <c r="X506" s="278"/>
      <c r="Y506" s="278"/>
      <c r="Z506" s="278"/>
    </row>
    <row r="507" spans="1:26" x14ac:dyDescent="0.2">
      <c r="A507" s="277"/>
      <c r="B507" s="278"/>
      <c r="C507" s="278"/>
      <c r="D507" s="338"/>
      <c r="E507" s="278"/>
      <c r="F507" s="338"/>
      <c r="G507" s="278"/>
      <c r="H507" s="278"/>
      <c r="I507" s="278"/>
      <c r="J507" s="278"/>
      <c r="K507" s="278"/>
      <c r="L507" s="278"/>
      <c r="M507" s="278"/>
      <c r="N507" s="278"/>
      <c r="O507" s="278"/>
      <c r="P507" s="278"/>
      <c r="Q507" s="278"/>
      <c r="R507" s="278"/>
      <c r="S507" s="278"/>
      <c r="T507" s="278"/>
      <c r="U507" s="278"/>
      <c r="V507" s="278"/>
      <c r="W507" s="278"/>
      <c r="X507" s="278"/>
      <c r="Y507" s="278"/>
      <c r="Z507" s="278"/>
    </row>
    <row r="508" spans="1:26" x14ac:dyDescent="0.2">
      <c r="A508" s="277"/>
      <c r="B508" s="278"/>
      <c r="C508" s="278"/>
      <c r="D508" s="338"/>
      <c r="E508" s="278"/>
      <c r="F508" s="338"/>
      <c r="G508" s="278"/>
      <c r="H508" s="278"/>
      <c r="I508" s="278"/>
      <c r="J508" s="278"/>
      <c r="K508" s="278"/>
      <c r="L508" s="278"/>
      <c r="M508" s="278"/>
      <c r="N508" s="278"/>
      <c r="O508" s="278"/>
      <c r="P508" s="278"/>
      <c r="Q508" s="278"/>
      <c r="R508" s="278"/>
      <c r="S508" s="278"/>
      <c r="T508" s="278"/>
      <c r="U508" s="278"/>
      <c r="V508" s="278"/>
      <c r="W508" s="278"/>
      <c r="X508" s="278"/>
      <c r="Y508" s="278"/>
      <c r="Z508" s="278"/>
    </row>
    <row r="509" spans="1:26" x14ac:dyDescent="0.2">
      <c r="A509" s="277"/>
      <c r="B509" s="278"/>
      <c r="C509" s="278"/>
      <c r="D509" s="338"/>
      <c r="E509" s="278"/>
      <c r="F509" s="338"/>
      <c r="G509" s="278"/>
      <c r="H509" s="278"/>
      <c r="I509" s="278"/>
      <c r="J509" s="278"/>
      <c r="K509" s="278"/>
      <c r="L509" s="278"/>
      <c r="M509" s="278"/>
      <c r="N509" s="278"/>
      <c r="O509" s="278"/>
      <c r="P509" s="278"/>
      <c r="Q509" s="278"/>
      <c r="R509" s="278"/>
      <c r="S509" s="278"/>
      <c r="T509" s="278"/>
      <c r="U509" s="278"/>
      <c r="V509" s="278"/>
      <c r="W509" s="278"/>
      <c r="X509" s="278"/>
      <c r="Y509" s="278"/>
      <c r="Z509" s="278"/>
    </row>
    <row r="510" spans="1:26" x14ac:dyDescent="0.2">
      <c r="A510" s="277"/>
      <c r="B510" s="278"/>
      <c r="C510" s="278"/>
      <c r="D510" s="338"/>
      <c r="E510" s="278"/>
      <c r="F510" s="338"/>
      <c r="G510" s="278"/>
      <c r="H510" s="278"/>
      <c r="I510" s="278"/>
      <c r="J510" s="278"/>
      <c r="K510" s="278"/>
      <c r="L510" s="278"/>
      <c r="M510" s="278"/>
      <c r="N510" s="278"/>
      <c r="O510" s="278"/>
      <c r="P510" s="278"/>
      <c r="Q510" s="278"/>
      <c r="R510" s="278"/>
      <c r="S510" s="278"/>
      <c r="T510" s="278"/>
      <c r="U510" s="278"/>
      <c r="V510" s="278"/>
      <c r="W510" s="278"/>
      <c r="X510" s="278"/>
      <c r="Y510" s="278"/>
      <c r="Z510" s="278"/>
    </row>
    <row r="511" spans="1:26" x14ac:dyDescent="0.2">
      <c r="A511" s="277"/>
      <c r="B511" s="278"/>
      <c r="C511" s="278"/>
      <c r="D511" s="338"/>
      <c r="E511" s="278"/>
      <c r="F511" s="338"/>
      <c r="G511" s="278"/>
      <c r="H511" s="278"/>
      <c r="I511" s="278"/>
      <c r="J511" s="278"/>
      <c r="K511" s="278"/>
      <c r="L511" s="278"/>
      <c r="M511" s="278"/>
      <c r="N511" s="278"/>
      <c r="O511" s="278"/>
      <c r="P511" s="278"/>
      <c r="Q511" s="278"/>
      <c r="R511" s="278"/>
      <c r="S511" s="278"/>
      <c r="T511" s="278"/>
      <c r="U511" s="278"/>
      <c r="V511" s="278"/>
      <c r="W511" s="278"/>
      <c r="X511" s="278"/>
      <c r="Y511" s="278"/>
      <c r="Z511" s="278"/>
    </row>
    <row r="512" spans="1:26" x14ac:dyDescent="0.2">
      <c r="A512" s="277"/>
      <c r="B512" s="278"/>
      <c r="C512" s="278"/>
      <c r="D512" s="338"/>
      <c r="E512" s="278"/>
      <c r="F512" s="338"/>
      <c r="G512" s="278"/>
      <c r="H512" s="278"/>
      <c r="I512" s="278"/>
      <c r="J512" s="278"/>
      <c r="K512" s="278"/>
      <c r="L512" s="278"/>
      <c r="M512" s="278"/>
      <c r="N512" s="278"/>
      <c r="O512" s="278"/>
      <c r="P512" s="278"/>
      <c r="Q512" s="278"/>
      <c r="R512" s="278"/>
      <c r="S512" s="278"/>
      <c r="T512" s="278"/>
      <c r="U512" s="278"/>
      <c r="V512" s="278"/>
      <c r="W512" s="278"/>
      <c r="X512" s="278"/>
      <c r="Y512" s="278"/>
      <c r="Z512" s="278"/>
    </row>
    <row r="513" spans="1:26" x14ac:dyDescent="0.2">
      <c r="A513" s="277"/>
      <c r="B513" s="278"/>
      <c r="C513" s="278"/>
      <c r="D513" s="338"/>
      <c r="E513" s="278"/>
      <c r="F513" s="338"/>
      <c r="G513" s="278"/>
      <c r="H513" s="278"/>
      <c r="I513" s="278"/>
      <c r="J513" s="278"/>
      <c r="K513" s="278"/>
      <c r="L513" s="278"/>
      <c r="M513" s="278"/>
      <c r="N513" s="278"/>
      <c r="O513" s="278"/>
      <c r="P513" s="278"/>
      <c r="Q513" s="278"/>
      <c r="R513" s="278"/>
      <c r="S513" s="278"/>
      <c r="T513" s="278"/>
      <c r="U513" s="278"/>
      <c r="V513" s="278"/>
      <c r="W513" s="278"/>
      <c r="X513" s="278"/>
      <c r="Y513" s="278"/>
      <c r="Z513" s="278"/>
    </row>
    <row r="514" spans="1:26" x14ac:dyDescent="0.2">
      <c r="A514" s="277"/>
      <c r="B514" s="278"/>
      <c r="C514" s="278"/>
      <c r="D514" s="338"/>
      <c r="E514" s="278"/>
      <c r="F514" s="338"/>
      <c r="G514" s="278"/>
      <c r="H514" s="278"/>
      <c r="I514" s="278"/>
      <c r="J514" s="278"/>
      <c r="K514" s="278"/>
      <c r="L514" s="278"/>
      <c r="M514" s="278"/>
      <c r="N514" s="278"/>
      <c r="O514" s="278"/>
      <c r="P514" s="278"/>
      <c r="Q514" s="278"/>
      <c r="R514" s="278"/>
      <c r="S514" s="278"/>
      <c r="T514" s="278"/>
      <c r="U514" s="278"/>
      <c r="V514" s="278"/>
      <c r="W514" s="278"/>
      <c r="X514" s="278"/>
      <c r="Y514" s="278"/>
      <c r="Z514" s="278"/>
    </row>
    <row r="515" spans="1:26" x14ac:dyDescent="0.2">
      <c r="A515" s="277"/>
      <c r="B515" s="278"/>
      <c r="C515" s="278"/>
      <c r="D515" s="338"/>
      <c r="E515" s="278"/>
      <c r="F515" s="338"/>
      <c r="G515" s="278"/>
      <c r="H515" s="278"/>
      <c r="I515" s="278"/>
      <c r="J515" s="278"/>
      <c r="K515" s="278"/>
      <c r="L515" s="278"/>
      <c r="M515" s="278"/>
      <c r="N515" s="278"/>
      <c r="O515" s="278"/>
      <c r="P515" s="278"/>
      <c r="Q515" s="278"/>
      <c r="R515" s="278"/>
      <c r="S515" s="278"/>
      <c r="T515" s="278"/>
      <c r="U515" s="278"/>
      <c r="V515" s="278"/>
      <c r="W515" s="278"/>
      <c r="X515" s="278"/>
      <c r="Y515" s="278"/>
      <c r="Z515" s="278"/>
    </row>
    <row r="516" spans="1:26" x14ac:dyDescent="0.2">
      <c r="A516" s="277"/>
      <c r="B516" s="278"/>
      <c r="C516" s="278"/>
      <c r="D516" s="338"/>
      <c r="E516" s="278"/>
      <c r="F516" s="338"/>
      <c r="G516" s="278"/>
      <c r="H516" s="278"/>
      <c r="I516" s="278"/>
      <c r="J516" s="278"/>
      <c r="K516" s="278"/>
      <c r="L516" s="278"/>
      <c r="M516" s="278"/>
      <c r="N516" s="278"/>
      <c r="O516" s="278"/>
      <c r="P516" s="278"/>
      <c r="Q516" s="278"/>
      <c r="R516" s="278"/>
      <c r="S516" s="278"/>
      <c r="T516" s="278"/>
      <c r="U516" s="278"/>
      <c r="V516" s="278"/>
      <c r="W516" s="278"/>
      <c r="X516" s="278"/>
      <c r="Y516" s="278"/>
      <c r="Z516" s="278"/>
    </row>
    <row r="517" spans="1:26" x14ac:dyDescent="0.2">
      <c r="A517" s="277"/>
      <c r="B517" s="278"/>
      <c r="C517" s="278"/>
      <c r="D517" s="338"/>
      <c r="E517" s="278"/>
      <c r="F517" s="338"/>
      <c r="G517" s="278"/>
      <c r="H517" s="278"/>
      <c r="I517" s="278"/>
      <c r="J517" s="278"/>
      <c r="K517" s="278"/>
      <c r="L517" s="278"/>
      <c r="M517" s="278"/>
      <c r="N517" s="278"/>
      <c r="O517" s="278"/>
      <c r="P517" s="278"/>
      <c r="Q517" s="278"/>
      <c r="R517" s="278"/>
      <c r="S517" s="278"/>
      <c r="T517" s="278"/>
      <c r="U517" s="278"/>
      <c r="V517" s="278"/>
      <c r="W517" s="278"/>
      <c r="X517" s="278"/>
      <c r="Y517" s="278"/>
      <c r="Z517" s="278"/>
    </row>
    <row r="518" spans="1:26" x14ac:dyDescent="0.2">
      <c r="A518" s="277"/>
      <c r="B518" s="278"/>
      <c r="C518" s="278"/>
      <c r="D518" s="338"/>
      <c r="E518" s="278"/>
      <c r="F518" s="338"/>
      <c r="G518" s="278"/>
      <c r="H518" s="278"/>
      <c r="I518" s="278"/>
      <c r="J518" s="278"/>
      <c r="K518" s="278"/>
      <c r="L518" s="278"/>
      <c r="M518" s="278"/>
      <c r="N518" s="278"/>
      <c r="O518" s="278"/>
      <c r="P518" s="278"/>
      <c r="Q518" s="278"/>
      <c r="R518" s="278"/>
      <c r="S518" s="278"/>
      <c r="T518" s="278"/>
      <c r="U518" s="278"/>
      <c r="V518" s="278"/>
      <c r="W518" s="278"/>
      <c r="X518" s="278"/>
      <c r="Y518" s="278"/>
      <c r="Z518" s="278"/>
    </row>
    <row r="519" spans="1:26" x14ac:dyDescent="0.2">
      <c r="A519" s="277"/>
      <c r="B519" s="278"/>
      <c r="C519" s="278"/>
      <c r="D519" s="338"/>
      <c r="E519" s="278"/>
      <c r="F519" s="338"/>
      <c r="G519" s="278"/>
      <c r="H519" s="278"/>
      <c r="I519" s="278"/>
      <c r="J519" s="278"/>
      <c r="K519" s="278"/>
      <c r="L519" s="278"/>
      <c r="M519" s="278"/>
      <c r="N519" s="278"/>
      <c r="O519" s="278"/>
      <c r="P519" s="278"/>
      <c r="Q519" s="278"/>
      <c r="R519" s="278"/>
      <c r="S519" s="278"/>
      <c r="T519" s="278"/>
      <c r="U519" s="278"/>
      <c r="V519" s="278"/>
      <c r="W519" s="278"/>
      <c r="X519" s="278"/>
      <c r="Y519" s="278"/>
      <c r="Z519" s="278"/>
    </row>
    <row r="520" spans="1:26" x14ac:dyDescent="0.2">
      <c r="A520" s="277"/>
      <c r="B520" s="278"/>
      <c r="C520" s="278"/>
      <c r="D520" s="338"/>
      <c r="E520" s="278"/>
      <c r="F520" s="338"/>
      <c r="G520" s="278"/>
      <c r="H520" s="278"/>
      <c r="I520" s="278"/>
      <c r="J520" s="278"/>
      <c r="K520" s="278"/>
      <c r="L520" s="278"/>
      <c r="M520" s="278"/>
      <c r="N520" s="278"/>
      <c r="O520" s="278"/>
      <c r="P520" s="278"/>
      <c r="Q520" s="278"/>
      <c r="R520" s="278"/>
      <c r="S520" s="278"/>
      <c r="T520" s="278"/>
      <c r="U520" s="278"/>
      <c r="V520" s="278"/>
      <c r="W520" s="278"/>
      <c r="X520" s="278"/>
      <c r="Y520" s="278"/>
      <c r="Z520" s="278"/>
    </row>
    <row r="521" spans="1:26" x14ac:dyDescent="0.2">
      <c r="A521" s="277"/>
      <c r="B521" s="278"/>
      <c r="C521" s="278"/>
      <c r="D521" s="338"/>
      <c r="E521" s="278"/>
      <c r="F521" s="338"/>
      <c r="G521" s="278"/>
      <c r="H521" s="278"/>
      <c r="I521" s="278"/>
      <c r="J521" s="278"/>
      <c r="K521" s="278"/>
      <c r="L521" s="278"/>
      <c r="M521" s="278"/>
      <c r="N521" s="278"/>
      <c r="O521" s="278"/>
      <c r="P521" s="278"/>
      <c r="Q521" s="278"/>
      <c r="R521" s="278"/>
      <c r="S521" s="278"/>
      <c r="T521" s="278"/>
      <c r="U521" s="278"/>
      <c r="V521" s="278"/>
      <c r="W521" s="278"/>
      <c r="X521" s="278"/>
      <c r="Y521" s="278"/>
      <c r="Z521" s="278"/>
    </row>
    <row r="522" spans="1:26" x14ac:dyDescent="0.2">
      <c r="A522" s="277"/>
      <c r="B522" s="278"/>
      <c r="C522" s="278"/>
      <c r="D522" s="338"/>
      <c r="E522" s="278"/>
      <c r="F522" s="338"/>
      <c r="G522" s="278"/>
      <c r="H522" s="278"/>
      <c r="I522" s="278"/>
      <c r="J522" s="278"/>
      <c r="K522" s="278"/>
      <c r="L522" s="278"/>
      <c r="M522" s="278"/>
      <c r="N522" s="278"/>
      <c r="O522" s="278"/>
      <c r="P522" s="278"/>
      <c r="Q522" s="278"/>
      <c r="R522" s="278"/>
      <c r="S522" s="278"/>
      <c r="T522" s="278"/>
      <c r="U522" s="278"/>
      <c r="V522" s="278"/>
      <c r="W522" s="278"/>
      <c r="X522" s="278"/>
      <c r="Y522" s="278"/>
      <c r="Z522" s="278"/>
    </row>
    <row r="523" spans="1:26" x14ac:dyDescent="0.2">
      <c r="A523" s="277"/>
      <c r="B523" s="278"/>
      <c r="C523" s="278"/>
      <c r="D523" s="338"/>
      <c r="E523" s="278"/>
      <c r="F523" s="338"/>
      <c r="G523" s="278"/>
      <c r="H523" s="278"/>
      <c r="I523" s="278"/>
      <c r="J523" s="278"/>
      <c r="K523" s="278"/>
      <c r="L523" s="278"/>
      <c r="M523" s="278"/>
      <c r="N523" s="278"/>
      <c r="O523" s="278"/>
      <c r="P523" s="278"/>
      <c r="Q523" s="278"/>
      <c r="R523" s="278"/>
      <c r="S523" s="278"/>
      <c r="T523" s="278"/>
      <c r="U523" s="278"/>
      <c r="V523" s="278"/>
      <c r="W523" s="278"/>
      <c r="X523" s="278"/>
      <c r="Y523" s="278"/>
      <c r="Z523" s="278"/>
    </row>
    <row r="524" spans="1:26" x14ac:dyDescent="0.2">
      <c r="A524" s="277"/>
      <c r="B524" s="278"/>
      <c r="C524" s="278"/>
      <c r="D524" s="338"/>
      <c r="E524" s="278"/>
      <c r="F524" s="338"/>
      <c r="G524" s="278"/>
      <c r="H524" s="278"/>
      <c r="I524" s="278"/>
      <c r="J524" s="278"/>
      <c r="K524" s="278"/>
      <c r="L524" s="278"/>
      <c r="M524" s="278"/>
      <c r="N524" s="278"/>
      <c r="O524" s="278"/>
      <c r="P524" s="278"/>
      <c r="Q524" s="278"/>
      <c r="R524" s="278"/>
      <c r="S524" s="278"/>
      <c r="T524" s="278"/>
      <c r="U524" s="278"/>
      <c r="V524" s="278"/>
      <c r="W524" s="278"/>
      <c r="X524" s="278"/>
      <c r="Y524" s="278"/>
      <c r="Z524" s="278"/>
    </row>
    <row r="525" spans="1:26" x14ac:dyDescent="0.2">
      <c r="A525" s="277"/>
      <c r="B525" s="278"/>
      <c r="C525" s="278"/>
      <c r="D525" s="338"/>
      <c r="E525" s="278"/>
      <c r="F525" s="338"/>
      <c r="G525" s="278"/>
      <c r="H525" s="278"/>
      <c r="I525" s="278"/>
      <c r="J525" s="278"/>
      <c r="K525" s="278"/>
      <c r="L525" s="278"/>
      <c r="M525" s="278"/>
      <c r="N525" s="278"/>
      <c r="O525" s="278"/>
      <c r="P525" s="278"/>
      <c r="Q525" s="278"/>
      <c r="R525" s="278"/>
      <c r="S525" s="278"/>
      <c r="T525" s="278"/>
      <c r="U525" s="278"/>
      <c r="V525" s="278"/>
      <c r="W525" s="278"/>
      <c r="X525" s="278"/>
      <c r="Y525" s="278"/>
      <c r="Z525" s="278"/>
    </row>
    <row r="526" spans="1:26" x14ac:dyDescent="0.2">
      <c r="A526" s="277"/>
      <c r="B526" s="278"/>
      <c r="C526" s="278"/>
      <c r="D526" s="338"/>
      <c r="E526" s="278"/>
      <c r="F526" s="338"/>
      <c r="G526" s="278"/>
      <c r="H526" s="278"/>
      <c r="I526" s="278"/>
      <c r="J526" s="278"/>
      <c r="K526" s="278"/>
      <c r="L526" s="278"/>
      <c r="M526" s="278"/>
      <c r="N526" s="278"/>
      <c r="O526" s="278"/>
      <c r="P526" s="278"/>
      <c r="Q526" s="278"/>
      <c r="R526" s="278"/>
      <c r="S526" s="278"/>
      <c r="T526" s="278"/>
      <c r="U526" s="278"/>
      <c r="V526" s="278"/>
      <c r="W526" s="278"/>
      <c r="X526" s="278"/>
      <c r="Y526" s="278"/>
      <c r="Z526" s="278"/>
    </row>
    <row r="527" spans="1:26" x14ac:dyDescent="0.2">
      <c r="A527" s="277"/>
      <c r="B527" s="278"/>
      <c r="C527" s="278"/>
      <c r="D527" s="338"/>
      <c r="E527" s="278"/>
      <c r="F527" s="338"/>
      <c r="G527" s="278"/>
      <c r="H527" s="278"/>
      <c r="I527" s="278"/>
      <c r="J527" s="278"/>
      <c r="K527" s="278"/>
      <c r="L527" s="278"/>
      <c r="M527" s="278"/>
      <c r="N527" s="278"/>
      <c r="O527" s="278"/>
      <c r="P527" s="278"/>
      <c r="Q527" s="278"/>
      <c r="R527" s="278"/>
      <c r="S527" s="278"/>
      <c r="T527" s="278"/>
      <c r="U527" s="278"/>
      <c r="V527" s="278"/>
      <c r="W527" s="278"/>
      <c r="X527" s="278"/>
      <c r="Y527" s="278"/>
      <c r="Z527" s="278"/>
    </row>
    <row r="528" spans="1:26" x14ac:dyDescent="0.2">
      <c r="A528" s="277"/>
      <c r="B528" s="278"/>
      <c r="C528" s="278"/>
      <c r="D528" s="338"/>
      <c r="E528" s="278"/>
      <c r="F528" s="338"/>
      <c r="G528" s="278"/>
      <c r="H528" s="278"/>
      <c r="I528" s="278"/>
      <c r="J528" s="278"/>
      <c r="K528" s="278"/>
      <c r="L528" s="278"/>
      <c r="M528" s="278"/>
      <c r="N528" s="278"/>
      <c r="O528" s="278"/>
      <c r="P528" s="278"/>
      <c r="Q528" s="278"/>
      <c r="R528" s="278"/>
      <c r="S528" s="278"/>
      <c r="T528" s="278"/>
      <c r="U528" s="278"/>
      <c r="V528" s="278"/>
      <c r="W528" s="278"/>
      <c r="X528" s="278"/>
      <c r="Y528" s="278"/>
      <c r="Z528" s="278"/>
    </row>
    <row r="529" spans="1:26" x14ac:dyDescent="0.2">
      <c r="A529" s="277"/>
      <c r="B529" s="278"/>
      <c r="C529" s="278"/>
      <c r="D529" s="338"/>
      <c r="E529" s="278"/>
      <c r="F529" s="338"/>
      <c r="G529" s="278"/>
      <c r="H529" s="278"/>
      <c r="I529" s="278"/>
      <c r="J529" s="278"/>
      <c r="K529" s="278"/>
      <c r="L529" s="278"/>
      <c r="M529" s="278"/>
      <c r="N529" s="278"/>
      <c r="O529" s="278"/>
      <c r="P529" s="278"/>
      <c r="Q529" s="278"/>
      <c r="R529" s="278"/>
      <c r="S529" s="278"/>
      <c r="T529" s="278"/>
      <c r="U529" s="278"/>
      <c r="V529" s="278"/>
      <c r="W529" s="278"/>
      <c r="X529" s="278"/>
      <c r="Y529" s="278"/>
      <c r="Z529" s="278"/>
    </row>
    <row r="530" spans="1:26" x14ac:dyDescent="0.2">
      <c r="A530" s="277"/>
      <c r="B530" s="278"/>
      <c r="C530" s="278"/>
      <c r="D530" s="338"/>
      <c r="E530" s="278"/>
      <c r="F530" s="338"/>
      <c r="G530" s="278"/>
      <c r="H530" s="278"/>
      <c r="I530" s="278"/>
      <c r="J530" s="278"/>
      <c r="K530" s="278"/>
      <c r="L530" s="278"/>
      <c r="M530" s="278"/>
      <c r="N530" s="278"/>
      <c r="O530" s="278"/>
      <c r="P530" s="278"/>
      <c r="Q530" s="278"/>
      <c r="R530" s="278"/>
      <c r="S530" s="278"/>
      <c r="T530" s="278"/>
      <c r="U530" s="278"/>
      <c r="V530" s="278"/>
      <c r="W530" s="278"/>
      <c r="X530" s="278"/>
      <c r="Y530" s="278"/>
      <c r="Z530" s="278"/>
    </row>
    <row r="531" spans="1:26" x14ac:dyDescent="0.2">
      <c r="A531" s="277"/>
      <c r="B531" s="278"/>
      <c r="C531" s="278"/>
      <c r="D531" s="338"/>
      <c r="E531" s="278"/>
      <c r="F531" s="338"/>
      <c r="G531" s="278"/>
      <c r="H531" s="278"/>
      <c r="I531" s="278"/>
      <c r="J531" s="278"/>
      <c r="K531" s="278"/>
      <c r="L531" s="278"/>
      <c r="M531" s="278"/>
      <c r="N531" s="278"/>
      <c r="O531" s="278"/>
      <c r="P531" s="278"/>
      <c r="Q531" s="278"/>
      <c r="R531" s="278"/>
      <c r="S531" s="278"/>
      <c r="T531" s="278"/>
      <c r="U531" s="278"/>
      <c r="V531" s="278"/>
      <c r="W531" s="278"/>
      <c r="X531" s="278"/>
      <c r="Y531" s="278"/>
      <c r="Z531" s="278"/>
    </row>
    <row r="532" spans="1:26" x14ac:dyDescent="0.2">
      <c r="A532" s="277"/>
      <c r="B532" s="278"/>
      <c r="C532" s="278"/>
      <c r="D532" s="338"/>
      <c r="E532" s="278"/>
      <c r="F532" s="338"/>
      <c r="G532" s="278"/>
      <c r="H532" s="278"/>
      <c r="I532" s="278"/>
      <c r="J532" s="278"/>
      <c r="K532" s="278"/>
      <c r="L532" s="278"/>
      <c r="M532" s="278"/>
      <c r="N532" s="278"/>
      <c r="O532" s="278"/>
      <c r="P532" s="278"/>
      <c r="Q532" s="278"/>
      <c r="R532" s="278"/>
      <c r="S532" s="278"/>
      <c r="T532" s="278"/>
      <c r="U532" s="278"/>
      <c r="V532" s="278"/>
      <c r="W532" s="278"/>
      <c r="X532" s="278"/>
      <c r="Y532" s="278"/>
      <c r="Z532" s="278"/>
    </row>
    <row r="533" spans="1:26" x14ac:dyDescent="0.2">
      <c r="A533" s="277"/>
      <c r="B533" s="278"/>
      <c r="C533" s="278"/>
      <c r="D533" s="338"/>
      <c r="E533" s="278"/>
      <c r="F533" s="338"/>
      <c r="G533" s="278"/>
      <c r="H533" s="278"/>
      <c r="I533" s="278"/>
      <c r="J533" s="278"/>
      <c r="K533" s="278"/>
      <c r="L533" s="278"/>
      <c r="M533" s="278"/>
      <c r="N533" s="278"/>
      <c r="O533" s="278"/>
      <c r="P533" s="278"/>
      <c r="Q533" s="278"/>
      <c r="R533" s="278"/>
      <c r="S533" s="278"/>
      <c r="T533" s="278"/>
      <c r="U533" s="278"/>
      <c r="V533" s="278"/>
      <c r="W533" s="278"/>
      <c r="X533" s="278"/>
      <c r="Y533" s="278"/>
      <c r="Z533" s="278"/>
    </row>
    <row r="534" spans="1:26" x14ac:dyDescent="0.2">
      <c r="A534" s="277"/>
      <c r="B534" s="278"/>
      <c r="C534" s="278"/>
      <c r="D534" s="338"/>
      <c r="E534" s="278"/>
      <c r="F534" s="338"/>
      <c r="G534" s="278"/>
      <c r="H534" s="278"/>
      <c r="I534" s="278"/>
      <c r="J534" s="278"/>
      <c r="K534" s="278"/>
      <c r="L534" s="278"/>
      <c r="M534" s="278"/>
      <c r="N534" s="278"/>
      <c r="O534" s="278"/>
      <c r="P534" s="278"/>
      <c r="Q534" s="278"/>
      <c r="R534" s="278"/>
      <c r="S534" s="278"/>
      <c r="T534" s="278"/>
      <c r="U534" s="278"/>
      <c r="V534" s="278"/>
      <c r="W534" s="278"/>
      <c r="X534" s="278"/>
      <c r="Y534" s="278"/>
      <c r="Z534" s="278"/>
    </row>
    <row r="535" spans="1:26" x14ac:dyDescent="0.2">
      <c r="A535" s="277"/>
      <c r="B535" s="278"/>
      <c r="C535" s="278"/>
      <c r="D535" s="338"/>
      <c r="E535" s="278"/>
      <c r="F535" s="338"/>
      <c r="G535" s="278"/>
      <c r="H535" s="278"/>
      <c r="I535" s="278"/>
      <c r="J535" s="278"/>
      <c r="K535" s="278"/>
      <c r="L535" s="278"/>
      <c r="M535" s="278"/>
      <c r="N535" s="278"/>
      <c r="O535" s="278"/>
      <c r="P535" s="278"/>
      <c r="Q535" s="278"/>
      <c r="R535" s="278"/>
      <c r="S535" s="278"/>
      <c r="T535" s="278"/>
      <c r="U535" s="278"/>
      <c r="V535" s="278"/>
      <c r="W535" s="278"/>
      <c r="X535" s="278"/>
      <c r="Y535" s="278"/>
      <c r="Z535" s="278"/>
    </row>
    <row r="536" spans="1:26" x14ac:dyDescent="0.2">
      <c r="A536" s="277"/>
      <c r="B536" s="278"/>
      <c r="C536" s="278"/>
      <c r="D536" s="338"/>
      <c r="E536" s="278"/>
      <c r="F536" s="338"/>
      <c r="G536" s="278"/>
      <c r="H536" s="278"/>
      <c r="I536" s="278"/>
      <c r="J536" s="278"/>
      <c r="K536" s="278"/>
      <c r="L536" s="278"/>
      <c r="M536" s="278"/>
      <c r="N536" s="278"/>
      <c r="O536" s="278"/>
      <c r="P536" s="278"/>
      <c r="Q536" s="278"/>
      <c r="R536" s="278"/>
      <c r="S536" s="278"/>
      <c r="T536" s="278"/>
      <c r="U536" s="278"/>
      <c r="V536" s="278"/>
      <c r="W536" s="278"/>
      <c r="X536" s="278"/>
      <c r="Y536" s="278"/>
      <c r="Z536" s="278"/>
    </row>
    <row r="537" spans="1:26" x14ac:dyDescent="0.2">
      <c r="A537" s="277"/>
      <c r="B537" s="278"/>
      <c r="C537" s="278"/>
      <c r="D537" s="338"/>
      <c r="E537" s="278"/>
      <c r="F537" s="338"/>
      <c r="G537" s="278"/>
      <c r="H537" s="278"/>
      <c r="I537" s="278"/>
      <c r="J537" s="278"/>
      <c r="K537" s="278"/>
      <c r="L537" s="278"/>
      <c r="M537" s="278"/>
      <c r="N537" s="278"/>
      <c r="O537" s="278"/>
      <c r="P537" s="278"/>
      <c r="Q537" s="278"/>
      <c r="R537" s="278"/>
      <c r="S537" s="278"/>
      <c r="T537" s="278"/>
      <c r="U537" s="278"/>
      <c r="V537" s="278"/>
      <c r="W537" s="278"/>
      <c r="X537" s="278"/>
      <c r="Y537" s="278"/>
      <c r="Z537" s="278"/>
    </row>
    <row r="538" spans="1:26" x14ac:dyDescent="0.2">
      <c r="A538" s="277"/>
      <c r="B538" s="278"/>
      <c r="C538" s="278"/>
      <c r="D538" s="338"/>
      <c r="E538" s="278"/>
      <c r="F538" s="338"/>
      <c r="G538" s="278"/>
      <c r="H538" s="278"/>
      <c r="I538" s="278"/>
      <c r="J538" s="278"/>
      <c r="K538" s="278"/>
      <c r="L538" s="278"/>
      <c r="M538" s="278"/>
      <c r="N538" s="278"/>
      <c r="O538" s="278"/>
      <c r="P538" s="278"/>
      <c r="Q538" s="278"/>
      <c r="R538" s="278"/>
      <c r="S538" s="278"/>
      <c r="T538" s="278"/>
      <c r="U538" s="278"/>
      <c r="V538" s="278"/>
      <c r="W538" s="278"/>
      <c r="X538" s="278"/>
      <c r="Y538" s="278"/>
      <c r="Z538" s="278"/>
    </row>
    <row r="539" spans="1:26" x14ac:dyDescent="0.2">
      <c r="A539" s="277"/>
      <c r="B539" s="278"/>
      <c r="C539" s="278"/>
      <c r="D539" s="338"/>
      <c r="E539" s="278"/>
      <c r="F539" s="338"/>
      <c r="G539" s="278"/>
      <c r="H539" s="278"/>
      <c r="I539" s="278"/>
      <c r="J539" s="278"/>
      <c r="K539" s="278"/>
      <c r="L539" s="278"/>
      <c r="M539" s="278"/>
      <c r="N539" s="278"/>
      <c r="O539" s="278"/>
      <c r="P539" s="278"/>
      <c r="Q539" s="278"/>
      <c r="R539" s="278"/>
      <c r="S539" s="278"/>
      <c r="T539" s="278"/>
      <c r="U539" s="278"/>
      <c r="V539" s="278"/>
      <c r="W539" s="278"/>
      <c r="X539" s="278"/>
      <c r="Y539" s="278"/>
      <c r="Z539" s="278"/>
    </row>
    <row r="540" spans="1:26" x14ac:dyDescent="0.2">
      <c r="A540" s="277"/>
      <c r="B540" s="278"/>
      <c r="C540" s="278"/>
      <c r="D540" s="338"/>
      <c r="E540" s="278"/>
      <c r="F540" s="338"/>
      <c r="G540" s="278"/>
      <c r="H540" s="278"/>
      <c r="I540" s="278"/>
      <c r="J540" s="278"/>
      <c r="K540" s="278"/>
      <c r="L540" s="278"/>
      <c r="M540" s="278"/>
      <c r="N540" s="278"/>
      <c r="O540" s="278"/>
      <c r="P540" s="278"/>
      <c r="Q540" s="278"/>
      <c r="R540" s="278"/>
      <c r="S540" s="278"/>
      <c r="T540" s="278"/>
      <c r="U540" s="278"/>
      <c r="V540" s="278"/>
      <c r="W540" s="278"/>
      <c r="X540" s="278"/>
      <c r="Y540" s="278"/>
      <c r="Z540" s="278"/>
    </row>
    <row r="541" spans="1:26" x14ac:dyDescent="0.2">
      <c r="A541" s="277"/>
      <c r="B541" s="278"/>
      <c r="C541" s="278"/>
      <c r="D541" s="338"/>
      <c r="E541" s="278"/>
      <c r="F541" s="338"/>
      <c r="G541" s="278"/>
      <c r="H541" s="278"/>
      <c r="I541" s="278"/>
      <c r="J541" s="278"/>
      <c r="K541" s="278"/>
      <c r="L541" s="278"/>
      <c r="M541" s="278"/>
      <c r="N541" s="278"/>
      <c r="O541" s="278"/>
      <c r="P541" s="278"/>
      <c r="Q541" s="278"/>
      <c r="R541" s="278"/>
      <c r="S541" s="278"/>
      <c r="T541" s="278"/>
      <c r="U541" s="278"/>
      <c r="V541" s="278"/>
      <c r="W541" s="278"/>
      <c r="X541" s="278"/>
      <c r="Y541" s="278"/>
      <c r="Z541" s="278"/>
    </row>
    <row r="542" spans="1:26" x14ac:dyDescent="0.2">
      <c r="A542" s="277"/>
      <c r="B542" s="278"/>
      <c r="C542" s="278"/>
      <c r="D542" s="338"/>
      <c r="E542" s="278"/>
      <c r="F542" s="338"/>
      <c r="G542" s="278"/>
      <c r="H542" s="278"/>
      <c r="I542" s="278"/>
      <c r="J542" s="278"/>
      <c r="K542" s="278"/>
      <c r="L542" s="278"/>
      <c r="M542" s="278"/>
      <c r="N542" s="278"/>
      <c r="O542" s="278"/>
      <c r="P542" s="278"/>
      <c r="Q542" s="278"/>
      <c r="R542" s="278"/>
      <c r="S542" s="278"/>
      <c r="T542" s="278"/>
      <c r="U542" s="278"/>
      <c r="V542" s="278"/>
      <c r="W542" s="278"/>
      <c r="X542" s="278"/>
      <c r="Y542" s="278"/>
      <c r="Z542" s="278"/>
    </row>
    <row r="543" spans="1:26" x14ac:dyDescent="0.2">
      <c r="A543" s="277"/>
      <c r="B543" s="278"/>
      <c r="C543" s="278"/>
      <c r="D543" s="338"/>
      <c r="E543" s="278"/>
      <c r="F543" s="338"/>
      <c r="G543" s="278"/>
      <c r="H543" s="278"/>
      <c r="I543" s="278"/>
      <c r="J543" s="278"/>
      <c r="K543" s="278"/>
      <c r="L543" s="278"/>
      <c r="M543" s="278"/>
      <c r="N543" s="278"/>
      <c r="O543" s="278"/>
      <c r="P543" s="278"/>
      <c r="Q543" s="278"/>
      <c r="R543" s="278"/>
      <c r="S543" s="278"/>
      <c r="T543" s="278"/>
      <c r="U543" s="278"/>
      <c r="V543" s="278"/>
      <c r="W543" s="278"/>
      <c r="X543" s="278"/>
      <c r="Y543" s="278"/>
      <c r="Z543" s="278"/>
    </row>
    <row r="544" spans="1:26" x14ac:dyDescent="0.2">
      <c r="A544" s="277"/>
      <c r="B544" s="278"/>
      <c r="C544" s="278"/>
      <c r="D544" s="338"/>
      <c r="E544" s="278"/>
      <c r="F544" s="338"/>
      <c r="G544" s="278"/>
      <c r="H544" s="278"/>
      <c r="I544" s="278"/>
      <c r="J544" s="278"/>
      <c r="K544" s="278"/>
      <c r="L544" s="278"/>
      <c r="M544" s="278"/>
      <c r="N544" s="278"/>
      <c r="O544" s="278"/>
      <c r="P544" s="278"/>
      <c r="Q544" s="278"/>
      <c r="R544" s="278"/>
      <c r="S544" s="278"/>
      <c r="T544" s="278"/>
      <c r="U544" s="278"/>
      <c r="V544" s="278"/>
      <c r="W544" s="278"/>
      <c r="X544" s="278"/>
      <c r="Y544" s="278"/>
      <c r="Z544" s="278"/>
    </row>
    <row r="545" spans="1:26" x14ac:dyDescent="0.2">
      <c r="A545" s="277"/>
      <c r="B545" s="278"/>
      <c r="C545" s="278"/>
      <c r="D545" s="338"/>
      <c r="E545" s="278"/>
      <c r="F545" s="338"/>
      <c r="G545" s="278"/>
      <c r="H545" s="278"/>
      <c r="I545" s="278"/>
      <c r="J545" s="278"/>
      <c r="K545" s="278"/>
      <c r="L545" s="278"/>
      <c r="M545" s="278"/>
      <c r="N545" s="278"/>
      <c r="O545" s="278"/>
      <c r="P545" s="278"/>
      <c r="Q545" s="278"/>
      <c r="R545" s="278"/>
      <c r="S545" s="278"/>
      <c r="T545" s="278"/>
      <c r="U545" s="278"/>
      <c r="V545" s="278"/>
      <c r="W545" s="278"/>
      <c r="X545" s="278"/>
      <c r="Y545" s="278"/>
      <c r="Z545" s="278"/>
    </row>
    <row r="546" spans="1:26" x14ac:dyDescent="0.2">
      <c r="A546" s="277"/>
      <c r="B546" s="278"/>
      <c r="C546" s="278"/>
      <c r="D546" s="338"/>
      <c r="E546" s="278"/>
      <c r="F546" s="338"/>
      <c r="G546" s="278"/>
      <c r="H546" s="278"/>
      <c r="I546" s="278"/>
      <c r="J546" s="278"/>
      <c r="K546" s="278"/>
      <c r="L546" s="278"/>
      <c r="M546" s="278"/>
      <c r="N546" s="278"/>
      <c r="O546" s="278"/>
      <c r="P546" s="278"/>
      <c r="Q546" s="278"/>
      <c r="R546" s="278"/>
      <c r="S546" s="278"/>
      <c r="T546" s="278"/>
      <c r="U546" s="278"/>
      <c r="V546" s="278"/>
      <c r="W546" s="278"/>
      <c r="X546" s="278"/>
      <c r="Y546" s="278"/>
      <c r="Z546" s="278"/>
    </row>
    <row r="547" spans="1:26" x14ac:dyDescent="0.2">
      <c r="A547" s="277"/>
      <c r="B547" s="278"/>
      <c r="C547" s="278"/>
      <c r="D547" s="338"/>
      <c r="E547" s="278"/>
      <c r="F547" s="338"/>
      <c r="G547" s="278"/>
      <c r="H547" s="278"/>
      <c r="I547" s="278"/>
      <c r="J547" s="278"/>
      <c r="K547" s="278"/>
      <c r="L547" s="278"/>
      <c r="M547" s="278"/>
      <c r="N547" s="278"/>
      <c r="O547" s="278"/>
      <c r="P547" s="278"/>
      <c r="Q547" s="278"/>
      <c r="R547" s="278"/>
      <c r="S547" s="278"/>
      <c r="T547" s="278"/>
      <c r="U547" s="278"/>
      <c r="V547" s="278"/>
      <c r="W547" s="278"/>
      <c r="X547" s="278"/>
      <c r="Y547" s="278"/>
      <c r="Z547" s="278"/>
    </row>
    <row r="548" spans="1:26" x14ac:dyDescent="0.2">
      <c r="A548" s="277"/>
      <c r="B548" s="278"/>
      <c r="C548" s="278"/>
      <c r="D548" s="338"/>
      <c r="E548" s="278"/>
      <c r="F548" s="338"/>
      <c r="G548" s="278"/>
      <c r="H548" s="278"/>
      <c r="I548" s="278"/>
      <c r="J548" s="278"/>
      <c r="K548" s="278"/>
      <c r="L548" s="278"/>
      <c r="M548" s="278"/>
      <c r="N548" s="278"/>
      <c r="O548" s="278"/>
      <c r="P548" s="278"/>
      <c r="Q548" s="278"/>
      <c r="R548" s="278"/>
      <c r="S548" s="278"/>
      <c r="T548" s="278"/>
      <c r="U548" s="278"/>
      <c r="V548" s="278"/>
      <c r="W548" s="278"/>
      <c r="X548" s="278"/>
      <c r="Y548" s="278"/>
      <c r="Z548" s="278"/>
    </row>
    <row r="549" spans="1:26" x14ac:dyDescent="0.2">
      <c r="A549" s="277"/>
      <c r="B549" s="278"/>
      <c r="C549" s="278"/>
      <c r="D549" s="338"/>
      <c r="E549" s="278"/>
      <c r="F549" s="338"/>
      <c r="G549" s="278"/>
      <c r="H549" s="278"/>
      <c r="I549" s="278"/>
      <c r="J549" s="278"/>
      <c r="K549" s="278"/>
      <c r="L549" s="278"/>
      <c r="M549" s="278"/>
      <c r="N549" s="278"/>
      <c r="O549" s="278"/>
      <c r="P549" s="278"/>
      <c r="Q549" s="278"/>
      <c r="R549" s="278"/>
      <c r="S549" s="278"/>
      <c r="T549" s="278"/>
      <c r="U549" s="278"/>
      <c r="V549" s="278"/>
      <c r="W549" s="278"/>
      <c r="X549" s="278"/>
      <c r="Y549" s="278"/>
      <c r="Z549" s="278"/>
    </row>
    <row r="550" spans="1:26" x14ac:dyDescent="0.2">
      <c r="A550" s="277"/>
      <c r="B550" s="278"/>
      <c r="C550" s="278"/>
      <c r="D550" s="338"/>
      <c r="E550" s="278"/>
      <c r="F550" s="338"/>
      <c r="G550" s="278"/>
      <c r="H550" s="278"/>
      <c r="I550" s="278"/>
      <c r="J550" s="278"/>
      <c r="K550" s="278"/>
      <c r="L550" s="278"/>
      <c r="M550" s="278"/>
      <c r="N550" s="278"/>
      <c r="O550" s="278"/>
      <c r="P550" s="278"/>
      <c r="Q550" s="278"/>
      <c r="R550" s="278"/>
      <c r="S550" s="278"/>
      <c r="T550" s="278"/>
      <c r="U550" s="278"/>
      <c r="V550" s="278"/>
      <c r="W550" s="278"/>
      <c r="X550" s="278"/>
      <c r="Y550" s="278"/>
      <c r="Z550" s="278"/>
    </row>
    <row r="551" spans="1:26" x14ac:dyDescent="0.2">
      <c r="A551" s="277"/>
      <c r="B551" s="278"/>
      <c r="C551" s="278"/>
      <c r="D551" s="338"/>
      <c r="E551" s="278"/>
      <c r="F551" s="338"/>
      <c r="G551" s="278"/>
      <c r="H551" s="278"/>
      <c r="I551" s="278"/>
      <c r="J551" s="278"/>
      <c r="K551" s="278"/>
      <c r="L551" s="278"/>
      <c r="M551" s="278"/>
      <c r="N551" s="278"/>
      <c r="O551" s="278"/>
      <c r="P551" s="278"/>
      <c r="Q551" s="278"/>
      <c r="R551" s="278"/>
      <c r="S551" s="278"/>
      <c r="T551" s="278"/>
      <c r="U551" s="278"/>
      <c r="V551" s="278"/>
      <c r="W551" s="278"/>
      <c r="X551" s="278"/>
      <c r="Y551" s="278"/>
      <c r="Z551" s="278"/>
    </row>
    <row r="552" spans="1:26" x14ac:dyDescent="0.2">
      <c r="A552" s="277"/>
      <c r="B552" s="278"/>
      <c r="C552" s="278"/>
      <c r="D552" s="338"/>
      <c r="E552" s="278"/>
      <c r="F552" s="338"/>
      <c r="G552" s="278"/>
      <c r="H552" s="278"/>
      <c r="I552" s="278"/>
      <c r="J552" s="278"/>
      <c r="K552" s="278"/>
      <c r="L552" s="278"/>
      <c r="M552" s="278"/>
      <c r="N552" s="278"/>
      <c r="O552" s="278"/>
      <c r="P552" s="278"/>
      <c r="Q552" s="278"/>
      <c r="R552" s="278"/>
      <c r="S552" s="278"/>
      <c r="T552" s="278"/>
      <c r="U552" s="278"/>
      <c r="V552" s="278"/>
      <c r="W552" s="278"/>
      <c r="X552" s="278"/>
      <c r="Y552" s="278"/>
      <c r="Z552" s="278"/>
    </row>
    <row r="553" spans="1:26" x14ac:dyDescent="0.2">
      <c r="A553" s="277"/>
      <c r="B553" s="278"/>
      <c r="C553" s="278"/>
      <c r="D553" s="338"/>
      <c r="E553" s="278"/>
      <c r="F553" s="338"/>
      <c r="G553" s="278"/>
      <c r="H553" s="278"/>
      <c r="I553" s="278"/>
      <c r="J553" s="278"/>
      <c r="K553" s="278"/>
      <c r="L553" s="278"/>
      <c r="M553" s="278"/>
      <c r="N553" s="278"/>
      <c r="O553" s="278"/>
      <c r="P553" s="278"/>
      <c r="Q553" s="278"/>
      <c r="R553" s="278"/>
      <c r="S553" s="278"/>
      <c r="T553" s="278"/>
      <c r="U553" s="278"/>
      <c r="V553" s="278"/>
      <c r="W553" s="278"/>
      <c r="X553" s="278"/>
      <c r="Y553" s="278"/>
      <c r="Z553" s="278"/>
    </row>
    <row r="554" spans="1:26" x14ac:dyDescent="0.2">
      <c r="A554" s="277"/>
      <c r="B554" s="278"/>
      <c r="C554" s="278"/>
      <c r="D554" s="338"/>
      <c r="E554" s="278"/>
      <c r="F554" s="338"/>
      <c r="G554" s="278"/>
      <c r="H554" s="278"/>
      <c r="I554" s="278"/>
      <c r="J554" s="278"/>
      <c r="K554" s="278"/>
      <c r="L554" s="278"/>
      <c r="M554" s="278"/>
      <c r="N554" s="278"/>
      <c r="O554" s="278"/>
      <c r="P554" s="278"/>
      <c r="Q554" s="278"/>
      <c r="R554" s="278"/>
      <c r="S554" s="278"/>
      <c r="T554" s="278"/>
      <c r="U554" s="278"/>
      <c r="V554" s="278"/>
      <c r="W554" s="278"/>
      <c r="X554" s="278"/>
      <c r="Y554" s="278"/>
      <c r="Z554" s="278"/>
    </row>
    <row r="555" spans="1:26" x14ac:dyDescent="0.2">
      <c r="A555" s="277"/>
      <c r="B555" s="278"/>
      <c r="C555" s="278"/>
      <c r="D555" s="338"/>
      <c r="E555" s="278"/>
      <c r="F555" s="338"/>
      <c r="G555" s="278"/>
      <c r="H555" s="278"/>
      <c r="I555" s="278"/>
      <c r="J555" s="278"/>
      <c r="K555" s="278"/>
      <c r="L555" s="278"/>
      <c r="M555" s="278"/>
      <c r="N555" s="278"/>
      <c r="O555" s="278"/>
      <c r="P555" s="278"/>
      <c r="Q555" s="278"/>
      <c r="R555" s="278"/>
      <c r="S555" s="278"/>
      <c r="T555" s="278"/>
      <c r="U555" s="278"/>
      <c r="V555" s="278"/>
      <c r="W555" s="278"/>
      <c r="X555" s="278"/>
      <c r="Y555" s="278"/>
      <c r="Z555" s="278"/>
    </row>
    <row r="556" spans="1:26" x14ac:dyDescent="0.2">
      <c r="A556" s="277"/>
      <c r="B556" s="278"/>
      <c r="C556" s="278"/>
      <c r="D556" s="338"/>
      <c r="E556" s="278"/>
      <c r="F556" s="338"/>
      <c r="G556" s="278"/>
      <c r="H556" s="278"/>
      <c r="I556" s="278"/>
      <c r="J556" s="278"/>
      <c r="K556" s="278"/>
      <c r="L556" s="278"/>
      <c r="M556" s="278"/>
      <c r="N556" s="278"/>
      <c r="O556" s="278"/>
      <c r="P556" s="278"/>
      <c r="Q556" s="278"/>
      <c r="R556" s="278"/>
      <c r="S556" s="278"/>
      <c r="T556" s="278"/>
      <c r="U556" s="278"/>
      <c r="V556" s="278"/>
      <c r="W556" s="278"/>
      <c r="X556" s="278"/>
      <c r="Y556" s="278"/>
      <c r="Z556" s="278"/>
    </row>
    <row r="557" spans="1:26" x14ac:dyDescent="0.2">
      <c r="A557" s="277"/>
      <c r="B557" s="278"/>
      <c r="C557" s="278"/>
      <c r="D557" s="338"/>
      <c r="E557" s="278"/>
      <c r="F557" s="338"/>
      <c r="G557" s="278"/>
      <c r="H557" s="278"/>
      <c r="I557" s="278"/>
      <c r="J557" s="278"/>
      <c r="K557" s="278"/>
      <c r="L557" s="278"/>
      <c r="M557" s="278"/>
      <c r="N557" s="278"/>
      <c r="O557" s="278"/>
      <c r="P557" s="278"/>
      <c r="Q557" s="278"/>
      <c r="R557" s="278"/>
      <c r="S557" s="278"/>
      <c r="T557" s="278"/>
      <c r="U557" s="278"/>
      <c r="V557" s="278"/>
      <c r="W557" s="278"/>
      <c r="X557" s="278"/>
      <c r="Y557" s="278"/>
      <c r="Z557" s="278"/>
    </row>
    <row r="558" spans="1:26" x14ac:dyDescent="0.2">
      <c r="A558" s="277"/>
      <c r="B558" s="278"/>
      <c r="C558" s="278"/>
      <c r="D558" s="338"/>
      <c r="E558" s="278"/>
      <c r="F558" s="338"/>
      <c r="G558" s="278"/>
      <c r="H558" s="278"/>
      <c r="I558" s="278"/>
      <c r="J558" s="278"/>
      <c r="K558" s="278"/>
      <c r="L558" s="278"/>
      <c r="M558" s="278"/>
      <c r="N558" s="278"/>
      <c r="O558" s="278"/>
      <c r="P558" s="278"/>
      <c r="Q558" s="278"/>
      <c r="R558" s="278"/>
      <c r="S558" s="278"/>
      <c r="T558" s="278"/>
      <c r="U558" s="278"/>
      <c r="V558" s="278"/>
      <c r="W558" s="278"/>
      <c r="X558" s="278"/>
      <c r="Y558" s="278"/>
      <c r="Z558" s="278"/>
    </row>
    <row r="559" spans="1:26" x14ac:dyDescent="0.2">
      <c r="A559" s="277"/>
      <c r="B559" s="278"/>
      <c r="C559" s="278"/>
      <c r="D559" s="338"/>
      <c r="E559" s="278"/>
      <c r="F559" s="338"/>
      <c r="G559" s="278"/>
      <c r="H559" s="278"/>
      <c r="I559" s="278"/>
      <c r="J559" s="278"/>
      <c r="K559" s="278"/>
      <c r="L559" s="278"/>
      <c r="M559" s="278"/>
      <c r="N559" s="278"/>
      <c r="O559" s="278"/>
      <c r="P559" s="278"/>
      <c r="Q559" s="278"/>
      <c r="R559" s="278"/>
      <c r="S559" s="278"/>
      <c r="T559" s="278"/>
      <c r="U559" s="278"/>
      <c r="V559" s="278"/>
      <c r="W559" s="278"/>
      <c r="X559" s="278"/>
      <c r="Y559" s="278"/>
      <c r="Z559" s="278"/>
    </row>
    <row r="560" spans="1:26" x14ac:dyDescent="0.2">
      <c r="A560" s="277"/>
      <c r="B560" s="278"/>
      <c r="C560" s="278"/>
      <c r="D560" s="338"/>
      <c r="E560" s="278"/>
      <c r="F560" s="338"/>
      <c r="G560" s="278"/>
      <c r="H560" s="278"/>
      <c r="I560" s="278"/>
      <c r="J560" s="278"/>
      <c r="K560" s="278"/>
      <c r="L560" s="278"/>
      <c r="M560" s="278"/>
      <c r="N560" s="278"/>
      <c r="O560" s="278"/>
      <c r="P560" s="278"/>
      <c r="Q560" s="278"/>
      <c r="R560" s="278"/>
      <c r="S560" s="278"/>
      <c r="T560" s="278"/>
      <c r="U560" s="278"/>
      <c r="V560" s="278"/>
      <c r="W560" s="278"/>
      <c r="X560" s="278"/>
      <c r="Y560" s="278"/>
      <c r="Z560" s="278"/>
    </row>
    <row r="561" spans="1:26" x14ac:dyDescent="0.2">
      <c r="A561" s="277"/>
      <c r="B561" s="278"/>
      <c r="C561" s="278"/>
      <c r="D561" s="338"/>
      <c r="E561" s="278"/>
      <c r="F561" s="338"/>
      <c r="G561" s="278"/>
      <c r="H561" s="278"/>
      <c r="I561" s="278"/>
      <c r="J561" s="278"/>
      <c r="K561" s="278"/>
      <c r="L561" s="278"/>
      <c r="M561" s="278"/>
      <c r="N561" s="278"/>
      <c r="O561" s="278"/>
      <c r="P561" s="278"/>
      <c r="Q561" s="278"/>
      <c r="R561" s="278"/>
      <c r="S561" s="278"/>
      <c r="T561" s="278"/>
      <c r="U561" s="278"/>
      <c r="V561" s="278"/>
      <c r="W561" s="278"/>
      <c r="X561" s="278"/>
      <c r="Y561" s="278"/>
      <c r="Z561" s="278"/>
    </row>
    <row r="562" spans="1:26" x14ac:dyDescent="0.2">
      <c r="A562" s="277"/>
      <c r="B562" s="278"/>
      <c r="C562" s="278"/>
      <c r="D562" s="338"/>
      <c r="E562" s="278"/>
      <c r="F562" s="338"/>
      <c r="G562" s="278"/>
      <c r="H562" s="278"/>
      <c r="I562" s="278"/>
      <c r="J562" s="278"/>
      <c r="K562" s="278"/>
      <c r="L562" s="278"/>
      <c r="M562" s="278"/>
      <c r="N562" s="278"/>
      <c r="O562" s="278"/>
      <c r="P562" s="278"/>
      <c r="Q562" s="278"/>
      <c r="R562" s="278"/>
      <c r="S562" s="278"/>
      <c r="T562" s="278"/>
      <c r="U562" s="278"/>
      <c r="V562" s="278"/>
      <c r="W562" s="278"/>
      <c r="X562" s="278"/>
      <c r="Y562" s="278"/>
      <c r="Z562" s="278"/>
    </row>
    <row r="563" spans="1:26" x14ac:dyDescent="0.2">
      <c r="A563" s="277"/>
      <c r="B563" s="278"/>
      <c r="C563" s="278"/>
      <c r="D563" s="338"/>
      <c r="E563" s="278"/>
      <c r="F563" s="338"/>
      <c r="G563" s="278"/>
      <c r="H563" s="278"/>
      <c r="I563" s="278"/>
      <c r="J563" s="278"/>
      <c r="K563" s="278"/>
      <c r="L563" s="278"/>
      <c r="M563" s="278"/>
      <c r="N563" s="278"/>
      <c r="O563" s="278"/>
      <c r="P563" s="278"/>
      <c r="Q563" s="278"/>
      <c r="R563" s="278"/>
      <c r="S563" s="278"/>
      <c r="T563" s="278"/>
      <c r="U563" s="278"/>
      <c r="V563" s="278"/>
      <c r="W563" s="278"/>
      <c r="X563" s="278"/>
      <c r="Y563" s="278"/>
      <c r="Z563" s="278"/>
    </row>
    <row r="564" spans="1:26" x14ac:dyDescent="0.2">
      <c r="A564" s="277"/>
      <c r="B564" s="278"/>
      <c r="C564" s="278"/>
      <c r="D564" s="338"/>
      <c r="E564" s="278"/>
      <c r="F564" s="338"/>
      <c r="G564" s="278"/>
      <c r="H564" s="278"/>
      <c r="I564" s="278"/>
      <c r="J564" s="278"/>
      <c r="K564" s="278"/>
      <c r="L564" s="278"/>
      <c r="M564" s="278"/>
      <c r="N564" s="278"/>
      <c r="O564" s="278"/>
      <c r="P564" s="278"/>
      <c r="Q564" s="278"/>
      <c r="R564" s="278"/>
      <c r="S564" s="278"/>
      <c r="T564" s="278"/>
      <c r="U564" s="278"/>
      <c r="V564" s="278"/>
      <c r="W564" s="278"/>
      <c r="X564" s="278"/>
      <c r="Y564" s="278"/>
      <c r="Z564" s="278"/>
    </row>
    <row r="565" spans="1:26" x14ac:dyDescent="0.2">
      <c r="A565" s="277"/>
      <c r="B565" s="278"/>
      <c r="C565" s="278"/>
      <c r="D565" s="338"/>
      <c r="E565" s="278"/>
      <c r="F565" s="338"/>
      <c r="G565" s="278"/>
      <c r="H565" s="278"/>
      <c r="I565" s="278"/>
      <c r="J565" s="278"/>
      <c r="K565" s="278"/>
      <c r="L565" s="278"/>
      <c r="M565" s="278"/>
      <c r="N565" s="278"/>
      <c r="O565" s="278"/>
      <c r="P565" s="278"/>
      <c r="Q565" s="278"/>
      <c r="R565" s="278"/>
      <c r="S565" s="278"/>
      <c r="T565" s="278"/>
      <c r="U565" s="278"/>
      <c r="V565" s="278"/>
      <c r="W565" s="278"/>
      <c r="X565" s="278"/>
      <c r="Y565" s="278"/>
      <c r="Z565" s="278"/>
    </row>
    <row r="566" spans="1:26" x14ac:dyDescent="0.2">
      <c r="A566" s="277"/>
      <c r="B566" s="278"/>
      <c r="C566" s="278"/>
      <c r="D566" s="338"/>
      <c r="E566" s="278"/>
      <c r="F566" s="338"/>
      <c r="G566" s="278"/>
      <c r="H566" s="278"/>
      <c r="I566" s="278"/>
      <c r="J566" s="278"/>
      <c r="K566" s="278"/>
      <c r="L566" s="278"/>
      <c r="M566" s="278"/>
      <c r="N566" s="278"/>
      <c r="O566" s="278"/>
      <c r="P566" s="278"/>
      <c r="Q566" s="278"/>
      <c r="R566" s="278"/>
      <c r="S566" s="278"/>
      <c r="T566" s="278"/>
      <c r="U566" s="278"/>
      <c r="V566" s="278"/>
      <c r="W566" s="278"/>
      <c r="X566" s="278"/>
      <c r="Y566" s="278"/>
      <c r="Z566" s="278"/>
    </row>
    <row r="567" spans="1:26" x14ac:dyDescent="0.2">
      <c r="A567" s="277"/>
      <c r="B567" s="278"/>
      <c r="C567" s="278"/>
      <c r="D567" s="338"/>
      <c r="E567" s="278"/>
      <c r="F567" s="338"/>
      <c r="G567" s="278"/>
      <c r="H567" s="278"/>
      <c r="I567" s="278"/>
      <c r="J567" s="278"/>
      <c r="K567" s="278"/>
      <c r="L567" s="278"/>
      <c r="M567" s="278"/>
      <c r="N567" s="278"/>
      <c r="O567" s="278"/>
      <c r="P567" s="278"/>
      <c r="Q567" s="278"/>
      <c r="R567" s="278"/>
      <c r="S567" s="278"/>
      <c r="T567" s="278"/>
      <c r="U567" s="278"/>
      <c r="V567" s="278"/>
      <c r="W567" s="278"/>
      <c r="X567" s="278"/>
      <c r="Y567" s="278"/>
      <c r="Z567" s="278"/>
    </row>
    <row r="568" spans="1:26" x14ac:dyDescent="0.2">
      <c r="A568" s="277"/>
      <c r="B568" s="278"/>
      <c r="C568" s="278"/>
      <c r="D568" s="338"/>
      <c r="E568" s="278"/>
      <c r="F568" s="338"/>
      <c r="G568" s="278"/>
      <c r="H568" s="278"/>
      <c r="I568" s="278"/>
      <c r="J568" s="278"/>
      <c r="K568" s="278"/>
      <c r="L568" s="278"/>
      <c r="M568" s="278"/>
      <c r="N568" s="278"/>
      <c r="O568" s="278"/>
      <c r="P568" s="278"/>
      <c r="Q568" s="278"/>
      <c r="R568" s="278"/>
      <c r="S568" s="278"/>
      <c r="T568" s="278"/>
      <c r="U568" s="278"/>
      <c r="V568" s="278"/>
      <c r="W568" s="278"/>
      <c r="X568" s="278"/>
      <c r="Y568" s="278"/>
      <c r="Z568" s="278"/>
    </row>
    <row r="569" spans="1:26" x14ac:dyDescent="0.2">
      <c r="A569" s="277"/>
      <c r="B569" s="278"/>
      <c r="C569" s="278"/>
      <c r="D569" s="338"/>
      <c r="E569" s="278"/>
      <c r="F569" s="338"/>
      <c r="G569" s="278"/>
      <c r="H569" s="278"/>
      <c r="I569" s="278"/>
      <c r="J569" s="278"/>
      <c r="K569" s="278"/>
      <c r="L569" s="278"/>
      <c r="M569" s="278"/>
      <c r="N569" s="278"/>
      <c r="O569" s="278"/>
      <c r="P569" s="278"/>
      <c r="Q569" s="278"/>
      <c r="R569" s="278"/>
      <c r="S569" s="278"/>
      <c r="T569" s="278"/>
      <c r="U569" s="278"/>
      <c r="V569" s="278"/>
      <c r="W569" s="278"/>
      <c r="X569" s="278"/>
      <c r="Y569" s="278"/>
      <c r="Z569" s="278"/>
    </row>
    <row r="570" spans="1:26" x14ac:dyDescent="0.2">
      <c r="A570" s="277"/>
      <c r="B570" s="278"/>
      <c r="C570" s="278"/>
      <c r="D570" s="338"/>
      <c r="E570" s="278"/>
      <c r="F570" s="338"/>
      <c r="G570" s="278"/>
      <c r="H570" s="278"/>
      <c r="I570" s="278"/>
      <c r="J570" s="278"/>
      <c r="K570" s="278"/>
      <c r="L570" s="278"/>
      <c r="M570" s="278"/>
      <c r="N570" s="278"/>
      <c r="O570" s="278"/>
      <c r="P570" s="278"/>
      <c r="Q570" s="278"/>
      <c r="R570" s="278"/>
      <c r="S570" s="278"/>
      <c r="T570" s="278"/>
      <c r="U570" s="278"/>
      <c r="V570" s="278"/>
      <c r="W570" s="278"/>
      <c r="X570" s="278"/>
      <c r="Y570" s="278"/>
      <c r="Z570" s="278"/>
    </row>
    <row r="571" spans="1:26" x14ac:dyDescent="0.2">
      <c r="A571" s="277"/>
      <c r="B571" s="278"/>
      <c r="C571" s="278"/>
      <c r="D571" s="338"/>
      <c r="E571" s="278"/>
      <c r="F571" s="338"/>
      <c r="G571" s="278"/>
      <c r="H571" s="278"/>
      <c r="I571" s="278"/>
      <c r="J571" s="278"/>
      <c r="K571" s="278"/>
      <c r="L571" s="278"/>
      <c r="M571" s="278"/>
      <c r="N571" s="278"/>
      <c r="O571" s="278"/>
      <c r="P571" s="278"/>
      <c r="Q571" s="278"/>
      <c r="R571" s="278"/>
      <c r="S571" s="278"/>
      <c r="T571" s="278"/>
      <c r="U571" s="278"/>
      <c r="V571" s="278"/>
      <c r="W571" s="278"/>
      <c r="X571" s="278"/>
      <c r="Y571" s="278"/>
      <c r="Z571" s="278"/>
    </row>
    <row r="572" spans="1:26" x14ac:dyDescent="0.2">
      <c r="A572" s="277"/>
      <c r="B572" s="278"/>
      <c r="C572" s="278"/>
      <c r="D572" s="338"/>
      <c r="E572" s="278"/>
      <c r="F572" s="338"/>
      <c r="G572" s="278"/>
      <c r="H572" s="278"/>
      <c r="I572" s="278"/>
      <c r="J572" s="278"/>
      <c r="K572" s="278"/>
      <c r="L572" s="278"/>
      <c r="M572" s="278"/>
      <c r="N572" s="278"/>
      <c r="O572" s="278"/>
      <c r="P572" s="278"/>
      <c r="Q572" s="278"/>
      <c r="R572" s="278"/>
      <c r="S572" s="278"/>
      <c r="T572" s="278"/>
      <c r="U572" s="278"/>
      <c r="V572" s="278"/>
      <c r="W572" s="278"/>
      <c r="X572" s="278"/>
      <c r="Y572" s="278"/>
      <c r="Z572" s="278"/>
    </row>
    <row r="573" spans="1:26" x14ac:dyDescent="0.2">
      <c r="A573" s="277"/>
      <c r="B573" s="278"/>
      <c r="C573" s="278"/>
      <c r="D573" s="338"/>
      <c r="E573" s="278"/>
      <c r="F573" s="338"/>
      <c r="G573" s="278"/>
      <c r="H573" s="278"/>
      <c r="I573" s="278"/>
      <c r="J573" s="278"/>
      <c r="K573" s="278"/>
      <c r="L573" s="278"/>
      <c r="M573" s="278"/>
      <c r="N573" s="278"/>
      <c r="O573" s="278"/>
      <c r="P573" s="278"/>
      <c r="Q573" s="278"/>
      <c r="R573" s="278"/>
      <c r="S573" s="278"/>
      <c r="T573" s="278"/>
      <c r="U573" s="278"/>
      <c r="V573" s="278"/>
      <c r="W573" s="278"/>
      <c r="X573" s="278"/>
      <c r="Y573" s="278"/>
      <c r="Z573" s="278"/>
    </row>
    <row r="574" spans="1:26" x14ac:dyDescent="0.2">
      <c r="A574" s="277"/>
      <c r="B574" s="278"/>
      <c r="C574" s="278"/>
      <c r="D574" s="338"/>
      <c r="E574" s="278"/>
      <c r="F574" s="338"/>
      <c r="G574" s="278"/>
      <c r="H574" s="278"/>
      <c r="I574" s="278"/>
      <c r="J574" s="278"/>
      <c r="K574" s="278"/>
      <c r="L574" s="278"/>
      <c r="M574" s="278"/>
      <c r="N574" s="278"/>
      <c r="O574" s="278"/>
      <c r="P574" s="278"/>
      <c r="Q574" s="278"/>
      <c r="R574" s="278"/>
      <c r="S574" s="278"/>
      <c r="T574" s="278"/>
      <c r="U574" s="278"/>
      <c r="V574" s="278"/>
      <c r="W574" s="278"/>
      <c r="X574" s="278"/>
      <c r="Y574" s="278"/>
      <c r="Z574" s="278"/>
    </row>
    <row r="575" spans="1:26" x14ac:dyDescent="0.2">
      <c r="A575" s="277"/>
      <c r="B575" s="278"/>
      <c r="C575" s="278"/>
      <c r="D575" s="338"/>
      <c r="E575" s="278"/>
      <c r="F575" s="338"/>
      <c r="G575" s="278"/>
      <c r="H575" s="278"/>
      <c r="I575" s="278"/>
      <c r="J575" s="278"/>
      <c r="K575" s="278"/>
      <c r="L575" s="278"/>
      <c r="M575" s="278"/>
      <c r="N575" s="278"/>
      <c r="O575" s="278"/>
      <c r="P575" s="278"/>
      <c r="Q575" s="278"/>
      <c r="R575" s="278"/>
      <c r="S575" s="278"/>
      <c r="T575" s="278"/>
      <c r="U575" s="278"/>
      <c r="V575" s="278"/>
      <c r="W575" s="278"/>
      <c r="X575" s="278"/>
      <c r="Y575" s="278"/>
      <c r="Z575" s="278"/>
    </row>
    <row r="576" spans="1:26" x14ac:dyDescent="0.2">
      <c r="A576" s="277"/>
      <c r="B576" s="278"/>
      <c r="C576" s="278"/>
      <c r="D576" s="338"/>
      <c r="E576" s="278"/>
      <c r="F576" s="338"/>
      <c r="G576" s="278"/>
      <c r="H576" s="278"/>
      <c r="I576" s="278"/>
      <c r="J576" s="278"/>
      <c r="K576" s="278"/>
      <c r="L576" s="278"/>
      <c r="M576" s="278"/>
      <c r="N576" s="278"/>
      <c r="O576" s="278"/>
      <c r="P576" s="278"/>
      <c r="Q576" s="278"/>
      <c r="R576" s="278"/>
      <c r="S576" s="278"/>
      <c r="T576" s="278"/>
      <c r="U576" s="278"/>
      <c r="V576" s="278"/>
      <c r="W576" s="278"/>
      <c r="X576" s="278"/>
      <c r="Y576" s="278"/>
      <c r="Z576" s="278"/>
    </row>
    <row r="577" spans="1:26" x14ac:dyDescent="0.2">
      <c r="A577" s="277"/>
      <c r="B577" s="278"/>
      <c r="C577" s="278"/>
      <c r="D577" s="338"/>
      <c r="E577" s="278"/>
      <c r="F577" s="338"/>
      <c r="G577" s="278"/>
      <c r="H577" s="278"/>
      <c r="I577" s="278"/>
      <c r="J577" s="278"/>
      <c r="K577" s="278"/>
      <c r="L577" s="278"/>
      <c r="M577" s="278"/>
      <c r="N577" s="278"/>
      <c r="O577" s="278"/>
      <c r="P577" s="278"/>
      <c r="Q577" s="278"/>
      <c r="R577" s="278"/>
      <c r="S577" s="278"/>
      <c r="T577" s="278"/>
      <c r="U577" s="278"/>
      <c r="V577" s="278"/>
      <c r="W577" s="278"/>
      <c r="X577" s="278"/>
      <c r="Y577" s="278"/>
      <c r="Z577" s="278"/>
    </row>
    <row r="578" spans="1:26" x14ac:dyDescent="0.2">
      <c r="A578" s="277"/>
      <c r="B578" s="278"/>
      <c r="C578" s="278"/>
      <c r="D578" s="338"/>
      <c r="E578" s="278"/>
      <c r="F578" s="338"/>
      <c r="G578" s="278"/>
      <c r="H578" s="278"/>
      <c r="I578" s="278"/>
      <c r="J578" s="278"/>
      <c r="K578" s="278"/>
      <c r="L578" s="278"/>
      <c r="M578" s="278"/>
      <c r="N578" s="278"/>
      <c r="O578" s="278"/>
      <c r="P578" s="278"/>
      <c r="Q578" s="278"/>
      <c r="R578" s="278"/>
      <c r="S578" s="278"/>
      <c r="T578" s="278"/>
      <c r="U578" s="278"/>
      <c r="V578" s="278"/>
      <c r="W578" s="278"/>
      <c r="X578" s="278"/>
      <c r="Y578" s="278"/>
      <c r="Z578" s="278"/>
    </row>
    <row r="579" spans="1:26" x14ac:dyDescent="0.2">
      <c r="A579" s="277"/>
      <c r="B579" s="278"/>
      <c r="C579" s="278"/>
      <c r="D579" s="338"/>
      <c r="E579" s="278"/>
      <c r="F579" s="338"/>
      <c r="G579" s="278"/>
      <c r="H579" s="278"/>
      <c r="I579" s="278"/>
      <c r="J579" s="278"/>
      <c r="K579" s="278"/>
      <c r="L579" s="278"/>
      <c r="M579" s="278"/>
      <c r="N579" s="278"/>
      <c r="O579" s="278"/>
      <c r="P579" s="278"/>
      <c r="Q579" s="278"/>
      <c r="R579" s="278"/>
      <c r="S579" s="278"/>
      <c r="T579" s="278"/>
      <c r="U579" s="278"/>
      <c r="V579" s="278"/>
      <c r="W579" s="278"/>
      <c r="X579" s="278"/>
      <c r="Y579" s="278"/>
      <c r="Z579" s="278"/>
    </row>
  </sheetData>
  <dataConsolidate link="1"/>
  <mergeCells count="64">
    <mergeCell ref="I25:J25"/>
    <mergeCell ref="I26:J26"/>
    <mergeCell ref="C7:C8"/>
    <mergeCell ref="G7:G8"/>
    <mergeCell ref="C9:C10"/>
    <mergeCell ref="G9:G10"/>
    <mergeCell ref="I19:J19"/>
    <mergeCell ref="I20:J20"/>
    <mergeCell ref="I21:J21"/>
    <mergeCell ref="I22:J22"/>
    <mergeCell ref="I23:J23"/>
    <mergeCell ref="I24:J24"/>
    <mergeCell ref="I9:J10"/>
    <mergeCell ref="H11:H12"/>
    <mergeCell ref="I11:J12"/>
    <mergeCell ref="K15:K16"/>
    <mergeCell ref="L15:L16"/>
    <mergeCell ref="B17:B18"/>
    <mergeCell ref="D17:D18"/>
    <mergeCell ref="E17:E18"/>
    <mergeCell ref="F17:F18"/>
    <mergeCell ref="H17:H18"/>
    <mergeCell ref="I17:J18"/>
    <mergeCell ref="K17:K18"/>
    <mergeCell ref="L17:L18"/>
    <mergeCell ref="B15:B16"/>
    <mergeCell ref="D15:D16"/>
    <mergeCell ref="E15:E16"/>
    <mergeCell ref="F15:F16"/>
    <mergeCell ref="H15:H16"/>
    <mergeCell ref="I15:J16"/>
    <mergeCell ref="K9:K10"/>
    <mergeCell ref="L9:L10"/>
    <mergeCell ref="K11:K12"/>
    <mergeCell ref="L11:L12"/>
    <mergeCell ref="B13:B14"/>
    <mergeCell ref="D13:D14"/>
    <mergeCell ref="E13:E14"/>
    <mergeCell ref="F13:F14"/>
    <mergeCell ref="H13:H14"/>
    <mergeCell ref="I13:J14"/>
    <mergeCell ref="K13:K14"/>
    <mergeCell ref="L13:L14"/>
    <mergeCell ref="B11:B12"/>
    <mergeCell ref="D11:D12"/>
    <mergeCell ref="E11:E12"/>
    <mergeCell ref="F11:F12"/>
    <mergeCell ref="B9:B10"/>
    <mergeCell ref="D9:D10"/>
    <mergeCell ref="E9:E10"/>
    <mergeCell ref="F9:F10"/>
    <mergeCell ref="H9:H10"/>
    <mergeCell ref="A1:M2"/>
    <mergeCell ref="D5:F5"/>
    <mergeCell ref="I5:J5"/>
    <mergeCell ref="B6:L6"/>
    <mergeCell ref="B7:B8"/>
    <mergeCell ref="D7:D8"/>
    <mergeCell ref="E7:E8"/>
    <mergeCell ref="F7:F8"/>
    <mergeCell ref="H7:H8"/>
    <mergeCell ref="I7:J8"/>
    <mergeCell ref="K7:K8"/>
    <mergeCell ref="L7:L8"/>
  </mergeCells>
  <conditionalFormatting sqref="A56:A57 A5:A6 A9 A13 A20:A22 A24:A26 A28:A30 A32:A34 A36:A38 A40:A42 A44:A46 A48:A50 A52:A54 A15 A17">
    <cfRule type="expression" dxfId="318" priority="25" stopIfTrue="1">
      <formula>IF(AND($C$5=3,$C$6=3,#REF!=3,$C$7=3),1,0)</formula>
    </cfRule>
  </conditionalFormatting>
  <conditionalFormatting sqref="B6 B27:L27 B31:L32 B36:L37 B41:L42 B46:L47 B51:L52 B56:L57 I26 I7 K7:L7 I13 I21:I22 K21:L22 K26:L26 B5:D5 G5:L5 L9 L13 L15">
    <cfRule type="expression" dxfId="317" priority="26" stopIfTrue="1">
      <formula>IF(AND($C$5=3,$C$6=3,#REF!=3,$C$7=3),1,0)</formula>
    </cfRule>
  </conditionalFormatting>
  <conditionalFormatting sqref="I11 L11">
    <cfRule type="expression" dxfId="316" priority="23" stopIfTrue="1">
      <formula>IF(AND($C$5=3,$C$6=3,#REF!=3,$C$7=3),1,0)</formula>
    </cfRule>
  </conditionalFormatting>
  <conditionalFormatting sqref="I19 L17 K19:L19">
    <cfRule type="expression" dxfId="315" priority="22" stopIfTrue="1">
      <formula>IF(AND($C$5=3,$C$6=3,#REF!=3,$C$7=3),1,0)</formula>
    </cfRule>
  </conditionalFormatting>
  <conditionalFormatting sqref="I20 K20:L20">
    <cfRule type="expression" dxfId="314" priority="21" stopIfTrue="1">
      <formula>IF(AND($C$5=3,$C$6=3,#REF!=3,$C$7=3),1,0)</formula>
    </cfRule>
  </conditionalFormatting>
  <conditionalFormatting sqref="I23:I24 K23:L24">
    <cfRule type="expression" dxfId="313" priority="20" stopIfTrue="1">
      <formula>IF(AND($C$5=3,$C$6=3,#REF!=3,$C$7=3),1,0)</formula>
    </cfRule>
  </conditionalFormatting>
  <conditionalFormatting sqref="I25 K25:L25">
    <cfRule type="expression" dxfId="312" priority="19" stopIfTrue="1">
      <formula>IF(AND($C$5=3,$C$6=3,#REF!=3,$C$7=3),1,0)</formula>
    </cfRule>
  </conditionalFormatting>
  <conditionalFormatting sqref="B28:L29">
    <cfRule type="expression" dxfId="311" priority="18" stopIfTrue="1">
      <formula>IF(AND($C$5=3,$C$6=3,#REF!=3,$C$7=3),1,0)</formula>
    </cfRule>
  </conditionalFormatting>
  <conditionalFormatting sqref="B30:L30">
    <cfRule type="expression" dxfId="310" priority="17" stopIfTrue="1">
      <formula>IF(AND($C$5=3,$C$6=3,#REF!=3,$C$7=3),1,0)</formula>
    </cfRule>
  </conditionalFormatting>
  <conditionalFormatting sqref="B33:L34">
    <cfRule type="expression" dxfId="309" priority="16" stopIfTrue="1">
      <formula>IF(AND($C$5=3,$C$6=3,#REF!=3,$C$7=3),1,0)</formula>
    </cfRule>
  </conditionalFormatting>
  <conditionalFormatting sqref="B35:L35">
    <cfRule type="expression" dxfId="308" priority="15" stopIfTrue="1">
      <formula>IF(AND($C$5=3,$C$6=3,#REF!=3,$C$7=3),1,0)</formula>
    </cfRule>
  </conditionalFormatting>
  <conditionalFormatting sqref="B38:L39">
    <cfRule type="expression" dxfId="307" priority="14" stopIfTrue="1">
      <formula>IF(AND($C$5=3,$C$6=3,#REF!=3,$C$7=3),1,0)</formula>
    </cfRule>
  </conditionalFormatting>
  <conditionalFormatting sqref="B40:L40">
    <cfRule type="expression" dxfId="306" priority="13" stopIfTrue="1">
      <formula>IF(AND($C$5=3,$C$6=3,#REF!=3,$C$7=3),1,0)</formula>
    </cfRule>
  </conditionalFormatting>
  <conditionalFormatting sqref="B43:L44">
    <cfRule type="expression" dxfId="305" priority="12" stopIfTrue="1">
      <formula>IF(AND($C$5=3,$C$6=3,#REF!=3,$C$7=3),1,0)</formula>
    </cfRule>
  </conditionalFormatting>
  <conditionalFormatting sqref="B45:L45">
    <cfRule type="expression" dxfId="304" priority="11" stopIfTrue="1">
      <formula>IF(AND($C$5=3,$C$6=3,#REF!=3,$C$7=3),1,0)</formula>
    </cfRule>
  </conditionalFormatting>
  <conditionalFormatting sqref="B48:L49">
    <cfRule type="expression" dxfId="303" priority="10" stopIfTrue="1">
      <formula>IF(AND($C$5=3,$C$6=3,#REF!=3,$C$7=3),1,0)</formula>
    </cfRule>
  </conditionalFormatting>
  <conditionalFormatting sqref="B50:L50">
    <cfRule type="expression" dxfId="302" priority="9" stopIfTrue="1">
      <formula>IF(AND($C$5=3,$C$6=3,#REF!=3,$C$7=3),1,0)</formula>
    </cfRule>
  </conditionalFormatting>
  <conditionalFormatting sqref="B53:L54">
    <cfRule type="expression" dxfId="301" priority="8" stopIfTrue="1">
      <formula>IF(AND($C$5=3,$C$6=3,#REF!=3,$C$7=3),1,0)</formula>
    </cfRule>
  </conditionalFormatting>
  <conditionalFormatting sqref="B55:L55">
    <cfRule type="expression" dxfId="300" priority="7" stopIfTrue="1">
      <formula>IF(AND($C$5=3,$C$6=3,#REF!=3,$C$7=3),1,0)</formula>
    </cfRule>
  </conditionalFormatting>
  <conditionalFormatting sqref="I17">
    <cfRule type="expression" dxfId="299" priority="6" stopIfTrue="1">
      <formula>IF(AND($C$5=3,$C$6=3,#REF!=3,$C$7=3),1,0)</formula>
    </cfRule>
  </conditionalFormatting>
  <conditionalFormatting sqref="K11 K13 K15 K17">
    <cfRule type="expression" dxfId="298" priority="5" stopIfTrue="1">
      <formula>IF(AND($C$5=3,$C$6=3,#REF!=3,$C$7=3),1,0)</formula>
    </cfRule>
  </conditionalFormatting>
  <conditionalFormatting sqref="I15">
    <cfRule type="expression" dxfId="297" priority="4" stopIfTrue="1">
      <formula>IF(AND($C$5=3,$C$6=3,#REF!=3,$C$7=3),1,0)</formula>
    </cfRule>
  </conditionalFormatting>
  <conditionalFormatting sqref="K9">
    <cfRule type="expression" dxfId="296" priority="2" stopIfTrue="1">
      <formula>IF(AND($C$5=3,$C$6=3,#REF!=3,$C$7=3),1,0)</formula>
    </cfRule>
  </conditionalFormatting>
  <conditionalFormatting sqref="I9">
    <cfRule type="expression" dxfId="295" priority="1" stopIfTrue="1">
      <formula>IF(AND($C$5=3,$C$6=3,#REF!=3,$C$7=3),1,0)</formula>
    </cfRule>
  </conditionalFormatting>
  <pageMargins left="0.75" right="0.75" top="1" bottom="1" header="0" footer="0"/>
  <pageSetup paperSize="9" scale="8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Z46"/>
  <sheetViews>
    <sheetView showGridLines="0" showRowColHeaders="0" showOutlineSymbols="0" topLeftCell="A13" zoomScale="90" zoomScaleNormal="90" workbookViewId="0">
      <selection activeCell="L32" sqref="L32"/>
    </sheetView>
  </sheetViews>
  <sheetFormatPr baseColWidth="10" defaultColWidth="9.140625" defaultRowHeight="12.75" x14ac:dyDescent="0.2"/>
  <cols>
    <col min="1" max="1" width="4.7109375" style="157" customWidth="1"/>
    <col min="2" max="2" width="34.28515625" style="157" customWidth="1"/>
    <col min="3" max="3" width="3.28515625" style="157" customWidth="1"/>
    <col min="4" max="4" width="1.7109375" style="157" customWidth="1"/>
    <col min="5" max="5" width="3.42578125" style="157" customWidth="1"/>
    <col min="6" max="7" width="34.28515625" style="157" customWidth="1"/>
    <col min="8" max="13" width="12.7109375" style="157" customWidth="1"/>
    <col min="14" max="14" width="20.7109375" style="157" customWidth="1"/>
    <col min="15" max="15" width="12.7109375" style="157" customWidth="1"/>
    <col min="16" max="16" width="5.7109375" style="157" customWidth="1"/>
    <col min="17" max="18" width="16.7109375" style="157" customWidth="1"/>
    <col min="19" max="19" width="5.7109375" style="157" customWidth="1"/>
    <col min="20" max="20" width="7.7109375" style="157" customWidth="1"/>
    <col min="21" max="16384" width="9.140625" style="157"/>
  </cols>
  <sheetData>
    <row r="1" spans="1:20" s="156" customFormat="1" ht="35.1" customHeight="1" x14ac:dyDescent="0.2">
      <c r="A1" s="486" t="s">
        <v>112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155"/>
    </row>
    <row r="2" spans="1:20" s="156" customFormat="1" ht="35.1" customHeight="1" x14ac:dyDescent="0.2">
      <c r="A2" s="487"/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85"/>
    </row>
    <row r="3" spans="1:20" ht="21" customHeight="1" thickBot="1" x14ac:dyDescent="0.25">
      <c r="G3" s="158"/>
      <c r="L3" s="159"/>
      <c r="M3" s="160"/>
      <c r="R3" s="158"/>
    </row>
    <row r="4" spans="1:20" ht="13.5" thickBot="1" x14ac:dyDescent="0.25">
      <c r="B4" s="411" t="s">
        <v>12</v>
      </c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3"/>
      <c r="P4" s="488" t="s">
        <v>113</v>
      </c>
      <c r="Q4" s="489"/>
      <c r="R4" s="489"/>
      <c r="S4" s="490"/>
    </row>
    <row r="5" spans="1:20" ht="13.5" thickBot="1" x14ac:dyDescent="0.25">
      <c r="B5" s="213"/>
      <c r="C5" s="214"/>
      <c r="D5" s="214"/>
      <c r="E5" s="214"/>
      <c r="F5" s="214"/>
      <c r="G5" s="230" t="s">
        <v>58</v>
      </c>
      <c r="H5" s="441" t="s">
        <v>59</v>
      </c>
      <c r="I5" s="441"/>
      <c r="J5" s="441" t="s">
        <v>60</v>
      </c>
      <c r="K5" s="441"/>
      <c r="L5" s="401" t="s">
        <v>102</v>
      </c>
      <c r="M5" s="401"/>
      <c r="N5" s="224" t="s">
        <v>111</v>
      </c>
      <c r="P5" s="491"/>
      <c r="Q5" s="492"/>
      <c r="R5" s="492"/>
      <c r="S5" s="493"/>
    </row>
    <row r="6" spans="1:20" ht="17.850000000000001" customHeight="1" x14ac:dyDescent="0.2">
      <c r="A6" s="195">
        <v>1</v>
      </c>
      <c r="B6" s="196" t="str">
        <f ca="1">CELL("CONTENIDO",Q7)</f>
        <v>NIUPI F.C.</v>
      </c>
      <c r="C6" s="163">
        <v>3</v>
      </c>
      <c r="D6" s="164" t="s">
        <v>13</v>
      </c>
      <c r="E6" s="163">
        <v>4</v>
      </c>
      <c r="F6" s="162" t="str">
        <f ca="1">CELL("CONTENIDO",Q9)</f>
        <v>CITRATO DE METELO</v>
      </c>
      <c r="G6" s="229" t="s">
        <v>130</v>
      </c>
      <c r="H6" s="494" t="s">
        <v>147</v>
      </c>
      <c r="I6" s="494"/>
      <c r="J6" s="495">
        <v>0.33333333333333331</v>
      </c>
      <c r="K6" s="495"/>
      <c r="L6" s="415"/>
      <c r="M6" s="415"/>
      <c r="N6" s="223" t="s">
        <v>143</v>
      </c>
      <c r="O6" s="161"/>
      <c r="P6" s="213"/>
      <c r="Q6" s="214"/>
      <c r="R6" s="215"/>
      <c r="S6" s="216"/>
    </row>
    <row r="7" spans="1:20" ht="17.850000000000001" customHeight="1" x14ac:dyDescent="0.35">
      <c r="A7" s="195">
        <v>2</v>
      </c>
      <c r="B7" s="196" t="str">
        <f ca="1">CELL("CONTENIDO",Q11)</f>
        <v>CSK LA ROPA</v>
      </c>
      <c r="C7" s="163">
        <v>4</v>
      </c>
      <c r="D7" s="164" t="s">
        <v>13</v>
      </c>
      <c r="E7" s="163">
        <v>1</v>
      </c>
      <c r="F7" s="162" t="str">
        <f ca="1">CELL("CONTENIDO",Q13)</f>
        <v>MULAX F.C.</v>
      </c>
      <c r="G7" s="229" t="s">
        <v>130</v>
      </c>
      <c r="H7" s="494" t="s">
        <v>132</v>
      </c>
      <c r="I7" s="494"/>
      <c r="J7" s="495">
        <v>0.41666666666666669</v>
      </c>
      <c r="K7" s="495"/>
      <c r="L7" s="415" t="s">
        <v>144</v>
      </c>
      <c r="M7" s="415"/>
      <c r="N7" s="223" t="s">
        <v>143</v>
      </c>
      <c r="O7" s="151"/>
      <c r="P7" s="207"/>
      <c r="Q7" s="414" t="s">
        <v>115</v>
      </c>
      <c r="R7" s="414"/>
      <c r="S7" s="208"/>
    </row>
    <row r="8" spans="1:20" ht="17.850000000000001" customHeight="1" x14ac:dyDescent="0.4">
      <c r="A8" s="195">
        <v>3</v>
      </c>
      <c r="B8" s="196" t="str">
        <f ca="1">CELL("CONTENIDO",Q15)</f>
        <v>KHAREBERG F.C.</v>
      </c>
      <c r="C8" s="163">
        <v>1</v>
      </c>
      <c r="D8" s="164" t="s">
        <v>13</v>
      </c>
      <c r="E8" s="163">
        <v>4</v>
      </c>
      <c r="F8" s="162" t="str">
        <f ca="1">CELL("CONTENIDO",Q17)</f>
        <v>LOS REVUELTOS FC</v>
      </c>
      <c r="G8" s="229" t="s">
        <v>128</v>
      </c>
      <c r="H8" s="494" t="s">
        <v>133</v>
      </c>
      <c r="I8" s="494"/>
      <c r="J8" s="495">
        <v>0.54166666666666663</v>
      </c>
      <c r="K8" s="495"/>
      <c r="L8" s="415"/>
      <c r="M8" s="415"/>
      <c r="N8" s="223" t="s">
        <v>143</v>
      </c>
      <c r="O8" s="152"/>
      <c r="P8" s="209"/>
      <c r="Q8" s="48"/>
      <c r="R8" s="62"/>
      <c r="S8" s="210"/>
    </row>
    <row r="9" spans="1:20" ht="17.850000000000001" customHeight="1" x14ac:dyDescent="0.2">
      <c r="A9" s="195">
        <v>4</v>
      </c>
      <c r="B9" s="196" t="str">
        <f ca="1">CELL("CONTENIDO",Q7)</f>
        <v>NIUPI F.C.</v>
      </c>
      <c r="C9" s="163">
        <v>0</v>
      </c>
      <c r="D9" s="164" t="s">
        <v>13</v>
      </c>
      <c r="E9" s="163">
        <v>3</v>
      </c>
      <c r="F9" s="162" t="str">
        <f ca="1">CELL("CONTENIDO",Q11)</f>
        <v>CSK LA ROPA</v>
      </c>
      <c r="G9" s="229" t="s">
        <v>130</v>
      </c>
      <c r="H9" s="494" t="s">
        <v>134</v>
      </c>
      <c r="I9" s="494"/>
      <c r="J9" s="495">
        <v>0.41666666666666669</v>
      </c>
      <c r="K9" s="495"/>
      <c r="L9" s="415"/>
      <c r="M9" s="415"/>
      <c r="N9" s="223" t="s">
        <v>145</v>
      </c>
      <c r="O9" s="161"/>
      <c r="P9" s="207"/>
      <c r="Q9" s="414" t="s">
        <v>118</v>
      </c>
      <c r="R9" s="414"/>
      <c r="S9" s="208"/>
    </row>
    <row r="10" spans="1:20" ht="17.850000000000001" customHeight="1" x14ac:dyDescent="0.2">
      <c r="A10" s="195">
        <v>5</v>
      </c>
      <c r="B10" s="196" t="str">
        <f ca="1">CELL("CONTENIDO",Q9)</f>
        <v>CITRATO DE METELO</v>
      </c>
      <c r="C10" s="163">
        <v>3</v>
      </c>
      <c r="D10" s="164" t="s">
        <v>13</v>
      </c>
      <c r="E10" s="163">
        <v>0</v>
      </c>
      <c r="F10" s="162" t="str">
        <f ca="1">CELL("CONTENIDO",Q15)</f>
        <v>KHAREBERG F.C.</v>
      </c>
      <c r="G10" s="229" t="s">
        <v>131</v>
      </c>
      <c r="H10" s="494" t="s">
        <v>136</v>
      </c>
      <c r="I10" s="494"/>
      <c r="J10" s="495">
        <v>0.33333333333333331</v>
      </c>
      <c r="K10" s="495"/>
      <c r="L10" s="415"/>
      <c r="M10" s="415"/>
      <c r="N10" s="223" t="s">
        <v>145</v>
      </c>
      <c r="O10" s="161"/>
      <c r="P10" s="209"/>
      <c r="Q10" s="48"/>
      <c r="R10" s="62"/>
      <c r="S10" s="210"/>
    </row>
    <row r="11" spans="1:20" ht="17.850000000000001" customHeight="1" x14ac:dyDescent="0.2">
      <c r="A11" s="195">
        <v>6</v>
      </c>
      <c r="B11" s="196" t="str">
        <f ca="1">CELL("CONTENIDO",Q13)</f>
        <v>MULAX F.C.</v>
      </c>
      <c r="C11" s="163">
        <v>5</v>
      </c>
      <c r="D11" s="164" t="s">
        <v>13</v>
      </c>
      <c r="E11" s="163">
        <v>0</v>
      </c>
      <c r="F11" s="162" t="str">
        <f ca="1">CELL("CONTENIDO",Q17)</f>
        <v>LOS REVUELTOS FC</v>
      </c>
      <c r="G11" s="229" t="s">
        <v>129</v>
      </c>
      <c r="H11" s="494" t="s">
        <v>135</v>
      </c>
      <c r="I11" s="494"/>
      <c r="J11" s="495">
        <v>0.625</v>
      </c>
      <c r="K11" s="495"/>
      <c r="L11" s="415"/>
      <c r="M11" s="415"/>
      <c r="N11" s="223" t="s">
        <v>143</v>
      </c>
      <c r="O11" s="161"/>
      <c r="P11" s="207"/>
      <c r="Q11" s="414" t="s">
        <v>120</v>
      </c>
      <c r="R11" s="414"/>
      <c r="S11" s="208"/>
    </row>
    <row r="12" spans="1:20" ht="17.850000000000001" customHeight="1" x14ac:dyDescent="0.2">
      <c r="A12" s="195">
        <v>7</v>
      </c>
      <c r="B12" s="196" t="str">
        <f ca="1">CELL("CONTENIDO",Q7)</f>
        <v>NIUPI F.C.</v>
      </c>
      <c r="C12" s="163">
        <v>3</v>
      </c>
      <c r="D12" s="164" t="s">
        <v>13</v>
      </c>
      <c r="E12" s="163">
        <v>0</v>
      </c>
      <c r="F12" s="162" t="str">
        <f ca="1">CELL("CONTENIDO",Q15)</f>
        <v>KHAREBERG F.C.</v>
      </c>
      <c r="G12" s="229" t="s">
        <v>129</v>
      </c>
      <c r="H12" s="494" t="s">
        <v>148</v>
      </c>
      <c r="I12" s="494"/>
      <c r="J12" s="495">
        <v>0.66666666666666663</v>
      </c>
      <c r="K12" s="495"/>
      <c r="L12" s="415"/>
      <c r="M12" s="415"/>
      <c r="N12" s="223" t="s">
        <v>145</v>
      </c>
      <c r="O12" s="161"/>
      <c r="P12" s="209"/>
      <c r="Q12" s="48"/>
      <c r="R12" s="62"/>
      <c r="S12" s="210"/>
    </row>
    <row r="13" spans="1:20" ht="17.850000000000001" customHeight="1" x14ac:dyDescent="0.2">
      <c r="A13" s="195">
        <v>8</v>
      </c>
      <c r="B13" s="196" t="str">
        <f ca="1">CELL("CONTENIDO",Q9)</f>
        <v>CITRATO DE METELO</v>
      </c>
      <c r="C13" s="163">
        <v>4</v>
      </c>
      <c r="D13" s="164" t="s">
        <v>13</v>
      </c>
      <c r="E13" s="163">
        <v>2</v>
      </c>
      <c r="F13" s="162" t="str">
        <f ca="1">CELL("CONTENIDO",Q13)</f>
        <v>MULAX F.C.</v>
      </c>
      <c r="G13" s="229" t="s">
        <v>130</v>
      </c>
      <c r="H13" s="494" t="s">
        <v>149</v>
      </c>
      <c r="I13" s="494"/>
      <c r="J13" s="495">
        <v>0.54166666666666663</v>
      </c>
      <c r="K13" s="495"/>
      <c r="L13" s="415"/>
      <c r="M13" s="415"/>
      <c r="N13" s="223" t="s">
        <v>143</v>
      </c>
      <c r="O13" s="161"/>
      <c r="P13" s="207"/>
      <c r="Q13" s="414" t="s">
        <v>122</v>
      </c>
      <c r="R13" s="414"/>
      <c r="S13" s="208"/>
    </row>
    <row r="14" spans="1:20" ht="17.850000000000001" customHeight="1" x14ac:dyDescent="0.2">
      <c r="A14" s="195">
        <v>9</v>
      </c>
      <c r="B14" s="196" t="str">
        <f ca="1">CELL("CONTENIDO",Q11)</f>
        <v>CSK LA ROPA</v>
      </c>
      <c r="C14" s="163">
        <v>1</v>
      </c>
      <c r="D14" s="164" t="s">
        <v>13</v>
      </c>
      <c r="E14" s="163">
        <v>0</v>
      </c>
      <c r="F14" s="162" t="str">
        <f ca="1">CELL("CONTENIDO",Q17)</f>
        <v>LOS REVUELTOS FC</v>
      </c>
      <c r="G14" s="229" t="s">
        <v>128</v>
      </c>
      <c r="H14" s="499" t="s">
        <v>137</v>
      </c>
      <c r="I14" s="500"/>
      <c r="J14" s="501">
        <v>0.54166666666666663</v>
      </c>
      <c r="K14" s="502"/>
      <c r="L14" s="503"/>
      <c r="M14" s="504"/>
      <c r="N14" s="223" t="s">
        <v>143</v>
      </c>
      <c r="O14" s="161"/>
      <c r="P14" s="209"/>
      <c r="Q14" s="48"/>
      <c r="R14" s="62"/>
      <c r="S14" s="210"/>
    </row>
    <row r="15" spans="1:20" ht="17.850000000000001" customHeight="1" x14ac:dyDescent="0.2">
      <c r="A15" s="195">
        <v>10</v>
      </c>
      <c r="B15" s="196" t="str">
        <f ca="1">CELL("CONTENIDO",Q7)</f>
        <v>NIUPI F.C.</v>
      </c>
      <c r="C15" s="163">
        <v>3</v>
      </c>
      <c r="D15" s="164" t="s">
        <v>13</v>
      </c>
      <c r="E15" s="163">
        <v>0</v>
      </c>
      <c r="F15" s="162" t="str">
        <f ca="1">CELL("CONTENIDO",Q13)</f>
        <v>MULAX F.C.</v>
      </c>
      <c r="G15" s="229" t="s">
        <v>131</v>
      </c>
      <c r="H15" s="494" t="s">
        <v>137</v>
      </c>
      <c r="I15" s="494"/>
      <c r="J15" s="495">
        <v>0.54166666666666663</v>
      </c>
      <c r="K15" s="495"/>
      <c r="L15" s="415"/>
      <c r="M15" s="415"/>
      <c r="N15" s="223" t="s">
        <v>143</v>
      </c>
      <c r="O15" s="161"/>
      <c r="P15" s="207"/>
      <c r="Q15" s="414" t="s">
        <v>125</v>
      </c>
      <c r="R15" s="414"/>
      <c r="S15" s="208"/>
    </row>
    <row r="16" spans="1:20" ht="17.850000000000001" customHeight="1" x14ac:dyDescent="0.2">
      <c r="A16" s="195">
        <v>11</v>
      </c>
      <c r="B16" s="196" t="str">
        <f ca="1">CELL("CONTENIDO",Q11)</f>
        <v>CSK LA ROPA</v>
      </c>
      <c r="C16" s="163">
        <v>3</v>
      </c>
      <c r="D16" s="164" t="s">
        <v>13</v>
      </c>
      <c r="E16" s="163">
        <v>0</v>
      </c>
      <c r="F16" s="162" t="str">
        <f ca="1">CELL("CONTENIDO",Q15)</f>
        <v>KHAREBERG F.C.</v>
      </c>
      <c r="G16" s="229" t="s">
        <v>130</v>
      </c>
      <c r="H16" s="494" t="s">
        <v>138</v>
      </c>
      <c r="I16" s="494"/>
      <c r="J16" s="495">
        <v>0.41666666666666669</v>
      </c>
      <c r="K16" s="495"/>
      <c r="L16" s="415"/>
      <c r="M16" s="415"/>
      <c r="N16" s="223" t="s">
        <v>145</v>
      </c>
      <c r="O16" s="161"/>
      <c r="P16" s="209"/>
      <c r="Q16" s="48"/>
      <c r="R16" s="62"/>
      <c r="S16" s="210"/>
    </row>
    <row r="17" spans="1:26" ht="17.850000000000001" customHeight="1" x14ac:dyDescent="0.2">
      <c r="A17" s="195">
        <v>12</v>
      </c>
      <c r="B17" s="196" t="str">
        <f ca="1">CELL("CONTENIDO",Q9)</f>
        <v>CITRATO DE METELO</v>
      </c>
      <c r="C17" s="163">
        <v>8</v>
      </c>
      <c r="D17" s="164" t="s">
        <v>13</v>
      </c>
      <c r="E17" s="163">
        <v>2</v>
      </c>
      <c r="F17" s="162" t="str">
        <f ca="1">CELL("CONTENIDO",Q17)</f>
        <v>LOS REVUELTOS FC</v>
      </c>
      <c r="G17" s="229" t="s">
        <v>130</v>
      </c>
      <c r="H17" s="494" t="s">
        <v>140</v>
      </c>
      <c r="I17" s="494"/>
      <c r="J17" s="495">
        <v>0.41666666666666669</v>
      </c>
      <c r="K17" s="495"/>
      <c r="L17" s="415"/>
      <c r="M17" s="415"/>
      <c r="N17" s="223" t="s">
        <v>143</v>
      </c>
      <c r="O17" s="161"/>
      <c r="P17" s="207"/>
      <c r="Q17" s="414" t="s">
        <v>142</v>
      </c>
      <c r="R17" s="414"/>
      <c r="S17" s="208"/>
    </row>
    <row r="18" spans="1:26" ht="17.850000000000001" customHeight="1" x14ac:dyDescent="0.2">
      <c r="A18" s="195">
        <v>13</v>
      </c>
      <c r="B18" s="196" t="str">
        <f ca="1">CELL("CONTENIDO",Q7)</f>
        <v>NIUPI F.C.</v>
      </c>
      <c r="C18" s="163">
        <v>4</v>
      </c>
      <c r="D18" s="164" t="s">
        <v>13</v>
      </c>
      <c r="E18" s="163">
        <v>0</v>
      </c>
      <c r="F18" s="162" t="str">
        <f ca="1">CELL("CONTENIDO",Q17)</f>
        <v>LOS REVUELTOS FC</v>
      </c>
      <c r="G18" s="229" t="s">
        <v>129</v>
      </c>
      <c r="H18" s="494" t="s">
        <v>139</v>
      </c>
      <c r="I18" s="494"/>
      <c r="J18" s="495">
        <v>0.58333333333333337</v>
      </c>
      <c r="K18" s="495"/>
      <c r="L18" s="415"/>
      <c r="M18" s="415"/>
      <c r="N18" s="223" t="s">
        <v>143</v>
      </c>
      <c r="O18" s="161"/>
      <c r="P18" s="209"/>
      <c r="Q18" s="48"/>
      <c r="R18" s="62"/>
      <c r="S18" s="210"/>
    </row>
    <row r="19" spans="1:26" ht="17.850000000000001" customHeight="1" thickBot="1" x14ac:dyDescent="0.25">
      <c r="A19" s="195">
        <v>14</v>
      </c>
      <c r="B19" s="196" t="str">
        <f ca="1">CELL("CONTENIDO",Q9)</f>
        <v>CITRATO DE METELO</v>
      </c>
      <c r="C19" s="163">
        <v>1</v>
      </c>
      <c r="D19" s="164" t="s">
        <v>13</v>
      </c>
      <c r="E19" s="163">
        <v>1</v>
      </c>
      <c r="F19" s="162" t="str">
        <f ca="1">CELL("CONTENIDO",Q11)</f>
        <v>CSK LA ROPA</v>
      </c>
      <c r="G19" s="229" t="s">
        <v>129</v>
      </c>
      <c r="H19" s="494" t="s">
        <v>146</v>
      </c>
      <c r="I19" s="494"/>
      <c r="J19" s="495">
        <v>0.41666666666666669</v>
      </c>
      <c r="K19" s="495"/>
      <c r="L19" s="415"/>
      <c r="M19" s="415"/>
      <c r="N19" s="223" t="s">
        <v>143</v>
      </c>
      <c r="O19" s="161"/>
      <c r="P19" s="211"/>
      <c r="Q19" s="508"/>
      <c r="R19" s="508"/>
      <c r="S19" s="212"/>
    </row>
    <row r="20" spans="1:26" ht="17.850000000000001" customHeight="1" thickBot="1" x14ac:dyDescent="0.25">
      <c r="A20" s="195">
        <v>15</v>
      </c>
      <c r="B20" s="231" t="str">
        <f ca="1">CELL("CONTENIDO",Q13)</f>
        <v>MULAX F.C.</v>
      </c>
      <c r="C20" s="232">
        <v>3</v>
      </c>
      <c r="D20" s="233" t="s">
        <v>13</v>
      </c>
      <c r="E20" s="232">
        <v>0</v>
      </c>
      <c r="F20" s="234" t="str">
        <f ca="1">CELL("CONTENIDO",Q15)</f>
        <v>KHAREBERG F.C.</v>
      </c>
      <c r="G20" s="235" t="s">
        <v>129</v>
      </c>
      <c r="H20" s="505" t="s">
        <v>141</v>
      </c>
      <c r="I20" s="505"/>
      <c r="J20" s="506">
        <v>0.66666666666666663</v>
      </c>
      <c r="K20" s="506"/>
      <c r="L20" s="507"/>
      <c r="M20" s="507"/>
      <c r="N20" s="236" t="s">
        <v>145</v>
      </c>
      <c r="O20" s="161"/>
      <c r="P20" s="165"/>
      <c r="Q20" s="177"/>
      <c r="R20" s="177"/>
      <c r="S20" s="165"/>
    </row>
    <row r="21" spans="1:26" ht="17.850000000000001" customHeight="1" x14ac:dyDescent="0.2">
      <c r="A21" s="195"/>
      <c r="B21" s="218"/>
      <c r="C21" s="219"/>
      <c r="D21" s="218"/>
      <c r="E21" s="219"/>
      <c r="F21" s="218"/>
      <c r="G21" s="220"/>
      <c r="H21" s="427"/>
      <c r="I21" s="427"/>
      <c r="J21" s="428"/>
      <c r="K21" s="428"/>
      <c r="L21" s="426"/>
      <c r="M21" s="426"/>
      <c r="N21" s="221"/>
      <c r="O21" s="161"/>
      <c r="P21" s="165"/>
      <c r="Q21" s="177"/>
      <c r="R21" s="177"/>
      <c r="S21" s="165"/>
      <c r="T21" s="161"/>
      <c r="U21" s="161"/>
      <c r="V21" s="161"/>
      <c r="W21" s="161"/>
      <c r="X21" s="161"/>
      <c r="Y21" s="161"/>
      <c r="Z21" s="161"/>
    </row>
    <row r="22" spans="1:26" ht="17.850000000000001" customHeight="1" x14ac:dyDescent="0.2">
      <c r="A22" s="195"/>
      <c r="B22" s="218"/>
      <c r="C22" s="219"/>
      <c r="D22" s="218"/>
      <c r="E22" s="219"/>
      <c r="F22" s="218"/>
      <c r="G22" s="220"/>
      <c r="H22" s="427"/>
      <c r="I22" s="427"/>
      <c r="J22" s="428"/>
      <c r="K22" s="428"/>
      <c r="L22" s="426"/>
      <c r="M22" s="426"/>
      <c r="N22" s="221"/>
      <c r="O22" s="161"/>
      <c r="P22" s="165"/>
      <c r="Q22" s="177"/>
      <c r="R22" s="177"/>
      <c r="S22" s="165"/>
      <c r="T22" s="161"/>
      <c r="U22" s="161"/>
      <c r="V22" s="161"/>
      <c r="W22" s="161"/>
      <c r="X22" s="161"/>
      <c r="Y22" s="161"/>
      <c r="Z22" s="161"/>
    </row>
    <row r="23" spans="1:26" ht="17.850000000000001" customHeight="1" x14ac:dyDescent="0.2">
      <c r="A23" s="195"/>
      <c r="B23" s="218"/>
      <c r="C23" s="219"/>
      <c r="D23" s="218"/>
      <c r="E23" s="219"/>
      <c r="F23" s="218"/>
      <c r="G23" s="220"/>
      <c r="H23" s="427"/>
      <c r="I23" s="427"/>
      <c r="J23" s="428"/>
      <c r="K23" s="428"/>
      <c r="L23" s="426"/>
      <c r="M23" s="426"/>
      <c r="N23" s="221"/>
      <c r="O23" s="161"/>
      <c r="P23" s="165"/>
      <c r="Q23" s="177"/>
      <c r="R23" s="177"/>
      <c r="S23" s="165"/>
      <c r="T23" s="161"/>
      <c r="U23" s="161"/>
      <c r="V23" s="161"/>
      <c r="W23" s="161"/>
      <c r="X23" s="161"/>
      <c r="Y23" s="161"/>
      <c r="Z23" s="161"/>
    </row>
    <row r="24" spans="1:26" ht="17.850000000000001" customHeight="1" x14ac:dyDescent="0.2">
      <c r="A24" s="195"/>
      <c r="B24" s="218"/>
      <c r="C24" s="219"/>
      <c r="D24" s="218"/>
      <c r="E24" s="219"/>
      <c r="F24" s="218"/>
      <c r="G24" s="220"/>
      <c r="H24" s="427"/>
      <c r="I24" s="427"/>
      <c r="J24" s="428"/>
      <c r="K24" s="428"/>
      <c r="L24" s="426"/>
      <c r="M24" s="426"/>
      <c r="N24" s="221"/>
      <c r="O24" s="161"/>
      <c r="P24" s="165"/>
      <c r="Q24" s="177"/>
      <c r="R24" s="177"/>
      <c r="S24" s="165"/>
      <c r="T24" s="161"/>
      <c r="U24" s="161"/>
      <c r="V24" s="161"/>
      <c r="W24" s="161"/>
      <c r="X24" s="161"/>
      <c r="Y24" s="161"/>
      <c r="Z24" s="161"/>
    </row>
    <row r="25" spans="1:26" ht="17.850000000000001" customHeight="1" x14ac:dyDescent="0.2">
      <c r="A25" s="195"/>
      <c r="B25" s="218"/>
      <c r="C25" s="219"/>
      <c r="D25" s="218"/>
      <c r="E25" s="219"/>
      <c r="F25" s="218"/>
      <c r="G25" s="220"/>
      <c r="H25" s="427"/>
      <c r="I25" s="427"/>
      <c r="J25" s="428"/>
      <c r="K25" s="428"/>
      <c r="L25" s="426"/>
      <c r="M25" s="426"/>
      <c r="N25" s="221"/>
      <c r="O25" s="161"/>
      <c r="P25" s="165"/>
      <c r="Q25" s="177"/>
      <c r="R25" s="177"/>
      <c r="S25" s="165"/>
      <c r="T25" s="161"/>
      <c r="U25" s="161"/>
      <c r="V25" s="161"/>
      <c r="W25" s="161"/>
      <c r="X25" s="161"/>
      <c r="Y25" s="161"/>
      <c r="Z25" s="161"/>
    </row>
    <row r="26" spans="1:26" ht="17.850000000000001" customHeight="1" x14ac:dyDescent="0.2">
      <c r="A26" s="195"/>
      <c r="B26" s="218"/>
      <c r="C26" s="219"/>
      <c r="D26" s="218"/>
      <c r="E26" s="219"/>
      <c r="F26" s="218"/>
      <c r="G26" s="220"/>
      <c r="H26" s="427"/>
      <c r="I26" s="427"/>
      <c r="J26" s="428"/>
      <c r="K26" s="428"/>
      <c r="L26" s="426"/>
      <c r="M26" s="426"/>
      <c r="N26" s="221"/>
      <c r="O26" s="161"/>
      <c r="P26" s="165"/>
      <c r="Q26" s="161"/>
      <c r="R26" s="161"/>
      <c r="S26" s="165"/>
      <c r="T26" s="161"/>
      <c r="U26" s="161"/>
      <c r="V26" s="161"/>
      <c r="W26" s="161"/>
      <c r="X26" s="161"/>
      <c r="Y26" s="161"/>
      <c r="Z26" s="161"/>
    </row>
    <row r="27" spans="1:26" ht="14.25" customHeight="1" x14ac:dyDescent="0.2">
      <c r="A27" s="161"/>
      <c r="B27" s="166"/>
      <c r="C27" s="167"/>
      <c r="D27" s="167"/>
      <c r="E27" s="167"/>
      <c r="F27" s="161"/>
      <c r="G27" s="168"/>
      <c r="H27" s="167"/>
      <c r="I27" s="167"/>
      <c r="J27" s="159"/>
      <c r="K27" s="159"/>
      <c r="L27" s="222"/>
      <c r="M27" s="222"/>
      <c r="N27" s="161"/>
      <c r="O27" s="161"/>
      <c r="P27" s="165"/>
      <c r="Q27" s="161"/>
      <c r="R27" s="161"/>
      <c r="S27" s="165"/>
      <c r="T27" s="161"/>
      <c r="U27" s="161"/>
      <c r="V27" s="161"/>
      <c r="W27" s="161"/>
      <c r="X27" s="161"/>
      <c r="Y27" s="161"/>
      <c r="Z27" s="161"/>
    </row>
    <row r="28" spans="1:26" ht="13.5" customHeight="1" thickBot="1" x14ac:dyDescent="0.25">
      <c r="B28" s="166"/>
      <c r="C28" s="167"/>
      <c r="D28" s="167"/>
      <c r="E28" s="167"/>
      <c r="F28" s="161"/>
      <c r="G28" s="168"/>
      <c r="H28" s="167"/>
      <c r="I28" s="167"/>
      <c r="J28" s="159"/>
      <c r="K28" s="169"/>
      <c r="L28" s="153"/>
      <c r="M28" s="153"/>
      <c r="O28" s="161"/>
      <c r="Q28" s="161"/>
      <c r="R28" s="161"/>
      <c r="S28" s="161"/>
    </row>
    <row r="29" spans="1:26" x14ac:dyDescent="0.2">
      <c r="G29" s="496" t="s">
        <v>28</v>
      </c>
      <c r="H29" s="497"/>
      <c r="I29" s="497"/>
      <c r="J29" s="497"/>
      <c r="K29" s="497"/>
      <c r="L29" s="497"/>
      <c r="M29" s="497"/>
      <c r="N29" s="497"/>
      <c r="O29" s="498"/>
      <c r="Q29" s="161"/>
      <c r="R29" s="161"/>
    </row>
    <row r="30" spans="1:26" ht="17.850000000000001" customHeight="1" x14ac:dyDescent="0.2">
      <c r="G30" s="198" t="s">
        <v>97</v>
      </c>
      <c r="H30" s="199" t="s">
        <v>98</v>
      </c>
      <c r="I30" s="199" t="s">
        <v>99</v>
      </c>
      <c r="J30" s="199" t="s">
        <v>100</v>
      </c>
      <c r="K30" s="199" t="s">
        <v>101</v>
      </c>
      <c r="L30" s="199" t="s">
        <v>31</v>
      </c>
      <c r="M30" s="199" t="s">
        <v>32</v>
      </c>
      <c r="N30" s="199" t="s">
        <v>33</v>
      </c>
      <c r="O30" s="200" t="s">
        <v>34</v>
      </c>
      <c r="Q30" s="161"/>
      <c r="R30" s="161"/>
    </row>
    <row r="31" spans="1:26" ht="17.850000000000001" customHeight="1" x14ac:dyDescent="0.2">
      <c r="F31" s="170" t="s">
        <v>103</v>
      </c>
      <c r="G31" s="237" t="e">
        <f ca="1">calculoC!F63</f>
        <v>#REF!</v>
      </c>
      <c r="H31" s="227" t="e">
        <f>calculoB!G69</f>
        <v>#REF!</v>
      </c>
      <c r="I31" s="227">
        <v>4</v>
      </c>
      <c r="J31" s="227" t="e">
        <f>calculoB!I69</f>
        <v>#REF!</v>
      </c>
      <c r="K31" s="227">
        <v>0</v>
      </c>
      <c r="L31" s="227">
        <v>20</v>
      </c>
      <c r="M31" s="227">
        <v>8</v>
      </c>
      <c r="N31" s="227">
        <f>L31-M31</f>
        <v>12</v>
      </c>
      <c r="O31" s="238">
        <v>14</v>
      </c>
      <c r="P31" s="171"/>
      <c r="Q31" s="161"/>
      <c r="R31" s="161"/>
      <c r="S31" s="82"/>
    </row>
    <row r="32" spans="1:26" ht="17.850000000000001" customHeight="1" x14ac:dyDescent="0.2">
      <c r="F32" s="170" t="s">
        <v>103</v>
      </c>
      <c r="G32" s="237" t="e">
        <f ca="1">calculoC!F64</f>
        <v>#REF!</v>
      </c>
      <c r="H32" s="227">
        <v>5</v>
      </c>
      <c r="I32" s="227">
        <v>4</v>
      </c>
      <c r="J32" s="227">
        <v>1</v>
      </c>
      <c r="K32" s="227">
        <v>0</v>
      </c>
      <c r="L32" s="227">
        <v>12</v>
      </c>
      <c r="M32" s="227">
        <v>2</v>
      </c>
      <c r="N32" s="227">
        <f>L32-M32</f>
        <v>10</v>
      </c>
      <c r="O32" s="238">
        <v>14</v>
      </c>
      <c r="P32" s="171"/>
      <c r="Q32" s="161"/>
      <c r="R32" s="161"/>
      <c r="S32" s="82"/>
    </row>
    <row r="33" spans="2:19" ht="17.850000000000001" customHeight="1" x14ac:dyDescent="0.2">
      <c r="F33" s="170" t="s">
        <v>103</v>
      </c>
      <c r="G33" s="202" t="s">
        <v>115</v>
      </c>
      <c r="H33" s="182">
        <v>5</v>
      </c>
      <c r="I33" s="182">
        <v>3</v>
      </c>
      <c r="J33" s="182">
        <v>0</v>
      </c>
      <c r="K33" s="182">
        <v>2</v>
      </c>
      <c r="L33" s="182">
        <v>13</v>
      </c>
      <c r="M33" s="182">
        <v>7</v>
      </c>
      <c r="N33" s="182">
        <v>6</v>
      </c>
      <c r="O33" s="201">
        <v>10</v>
      </c>
      <c r="P33" s="82"/>
      <c r="Q33" s="161"/>
      <c r="R33" s="161"/>
      <c r="S33" s="82"/>
    </row>
    <row r="34" spans="2:19" ht="17.850000000000001" customHeight="1" x14ac:dyDescent="0.2">
      <c r="F34" s="170"/>
      <c r="G34" s="202" t="s">
        <v>122</v>
      </c>
      <c r="H34" s="182">
        <v>5</v>
      </c>
      <c r="I34" s="182">
        <v>2</v>
      </c>
      <c r="J34" s="182">
        <v>0</v>
      </c>
      <c r="K34" s="182">
        <v>3</v>
      </c>
      <c r="L34" s="182">
        <v>11</v>
      </c>
      <c r="M34" s="182">
        <v>11</v>
      </c>
      <c r="N34" s="182">
        <v>0</v>
      </c>
      <c r="O34" s="201">
        <v>9</v>
      </c>
      <c r="P34" s="82"/>
      <c r="Q34" s="161"/>
      <c r="R34" s="161"/>
      <c r="S34" s="82"/>
    </row>
    <row r="35" spans="2:19" ht="17.850000000000001" customHeight="1" x14ac:dyDescent="0.2">
      <c r="G35" s="202" t="e">
        <f ca="1">calculoC!F67</f>
        <v>#REF!</v>
      </c>
      <c r="H35" s="182">
        <v>5</v>
      </c>
      <c r="I35" s="182" t="e">
        <f>calculoB!H73</f>
        <v>#REF!</v>
      </c>
      <c r="J35" s="182">
        <v>0</v>
      </c>
      <c r="K35" s="182">
        <v>4</v>
      </c>
      <c r="L35" s="182">
        <v>6</v>
      </c>
      <c r="M35" s="182">
        <v>19</v>
      </c>
      <c r="N35" s="182">
        <f>L35-M35</f>
        <v>-13</v>
      </c>
      <c r="O35" s="201">
        <v>7</v>
      </c>
      <c r="Q35" s="161"/>
      <c r="R35" s="161"/>
    </row>
    <row r="36" spans="2:19" ht="17.850000000000001" customHeight="1" thickBot="1" x14ac:dyDescent="0.25">
      <c r="G36" s="202" t="e">
        <f ca="1">calculoC!F69</f>
        <v>#REF!</v>
      </c>
      <c r="H36" s="203" t="e">
        <f>calculoB!G75</f>
        <v>#REF!</v>
      </c>
      <c r="I36" s="203" t="e">
        <f>calculoB!H75</f>
        <v>#REF!</v>
      </c>
      <c r="J36" s="203" t="e">
        <f>calculoB!I75</f>
        <v>#REF!</v>
      </c>
      <c r="K36" s="203" t="e">
        <f>calculoB!J75</f>
        <v>#REF!</v>
      </c>
      <c r="L36" s="203">
        <v>1</v>
      </c>
      <c r="M36" s="203">
        <v>16</v>
      </c>
      <c r="N36" s="203">
        <f>L36-M36</f>
        <v>-15</v>
      </c>
      <c r="O36" s="204">
        <v>1</v>
      </c>
      <c r="Q36" s="161"/>
      <c r="R36" s="161"/>
    </row>
    <row r="37" spans="2:19" ht="17.850000000000001" customHeight="1" x14ac:dyDescent="0.2">
      <c r="Q37" s="161"/>
      <c r="R37" s="161"/>
    </row>
    <row r="38" spans="2:19" ht="11.25" customHeight="1" x14ac:dyDescent="0.2">
      <c r="Q38" s="161"/>
      <c r="R38" s="161"/>
    </row>
    <row r="39" spans="2:19" ht="9" customHeight="1" x14ac:dyDescent="0.2">
      <c r="N39" s="154"/>
      <c r="O39" s="154"/>
      <c r="Q39" s="161"/>
      <c r="R39" s="161"/>
    </row>
    <row r="40" spans="2:19" x14ac:dyDescent="0.2">
      <c r="B40" s="172"/>
      <c r="C40" s="173"/>
      <c r="P40" s="174"/>
      <c r="Q40" s="161"/>
      <c r="R40" s="161"/>
    </row>
    <row r="41" spans="2:19" ht="12.75" hidden="1" customHeight="1" x14ac:dyDescent="0.2">
      <c r="Q41" s="161"/>
      <c r="R41" s="161"/>
    </row>
    <row r="42" spans="2:19" ht="12.75" hidden="1" customHeight="1" x14ac:dyDescent="0.2">
      <c r="Q42" s="161"/>
      <c r="R42" s="161"/>
    </row>
    <row r="43" spans="2:19" x14ac:dyDescent="0.2">
      <c r="Q43" s="161"/>
      <c r="R43" s="161"/>
    </row>
    <row r="44" spans="2:19" x14ac:dyDescent="0.2">
      <c r="Q44" s="161"/>
      <c r="R44" s="161"/>
    </row>
    <row r="45" spans="2:19" x14ac:dyDescent="0.2">
      <c r="Q45" s="161"/>
      <c r="R45" s="161"/>
    </row>
    <row r="46" spans="2:19" x14ac:dyDescent="0.2">
      <c r="Q46" s="161"/>
      <c r="R46" s="161"/>
    </row>
  </sheetData>
  <dataConsolidate link="1"/>
  <mergeCells count="77">
    <mergeCell ref="H26:I26"/>
    <mergeCell ref="J26:K26"/>
    <mergeCell ref="L26:M26"/>
    <mergeCell ref="Q17:R17"/>
    <mergeCell ref="Q19:R19"/>
    <mergeCell ref="H24:I24"/>
    <mergeCell ref="J24:K24"/>
    <mergeCell ref="L24:M24"/>
    <mergeCell ref="H25:I25"/>
    <mergeCell ref="J25:K25"/>
    <mergeCell ref="L25:M25"/>
    <mergeCell ref="H22:I22"/>
    <mergeCell ref="J22:K22"/>
    <mergeCell ref="L22:M22"/>
    <mergeCell ref="H23:I23"/>
    <mergeCell ref="J23:K23"/>
    <mergeCell ref="L23:M23"/>
    <mergeCell ref="H20:I20"/>
    <mergeCell ref="J20:K20"/>
    <mergeCell ref="L20:M20"/>
    <mergeCell ref="H21:I21"/>
    <mergeCell ref="J21:K21"/>
    <mergeCell ref="L21:M21"/>
    <mergeCell ref="H18:I18"/>
    <mergeCell ref="J18:K18"/>
    <mergeCell ref="L18:M18"/>
    <mergeCell ref="H19:I19"/>
    <mergeCell ref="J19:K19"/>
    <mergeCell ref="L19:M19"/>
    <mergeCell ref="J13:K13"/>
    <mergeCell ref="L13:M13"/>
    <mergeCell ref="Q15:R15"/>
    <mergeCell ref="H14:I14"/>
    <mergeCell ref="J14:K14"/>
    <mergeCell ref="H15:I15"/>
    <mergeCell ref="J15:K15"/>
    <mergeCell ref="L15:M15"/>
    <mergeCell ref="L14:M14"/>
    <mergeCell ref="H6:I6"/>
    <mergeCell ref="J6:K6"/>
    <mergeCell ref="L5:M5"/>
    <mergeCell ref="L6:M6"/>
    <mergeCell ref="H12:I12"/>
    <mergeCell ref="J12:K12"/>
    <mergeCell ref="L12:M12"/>
    <mergeCell ref="G29:O29"/>
    <mergeCell ref="L9:M9"/>
    <mergeCell ref="L10:M10"/>
    <mergeCell ref="L11:M11"/>
    <mergeCell ref="H9:I9"/>
    <mergeCell ref="H10:I10"/>
    <mergeCell ref="H11:I11"/>
    <mergeCell ref="J11:K11"/>
    <mergeCell ref="J10:K10"/>
    <mergeCell ref="J9:K9"/>
    <mergeCell ref="H16:I16"/>
    <mergeCell ref="J16:K16"/>
    <mergeCell ref="L16:M16"/>
    <mergeCell ref="H17:I17"/>
    <mergeCell ref="J17:K17"/>
    <mergeCell ref="H13:I13"/>
    <mergeCell ref="L17:M17"/>
    <mergeCell ref="A1:S2"/>
    <mergeCell ref="Q7:R7"/>
    <mergeCell ref="Q9:R9"/>
    <mergeCell ref="H5:I5"/>
    <mergeCell ref="J5:K5"/>
    <mergeCell ref="P4:S5"/>
    <mergeCell ref="H7:I7"/>
    <mergeCell ref="H8:I8"/>
    <mergeCell ref="L7:M7"/>
    <mergeCell ref="L8:M8"/>
    <mergeCell ref="J7:K7"/>
    <mergeCell ref="J8:K8"/>
    <mergeCell ref="B4:N4"/>
    <mergeCell ref="Q13:R13"/>
    <mergeCell ref="Q11:R11"/>
  </mergeCells>
  <phoneticPr fontId="17" type="noConversion"/>
  <conditionalFormatting sqref="F31:F34">
    <cfRule type="expression" dxfId="294" priority="258" stopIfTrue="1">
      <formula>IF(AND($H$31=3,$H$32=3,$H$33=3,$H$34=3),1,0)</formula>
    </cfRule>
  </conditionalFormatting>
  <conditionalFormatting sqref="G31:O36">
    <cfRule type="expression" dxfId="293" priority="259" stopIfTrue="1">
      <formula>IF(AND($H$31=3,$H$32=3,$H$33=3,$H$34=3),1,0)</formula>
    </cfRule>
  </conditionalFormatting>
  <conditionalFormatting sqref="C7:E7 L7:M7">
    <cfRule type="expression" dxfId="292" priority="260" stopIfTrue="1">
      <formula>IF(OR($L$7="en juego",$L$7="hoy!"),1,0)</formula>
    </cfRule>
  </conditionalFormatting>
  <conditionalFormatting sqref="C7:C11 E7:E11 C21:C26 E21:E26 E14:E16 C14:C16">
    <cfRule type="expression" dxfId="291" priority="261" stopIfTrue="1">
      <formula>IF(OR($L$6="en juego",$L$6="hoy!"),1,0)</formula>
    </cfRule>
  </conditionalFormatting>
  <conditionalFormatting sqref="C8:E8 L8:M8">
    <cfRule type="expression" dxfId="290" priority="262" stopIfTrue="1">
      <formula>IF(OR($L$8="en juego",$L$8="hoy!"),1,0)</formula>
    </cfRule>
  </conditionalFormatting>
  <conditionalFormatting sqref="C9:E9 L9:M9">
    <cfRule type="expression" dxfId="289" priority="263" stopIfTrue="1">
      <formula>IF(OR($L$9="en juego",$L$9="hoy!"),1,0)</formula>
    </cfRule>
  </conditionalFormatting>
  <conditionalFormatting sqref="C10:E10 L10:M11">
    <cfRule type="expression" dxfId="288" priority="264" stopIfTrue="1">
      <formula>IF(OR($L$10="en juego",$L$10="hoy!"),1,0)</formula>
    </cfRule>
  </conditionalFormatting>
  <conditionalFormatting sqref="C11:E11 L15:M16 C21:E26 L21:M26 C14:E16">
    <cfRule type="expression" dxfId="287" priority="265" stopIfTrue="1">
      <formula>IF(OR($L$11="en juego",$L$11="hoy!"),1,0)</formula>
    </cfRule>
  </conditionalFormatting>
  <conditionalFormatting sqref="B21:B26">
    <cfRule type="expression" dxfId="286" priority="226" stopIfTrue="1">
      <formula>IF(OR($L$6="en juego",$L$6="hoy!"),1,0)</formula>
    </cfRule>
  </conditionalFormatting>
  <conditionalFormatting sqref="F21:F26">
    <cfRule type="expression" dxfId="285" priority="219" stopIfTrue="1">
      <formula>IF(OR($L$6="en juego",$L$6="hoy!"),1,0)</formula>
    </cfRule>
  </conditionalFormatting>
  <conditionalFormatting sqref="G21:G26">
    <cfRule type="expression" dxfId="284" priority="218" stopIfTrue="1">
      <formula>IF(OR($L$6="en juego",$L$6="hoy!"),1,0)</formula>
    </cfRule>
  </conditionalFormatting>
  <conditionalFormatting sqref="G21:G26">
    <cfRule type="expression" dxfId="283" priority="217" stopIfTrue="1">
      <formula>IF(OR($L$6="en juego",$L$6="hoy!"),1,0)</formula>
    </cfRule>
  </conditionalFormatting>
  <conditionalFormatting sqref="G21:G26">
    <cfRule type="expression" dxfId="282" priority="216" stopIfTrue="1">
      <formula>IF(OR($L$8="en juego",$L$8="hoy!"),1,0)</formula>
    </cfRule>
  </conditionalFormatting>
  <conditionalFormatting sqref="H21:I22 H25:I25 H8:I9 H11:I11">
    <cfRule type="expression" dxfId="281" priority="215" stopIfTrue="1">
      <formula>IF(OR($L$6="en juego",$L$6="hoy!"),1,0)</formula>
    </cfRule>
  </conditionalFormatting>
  <conditionalFormatting sqref="J8:K8 J21:K22">
    <cfRule type="expression" dxfId="280" priority="214" stopIfTrue="1">
      <formula>IF(OR($L$6="en juego",$L$6="hoy!"),1,0)</formula>
    </cfRule>
  </conditionalFormatting>
  <conditionalFormatting sqref="N21:N26 N7:N11 N14:N16">
    <cfRule type="expression" dxfId="279" priority="199" stopIfTrue="1">
      <formula>IF(OR($L$11="en juego",$L$11="hoy!"),1,0)</formula>
    </cfRule>
  </conditionalFormatting>
  <conditionalFormatting sqref="N5">
    <cfRule type="expression" dxfId="278" priority="198" stopIfTrue="1">
      <formula>IF(OR($L$11="en juego",$L$11="hoy!"),1,0)</formula>
    </cfRule>
  </conditionalFormatting>
  <conditionalFormatting sqref="L14:M14">
    <cfRule type="expression" dxfId="277" priority="197" stopIfTrue="1">
      <formula>IF(OR($L$6="en juego",$L$6="hoy!"),1,0)</formula>
    </cfRule>
  </conditionalFormatting>
  <conditionalFormatting sqref="J24:K24">
    <cfRule type="expression" dxfId="276" priority="194" stopIfTrue="1">
      <formula>IF(OR($L$6="en juego",$L$6="hoy!"),1,0)</formula>
    </cfRule>
  </conditionalFormatting>
  <conditionalFormatting sqref="J25:K25">
    <cfRule type="expression" dxfId="275" priority="193" stopIfTrue="1">
      <formula>IF(OR($L$6="en juego",$L$6="hoy!"),1,0)</formula>
    </cfRule>
  </conditionalFormatting>
  <conditionalFormatting sqref="J26:K26">
    <cfRule type="expression" dxfId="274" priority="192" stopIfTrue="1">
      <formula>IF(OR($L$6="en juego",$L$6="hoy!"),1,0)</formula>
    </cfRule>
  </conditionalFormatting>
  <conditionalFormatting sqref="H24:I24">
    <cfRule type="expression" dxfId="273" priority="183" stopIfTrue="1">
      <formula>IF(OR($L$6="en juego",$L$6="hoy!"),1,0)</formula>
    </cfRule>
  </conditionalFormatting>
  <conditionalFormatting sqref="H26:I26">
    <cfRule type="expression" dxfId="272" priority="182" stopIfTrue="1">
      <formula>IF(OR($L$6="en juego",$L$6="hoy!"),1,0)</formula>
    </cfRule>
  </conditionalFormatting>
  <conditionalFormatting sqref="H23:I23">
    <cfRule type="expression" dxfId="271" priority="181" stopIfTrue="1">
      <formula>IF(OR($L$6="en juego",$L$6="hoy!"),1,0)</formula>
    </cfRule>
  </conditionalFormatting>
  <conditionalFormatting sqref="J23:K23">
    <cfRule type="expression" dxfId="270" priority="180" stopIfTrue="1">
      <formula>IF(OR($L$6="en juego",$L$6="hoy!"),1,0)</formula>
    </cfRule>
  </conditionalFormatting>
  <conditionalFormatting sqref="B8">
    <cfRule type="expression" dxfId="269" priority="178" stopIfTrue="1">
      <formula>IF(OR($L$6="en juego",$L$6="hoy!"),1,0)</formula>
    </cfRule>
  </conditionalFormatting>
  <conditionalFormatting sqref="B10">
    <cfRule type="expression" dxfId="268" priority="177" stopIfTrue="1">
      <formula>IF(OR($L$6="en juego",$L$6="hoy!"),1,0)</formula>
    </cfRule>
  </conditionalFormatting>
  <conditionalFormatting sqref="B7">
    <cfRule type="expression" dxfId="267" priority="176" stopIfTrue="1">
      <formula>IF(OR($L$6="en juego",$L$6="hoy!"),1,0)</formula>
    </cfRule>
  </conditionalFormatting>
  <conditionalFormatting sqref="B9">
    <cfRule type="expression" dxfId="266" priority="175" stopIfTrue="1">
      <formula>IF(OR($L$6="en juego",$L$6="hoy!"),1,0)</formula>
    </cfRule>
  </conditionalFormatting>
  <conditionalFormatting sqref="B11">
    <cfRule type="expression" dxfId="265" priority="174" stopIfTrue="1">
      <formula>IF(OR($L$6="en juego",$L$6="hoy!"),1,0)</formula>
    </cfRule>
  </conditionalFormatting>
  <conditionalFormatting sqref="B14:B16">
    <cfRule type="expression" dxfId="264" priority="173" stopIfTrue="1">
      <formula>IF(OR($L$6="en juego",$L$6="hoy!"),1,0)</formula>
    </cfRule>
  </conditionalFormatting>
  <conditionalFormatting sqref="F11">
    <cfRule type="expression" dxfId="263" priority="171" stopIfTrue="1">
      <formula>IF(OR($L$6="en juego",$L$6="hoy!"),1,0)</formula>
    </cfRule>
  </conditionalFormatting>
  <conditionalFormatting sqref="F9">
    <cfRule type="expression" dxfId="262" priority="170" stopIfTrue="1">
      <formula>IF(OR($L$6="en juego",$L$6="hoy!"),1,0)</formula>
    </cfRule>
  </conditionalFormatting>
  <conditionalFormatting sqref="F8">
    <cfRule type="expression" dxfId="261" priority="169" stopIfTrue="1">
      <formula>IF(OR($L$6="en juego",$L$6="hoy!"),1,0)</formula>
    </cfRule>
  </conditionalFormatting>
  <conditionalFormatting sqref="F10">
    <cfRule type="expression" dxfId="260" priority="168" stopIfTrue="1">
      <formula>IF(OR($L$6="en juego",$L$6="hoy!"),1,0)</formula>
    </cfRule>
  </conditionalFormatting>
  <conditionalFormatting sqref="F7">
    <cfRule type="expression" dxfId="259" priority="167" stopIfTrue="1">
      <formula>IF(OR($L$6="en juego",$L$6="hoy!"),1,0)</formula>
    </cfRule>
  </conditionalFormatting>
  <conditionalFormatting sqref="F14:F16">
    <cfRule type="expression" dxfId="258" priority="166" stopIfTrue="1">
      <formula>IF(OR($L$6="en juego",$L$6="hoy!"),1,0)</formula>
    </cfRule>
  </conditionalFormatting>
  <conditionalFormatting sqref="G7:G8">
    <cfRule type="expression" dxfId="257" priority="162" stopIfTrue="1">
      <formula>IF(OR($L$6="en juego",$L$6="hoy!"),1,0)</formula>
    </cfRule>
  </conditionalFormatting>
  <conditionalFormatting sqref="G7:G8">
    <cfRule type="expression" dxfId="256" priority="161" stopIfTrue="1">
      <formula>IF(OR($L$6="en juego",$L$6="hoy!"),1,0)</formula>
    </cfRule>
  </conditionalFormatting>
  <conditionalFormatting sqref="G7:G8">
    <cfRule type="expression" dxfId="255" priority="160" stopIfTrue="1">
      <formula>IF(OR($L$8="en juego",$L$8="hoy!"),1,0)</formula>
    </cfRule>
  </conditionalFormatting>
  <conditionalFormatting sqref="J7:K7">
    <cfRule type="expression" dxfId="254" priority="158" stopIfTrue="1">
      <formula>IF(OR($L$6="en juego",$L$6="hoy!"),1,0)</formula>
    </cfRule>
  </conditionalFormatting>
  <conditionalFormatting sqref="H7:I7">
    <cfRule type="expression" dxfId="253" priority="157" stopIfTrue="1">
      <formula>IF(OR($L$6="en juego",$L$6="hoy!"),1,0)</formula>
    </cfRule>
  </conditionalFormatting>
  <conditionalFormatting sqref="G9">
    <cfRule type="expression" dxfId="252" priority="156" stopIfTrue="1">
      <formula>IF(OR($L$6="en juego",$L$6="hoy!"),1,0)</formula>
    </cfRule>
  </conditionalFormatting>
  <conditionalFormatting sqref="G9">
    <cfRule type="expression" dxfId="251" priority="155" stopIfTrue="1">
      <formula>IF(OR($L$6="en juego",$L$6="hoy!"),1,0)</formula>
    </cfRule>
  </conditionalFormatting>
  <conditionalFormatting sqref="G9">
    <cfRule type="expression" dxfId="250" priority="154" stopIfTrue="1">
      <formula>IF(OR($L$8="en juego",$L$8="hoy!"),1,0)</formula>
    </cfRule>
  </conditionalFormatting>
  <conditionalFormatting sqref="J9:K9">
    <cfRule type="expression" dxfId="249" priority="153" stopIfTrue="1">
      <formula>IF(OR($L$6="en juego",$L$6="hoy!"),1,0)</formula>
    </cfRule>
  </conditionalFormatting>
  <conditionalFormatting sqref="J11:K11">
    <cfRule type="expression" dxfId="248" priority="147" stopIfTrue="1">
      <formula>IF(OR($L$6="en juego",$L$6="hoy!"),1,0)</formula>
    </cfRule>
  </conditionalFormatting>
  <conditionalFormatting sqref="G11">
    <cfRule type="expression" dxfId="247" priority="143" stopIfTrue="1">
      <formula>IF(OR($L$6="en juego",$L$6="hoy!"),1,0)</formula>
    </cfRule>
  </conditionalFormatting>
  <conditionalFormatting sqref="G11">
    <cfRule type="expression" dxfId="246" priority="142" stopIfTrue="1">
      <formula>IF(OR($L$6="en juego",$L$6="hoy!"),1,0)</formula>
    </cfRule>
  </conditionalFormatting>
  <conditionalFormatting sqref="G11">
    <cfRule type="expression" dxfId="245" priority="141" stopIfTrue="1">
      <formula>IF(OR($L$8="en juego",$L$8="hoy!"),1,0)</formula>
    </cfRule>
  </conditionalFormatting>
  <conditionalFormatting sqref="G14:I14">
    <cfRule type="expression" dxfId="244" priority="134" stopIfTrue="1">
      <formula>IF(OR($L$6="en juego",$L$6="hoy!"),1,0)</formula>
    </cfRule>
  </conditionalFormatting>
  <conditionalFormatting sqref="G14">
    <cfRule type="expression" dxfId="243" priority="130" stopIfTrue="1">
      <formula>IF(OR($L$6="en juego",$L$6="hoy!"),1,0)</formula>
    </cfRule>
  </conditionalFormatting>
  <conditionalFormatting sqref="G14">
    <cfRule type="expression" dxfId="242" priority="129" stopIfTrue="1">
      <formula>IF(OR($L$6="en juego",$L$6="hoy!"),1,0)</formula>
    </cfRule>
  </conditionalFormatting>
  <conditionalFormatting sqref="G14">
    <cfRule type="expression" dxfId="241" priority="128" stopIfTrue="1">
      <formula>IF(OR($L$8="en juego",$L$8="hoy!"),1,0)</formula>
    </cfRule>
  </conditionalFormatting>
  <conditionalFormatting sqref="J14:K14">
    <cfRule type="expression" dxfId="240" priority="124" stopIfTrue="1">
      <formula>IF(OR($L$6="en juego",$L$6="hoy!"),1,0)</formula>
    </cfRule>
  </conditionalFormatting>
  <conditionalFormatting sqref="H16:I16">
    <cfRule type="expression" dxfId="239" priority="123" stopIfTrue="1">
      <formula>IF(OR($L$6="en juego",$L$6="hoy!"),1,0)</formula>
    </cfRule>
  </conditionalFormatting>
  <conditionalFormatting sqref="G15">
    <cfRule type="expression" dxfId="238" priority="122" stopIfTrue="1">
      <formula>IF(OR($L$6="en juego",$L$6="hoy!"),1,0)</formula>
    </cfRule>
  </conditionalFormatting>
  <conditionalFormatting sqref="G15">
    <cfRule type="expression" dxfId="237" priority="121" stopIfTrue="1">
      <formula>IF(OR($L$6="en juego",$L$6="hoy!"),1,0)</formula>
    </cfRule>
  </conditionalFormatting>
  <conditionalFormatting sqref="G15">
    <cfRule type="expression" dxfId="236" priority="120" stopIfTrue="1">
      <formula>IF(OR($L$8="en juego",$L$8="hoy!"),1,0)</formula>
    </cfRule>
  </conditionalFormatting>
  <conditionalFormatting sqref="G16">
    <cfRule type="expression" dxfId="235" priority="119" stopIfTrue="1">
      <formula>IF(OR($L$6="en juego",$L$6="hoy!"),1,0)</formula>
    </cfRule>
  </conditionalFormatting>
  <conditionalFormatting sqref="G16">
    <cfRule type="expression" dxfId="234" priority="118" stopIfTrue="1">
      <formula>IF(OR($L$6="en juego",$L$6="hoy!"),1,0)</formula>
    </cfRule>
  </conditionalFormatting>
  <conditionalFormatting sqref="G16">
    <cfRule type="expression" dxfId="233" priority="117" stopIfTrue="1">
      <formula>IF(OR($L$8="en juego",$L$8="hoy!"),1,0)</formula>
    </cfRule>
  </conditionalFormatting>
  <conditionalFormatting sqref="J16:K16">
    <cfRule type="expression" dxfId="232" priority="113" stopIfTrue="1">
      <formula>IF(OR($L$6="en juego",$L$6="hoy!"),1,0)</formula>
    </cfRule>
  </conditionalFormatting>
  <conditionalFormatting sqref="H10:I10">
    <cfRule type="expression" dxfId="231" priority="94" stopIfTrue="1">
      <formula>IF(OR($L$6="en juego",$L$6="hoy!"),1,0)</formula>
    </cfRule>
  </conditionalFormatting>
  <conditionalFormatting sqref="J10:K10">
    <cfRule type="expression" dxfId="230" priority="93" stopIfTrue="1">
      <formula>IF(OR($L$6="en juego",$L$6="hoy!"),1,0)</formula>
    </cfRule>
  </conditionalFormatting>
  <conditionalFormatting sqref="G10">
    <cfRule type="expression" dxfId="229" priority="92" stopIfTrue="1">
      <formula>IF(OR($L$6="en juego",$L$6="hoy!"),1,0)</formula>
    </cfRule>
  </conditionalFormatting>
  <conditionalFormatting sqref="G10">
    <cfRule type="expression" dxfId="228" priority="91" stopIfTrue="1">
      <formula>IF(OR($L$6="en juego",$L$6="hoy!"),1,0)</formula>
    </cfRule>
  </conditionalFormatting>
  <conditionalFormatting sqref="G10">
    <cfRule type="expression" dxfId="227" priority="90" stopIfTrue="1">
      <formula>IF(OR($L$8="en juego",$L$8="hoy!"),1,0)</formula>
    </cfRule>
  </conditionalFormatting>
  <conditionalFormatting sqref="H15:I15">
    <cfRule type="expression" dxfId="226" priority="82" stopIfTrue="1">
      <formula>IF(OR($L$6="en juego",$L$6="hoy!"),1,0)</formula>
    </cfRule>
  </conditionalFormatting>
  <conditionalFormatting sqref="J15:K15">
    <cfRule type="expression" dxfId="225" priority="81" stopIfTrue="1">
      <formula>IF(OR($L$6="en juego",$L$6="hoy!"),1,0)</formula>
    </cfRule>
  </conditionalFormatting>
  <conditionalFormatting sqref="C18 E18">
    <cfRule type="expression" dxfId="224" priority="73" stopIfTrue="1">
      <formula>IF(OR($L$6="en juego",$L$6="hoy!"),1,0)</formula>
    </cfRule>
  </conditionalFormatting>
  <conditionalFormatting sqref="C18:E18 L18:M18">
    <cfRule type="expression" dxfId="223" priority="74" stopIfTrue="1">
      <formula>IF(OR($L$11="en juego",$L$11="hoy!"),1,0)</formula>
    </cfRule>
  </conditionalFormatting>
  <conditionalFormatting sqref="N18">
    <cfRule type="expression" dxfId="222" priority="72" stopIfTrue="1">
      <formula>IF(OR($L$11="en juego",$L$11="hoy!"),1,0)</formula>
    </cfRule>
  </conditionalFormatting>
  <conditionalFormatting sqref="B18">
    <cfRule type="expression" dxfId="221" priority="71" stopIfTrue="1">
      <formula>IF(OR($L$6="en juego",$L$6="hoy!"),1,0)</formula>
    </cfRule>
  </conditionalFormatting>
  <conditionalFormatting sqref="F18">
    <cfRule type="expression" dxfId="220" priority="70" stopIfTrue="1">
      <formula>IF(OR($L$6="en juego",$L$6="hoy!"),1,0)</formula>
    </cfRule>
  </conditionalFormatting>
  <conditionalFormatting sqref="H18:I18">
    <cfRule type="expression" dxfId="219" priority="69" stopIfTrue="1">
      <formula>IF(OR($L$6="en juego",$L$6="hoy!"),1,0)</formula>
    </cfRule>
  </conditionalFormatting>
  <conditionalFormatting sqref="G18">
    <cfRule type="expression" dxfId="218" priority="68" stopIfTrue="1">
      <formula>IF(OR($L$6="en juego",$L$6="hoy!"),1,0)</formula>
    </cfRule>
  </conditionalFormatting>
  <conditionalFormatting sqref="G18">
    <cfRule type="expression" dxfId="217" priority="67" stopIfTrue="1">
      <formula>IF(OR($L$6="en juego",$L$6="hoy!"),1,0)</formula>
    </cfRule>
  </conditionalFormatting>
  <conditionalFormatting sqref="G18">
    <cfRule type="expression" dxfId="216" priority="66" stopIfTrue="1">
      <formula>IF(OR($L$8="en juego",$L$8="hoy!"),1,0)</formula>
    </cfRule>
  </conditionalFormatting>
  <conditionalFormatting sqref="J18:K18">
    <cfRule type="expression" dxfId="215" priority="65" stopIfTrue="1">
      <formula>IF(OR($L$6="en juego",$L$6="hoy!"),1,0)</formula>
    </cfRule>
  </conditionalFormatting>
  <conditionalFormatting sqref="C17 E17">
    <cfRule type="expression" dxfId="214" priority="63" stopIfTrue="1">
      <formula>IF(OR($L$6="en juego",$L$6="hoy!"),1,0)</formula>
    </cfRule>
  </conditionalFormatting>
  <conditionalFormatting sqref="C17:E17 L17:M17">
    <cfRule type="expression" dxfId="213" priority="64" stopIfTrue="1">
      <formula>IF(OR($L$11="en juego",$L$11="hoy!"),1,0)</formula>
    </cfRule>
  </conditionalFormatting>
  <conditionalFormatting sqref="B17">
    <cfRule type="expression" dxfId="212" priority="61" stopIfTrue="1">
      <formula>IF(OR($L$6="en juego",$L$6="hoy!"),1,0)</formula>
    </cfRule>
  </conditionalFormatting>
  <conditionalFormatting sqref="F17">
    <cfRule type="expression" dxfId="211" priority="60" stopIfTrue="1">
      <formula>IF(OR($L$6="en juego",$L$6="hoy!"),1,0)</formula>
    </cfRule>
  </conditionalFormatting>
  <conditionalFormatting sqref="H17:I17">
    <cfRule type="expression" dxfId="210" priority="59" stopIfTrue="1">
      <formula>IF(OR($L$6="en juego",$L$6="hoy!"),1,0)</formula>
    </cfRule>
  </conditionalFormatting>
  <conditionalFormatting sqref="G17">
    <cfRule type="expression" dxfId="209" priority="58" stopIfTrue="1">
      <formula>IF(OR($L$6="en juego",$L$6="hoy!"),1,0)</formula>
    </cfRule>
  </conditionalFormatting>
  <conditionalFormatting sqref="G17">
    <cfRule type="expression" dxfId="208" priority="57" stopIfTrue="1">
      <formula>IF(OR($L$6="en juego",$L$6="hoy!"),1,0)</formula>
    </cfRule>
  </conditionalFormatting>
  <conditionalFormatting sqref="G17">
    <cfRule type="expression" dxfId="207" priority="56" stopIfTrue="1">
      <formula>IF(OR($L$8="en juego",$L$8="hoy!"),1,0)</formula>
    </cfRule>
  </conditionalFormatting>
  <conditionalFormatting sqref="J17:K17">
    <cfRule type="expression" dxfId="206" priority="55" stopIfTrue="1">
      <formula>IF(OR($L$6="en juego",$L$6="hoy!"),1,0)</formula>
    </cfRule>
  </conditionalFormatting>
  <conditionalFormatting sqref="C20 E20">
    <cfRule type="expression" dxfId="205" priority="53" stopIfTrue="1">
      <formula>IF(OR($L$6="en juego",$L$6="hoy!"),1,0)</formula>
    </cfRule>
  </conditionalFormatting>
  <conditionalFormatting sqref="C20:E20 L20:M20">
    <cfRule type="expression" dxfId="204" priority="54" stopIfTrue="1">
      <formula>IF(OR($L$11="en juego",$L$11="hoy!"),1,0)</formula>
    </cfRule>
  </conditionalFormatting>
  <conditionalFormatting sqref="N20">
    <cfRule type="expression" dxfId="203" priority="52" stopIfTrue="1">
      <formula>IF(OR($L$11="en juego",$L$11="hoy!"),1,0)</formula>
    </cfRule>
  </conditionalFormatting>
  <conditionalFormatting sqref="B20">
    <cfRule type="expression" dxfId="202" priority="51" stopIfTrue="1">
      <formula>IF(OR($L$6="en juego",$L$6="hoy!"),1,0)</formula>
    </cfRule>
  </conditionalFormatting>
  <conditionalFormatting sqref="F20">
    <cfRule type="expression" dxfId="201" priority="50" stopIfTrue="1">
      <formula>IF(OR($L$6="en juego",$L$6="hoy!"),1,0)</formula>
    </cfRule>
  </conditionalFormatting>
  <conditionalFormatting sqref="H20:I20">
    <cfRule type="expression" dxfId="200" priority="49" stopIfTrue="1">
      <formula>IF(OR($L$6="en juego",$L$6="hoy!"),1,0)</formula>
    </cfRule>
  </conditionalFormatting>
  <conditionalFormatting sqref="G20">
    <cfRule type="expression" dxfId="199" priority="48" stopIfTrue="1">
      <formula>IF(OR($L$6="en juego",$L$6="hoy!"),1,0)</formula>
    </cfRule>
  </conditionalFormatting>
  <conditionalFormatting sqref="G20">
    <cfRule type="expression" dxfId="198" priority="47" stopIfTrue="1">
      <formula>IF(OR($L$6="en juego",$L$6="hoy!"),1,0)</formula>
    </cfRule>
  </conditionalFormatting>
  <conditionalFormatting sqref="G20">
    <cfRule type="expression" dxfId="197" priority="46" stopIfTrue="1">
      <formula>IF(OR($L$8="en juego",$L$8="hoy!"),1,0)</formula>
    </cfRule>
  </conditionalFormatting>
  <conditionalFormatting sqref="J20:K20">
    <cfRule type="expression" dxfId="196" priority="45" stopIfTrue="1">
      <formula>IF(OR($L$6="en juego",$L$6="hoy!"),1,0)</formula>
    </cfRule>
  </conditionalFormatting>
  <conditionalFormatting sqref="C6 E6">
    <cfRule type="expression" dxfId="195" priority="42" stopIfTrue="1">
      <formula>IF(OR($L$6="en juego",$L$6="hoy!"),1,0)</formula>
    </cfRule>
  </conditionalFormatting>
  <conditionalFormatting sqref="C6:E6 L6:M6">
    <cfRule type="expression" dxfId="194" priority="43" stopIfTrue="1">
      <formula>IF(OR($L$8="en juego",$L$8="hoy!"),1,0)</formula>
    </cfRule>
  </conditionalFormatting>
  <conditionalFormatting sqref="H6:I6">
    <cfRule type="expression" dxfId="193" priority="41" stopIfTrue="1">
      <formula>IF(OR($L$6="en juego",$L$6="hoy!"),1,0)</formula>
    </cfRule>
  </conditionalFormatting>
  <conditionalFormatting sqref="J6:K6">
    <cfRule type="expression" dxfId="192" priority="40" stopIfTrue="1">
      <formula>IF(OR($L$6="en juego",$L$6="hoy!"),1,0)</formula>
    </cfRule>
  </conditionalFormatting>
  <conditionalFormatting sqref="N6">
    <cfRule type="expression" dxfId="191" priority="39" stopIfTrue="1">
      <formula>IF(OR($L$11="en juego",$L$11="hoy!"),1,0)</formula>
    </cfRule>
  </conditionalFormatting>
  <conditionalFormatting sqref="B6">
    <cfRule type="expression" dxfId="190" priority="38" stopIfTrue="1">
      <formula>IF(OR($L$6="en juego",$L$6="hoy!"),1,0)</formula>
    </cfRule>
  </conditionalFormatting>
  <conditionalFormatting sqref="F6">
    <cfRule type="expression" dxfId="189" priority="37" stopIfTrue="1">
      <formula>IF(OR($L$6="en juego",$L$6="hoy!"),1,0)</formula>
    </cfRule>
  </conditionalFormatting>
  <conditionalFormatting sqref="G6">
    <cfRule type="expression" dxfId="188" priority="36" stopIfTrue="1">
      <formula>IF(OR($L$6="en juego",$L$6="hoy!"),1,0)</formula>
    </cfRule>
  </conditionalFormatting>
  <conditionalFormatting sqref="G6">
    <cfRule type="expression" dxfId="187" priority="35" stopIfTrue="1">
      <formula>IF(OR($L$6="en juego",$L$6="hoy!"),1,0)</formula>
    </cfRule>
  </conditionalFormatting>
  <conditionalFormatting sqref="G6">
    <cfRule type="expression" dxfId="186" priority="34" stopIfTrue="1">
      <formula>IF(OR($L$8="en juego",$L$8="hoy!"),1,0)</formula>
    </cfRule>
  </conditionalFormatting>
  <conditionalFormatting sqref="E13 C13">
    <cfRule type="expression" dxfId="185" priority="32" stopIfTrue="1">
      <formula>IF(OR($L$6="en juego",$L$6="hoy!"),1,0)</formula>
    </cfRule>
  </conditionalFormatting>
  <conditionalFormatting sqref="L13:M13 C13:E13">
    <cfRule type="expression" dxfId="184" priority="33" stopIfTrue="1">
      <formula>IF(OR($L$11="en juego",$L$11="hoy!"),1,0)</formula>
    </cfRule>
  </conditionalFormatting>
  <conditionalFormatting sqref="N13">
    <cfRule type="expression" dxfId="183" priority="31" stopIfTrue="1">
      <formula>IF(OR($L$11="en juego",$L$11="hoy!"),1,0)</formula>
    </cfRule>
  </conditionalFormatting>
  <conditionalFormatting sqref="B13">
    <cfRule type="expression" dxfId="182" priority="30" stopIfTrue="1">
      <formula>IF(OR($L$6="en juego",$L$6="hoy!"),1,0)</formula>
    </cfRule>
  </conditionalFormatting>
  <conditionalFormatting sqref="F13">
    <cfRule type="expression" dxfId="181" priority="29" stopIfTrue="1">
      <formula>IF(OR($L$6="en juego",$L$6="hoy!"),1,0)</formula>
    </cfRule>
  </conditionalFormatting>
  <conditionalFormatting sqref="G13">
    <cfRule type="expression" dxfId="180" priority="28" stopIfTrue="1">
      <formula>IF(OR($L$6="en juego",$L$6="hoy!"),1,0)</formula>
    </cfRule>
  </conditionalFormatting>
  <conditionalFormatting sqref="G13">
    <cfRule type="expression" dxfId="179" priority="27" stopIfTrue="1">
      <formula>IF(OR($L$6="en juego",$L$6="hoy!"),1,0)</formula>
    </cfRule>
  </conditionalFormatting>
  <conditionalFormatting sqref="G13">
    <cfRule type="expression" dxfId="178" priority="26" stopIfTrue="1">
      <formula>IF(OR($L$8="en juego",$L$8="hoy!"),1,0)</formula>
    </cfRule>
  </conditionalFormatting>
  <conditionalFormatting sqref="H13:I13">
    <cfRule type="expression" dxfId="177" priority="25" stopIfTrue="1">
      <formula>IF(OR($L$6="en juego",$L$6="hoy!"),1,0)</formula>
    </cfRule>
  </conditionalFormatting>
  <conditionalFormatting sqref="J13:K13">
    <cfRule type="expression" dxfId="176" priority="24" stopIfTrue="1">
      <formula>IF(OR($L$6="en juego",$L$6="hoy!"),1,0)</formula>
    </cfRule>
  </conditionalFormatting>
  <conditionalFormatting sqref="C19 E19">
    <cfRule type="expression" dxfId="175" priority="22" stopIfTrue="1">
      <formula>IF(OR($L$6="en juego",$L$6="hoy!"),1,0)</formula>
    </cfRule>
  </conditionalFormatting>
  <conditionalFormatting sqref="C19:E19 L19:M19">
    <cfRule type="expression" dxfId="174" priority="23" stopIfTrue="1">
      <formula>IF(OR($L$11="en juego",$L$11="hoy!"),1,0)</formula>
    </cfRule>
  </conditionalFormatting>
  <conditionalFormatting sqref="N19">
    <cfRule type="expression" dxfId="173" priority="21" stopIfTrue="1">
      <formula>IF(OR($L$11="en juego",$L$11="hoy!"),1,0)</formula>
    </cfRule>
  </conditionalFormatting>
  <conditionalFormatting sqref="B19">
    <cfRule type="expression" dxfId="172" priority="20" stopIfTrue="1">
      <formula>IF(OR($L$6="en juego",$L$6="hoy!"),1,0)</formula>
    </cfRule>
  </conditionalFormatting>
  <conditionalFormatting sqref="F19">
    <cfRule type="expression" dxfId="171" priority="19" stopIfTrue="1">
      <formula>IF(OR($L$6="en juego",$L$6="hoy!"),1,0)</formula>
    </cfRule>
  </conditionalFormatting>
  <conditionalFormatting sqref="H19:I19">
    <cfRule type="expression" dxfId="170" priority="18" stopIfTrue="1">
      <formula>IF(OR($L$6="en juego",$L$6="hoy!"),1,0)</formula>
    </cfRule>
  </conditionalFormatting>
  <conditionalFormatting sqref="G19">
    <cfRule type="expression" dxfId="169" priority="17" stopIfTrue="1">
      <formula>IF(OR($L$6="en juego",$L$6="hoy!"),1,0)</formula>
    </cfRule>
  </conditionalFormatting>
  <conditionalFormatting sqref="G19">
    <cfRule type="expression" dxfId="168" priority="16" stopIfTrue="1">
      <formula>IF(OR($L$6="en juego",$L$6="hoy!"),1,0)</formula>
    </cfRule>
  </conditionalFormatting>
  <conditionalFormatting sqref="G19">
    <cfRule type="expression" dxfId="167" priority="15" stopIfTrue="1">
      <formula>IF(OR($L$8="en juego",$L$8="hoy!"),1,0)</formula>
    </cfRule>
  </conditionalFormatting>
  <conditionalFormatting sqref="J19:K19">
    <cfRule type="expression" dxfId="166" priority="14" stopIfTrue="1">
      <formula>IF(OR($L$6="en juego",$L$6="hoy!"),1,0)</formula>
    </cfRule>
  </conditionalFormatting>
  <conditionalFormatting sqref="N17">
    <cfRule type="expression" dxfId="165" priority="13" stopIfTrue="1">
      <formula>IF(OR($L$11="en juego",$L$11="hoy!"),1,0)</formula>
    </cfRule>
  </conditionalFormatting>
  <conditionalFormatting sqref="C12 E12">
    <cfRule type="expression" dxfId="164" priority="10" stopIfTrue="1">
      <formula>IF(OR($L$6="en juego",$L$6="hoy!"),1,0)</formula>
    </cfRule>
  </conditionalFormatting>
  <conditionalFormatting sqref="L12:M12">
    <cfRule type="expression" dxfId="163" priority="11" stopIfTrue="1">
      <formula>IF(OR($L$10="en juego",$L$10="hoy!"),1,0)</formula>
    </cfRule>
  </conditionalFormatting>
  <conditionalFormatting sqref="C12:E12">
    <cfRule type="expression" dxfId="162" priority="12" stopIfTrue="1">
      <formula>IF(OR($L$11="en juego",$L$11="hoy!"),1,0)</formula>
    </cfRule>
  </conditionalFormatting>
  <conditionalFormatting sqref="H12:I12">
    <cfRule type="expression" dxfId="161" priority="9" stopIfTrue="1">
      <formula>IF(OR($L$6="en juego",$L$6="hoy!"),1,0)</formula>
    </cfRule>
  </conditionalFormatting>
  <conditionalFormatting sqref="B12">
    <cfRule type="expression" dxfId="160" priority="7" stopIfTrue="1">
      <formula>IF(OR($L$6="en juego",$L$6="hoy!"),1,0)</formula>
    </cfRule>
  </conditionalFormatting>
  <conditionalFormatting sqref="F12">
    <cfRule type="expression" dxfId="159" priority="6" stopIfTrue="1">
      <formula>IF(OR($L$6="en juego",$L$6="hoy!"),1,0)</formula>
    </cfRule>
  </conditionalFormatting>
  <conditionalFormatting sqref="J12:K12">
    <cfRule type="expression" dxfId="158" priority="5" stopIfTrue="1">
      <formula>IF(OR($L$6="en juego",$L$6="hoy!"),1,0)</formula>
    </cfRule>
  </conditionalFormatting>
  <conditionalFormatting sqref="G12">
    <cfRule type="expression" dxfId="157" priority="4" stopIfTrue="1">
      <formula>IF(OR($L$6="en juego",$L$6="hoy!"),1,0)</formula>
    </cfRule>
  </conditionalFormatting>
  <conditionalFormatting sqref="G12">
    <cfRule type="expression" dxfId="156" priority="3" stopIfTrue="1">
      <formula>IF(OR($L$6="en juego",$L$6="hoy!"),1,0)</formula>
    </cfRule>
  </conditionalFormatting>
  <conditionalFormatting sqref="G12">
    <cfRule type="expression" dxfId="155" priority="2" stopIfTrue="1">
      <formula>IF(OR($L$8="en juego",$L$8="hoy!"),1,0)</formula>
    </cfRule>
  </conditionalFormatting>
  <conditionalFormatting sqref="N12">
    <cfRule type="expression" dxfId="154" priority="1" stopIfTrue="1">
      <formula>IF(OR($L$11="en juego",$L$11="hoy!"),1,0)</formula>
    </cfRule>
  </conditionalFormatting>
  <dataValidations count="1">
    <dataValidation type="whole" allowBlank="1" showErrorMessage="1" errorTitle="Dato no válido" error="Ingrese sólo un número entero_x000a_entre 0 y 99." sqref="C6:C26 E6:E26">
      <formula1>0</formula1>
      <formula2>99</formula2>
    </dataValidation>
  </dataValidations>
  <pageMargins left="0.75" right="0.75" top="1" bottom="1" header="0" footer="0"/>
  <pageSetup paperSize="9" scale="7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O54"/>
  <sheetViews>
    <sheetView showGridLines="0" showOutlineSymbols="0" topLeftCell="A3" workbookViewId="0">
      <selection activeCell="L32" sqref="L32"/>
    </sheetView>
  </sheetViews>
  <sheetFormatPr baseColWidth="10" defaultColWidth="9.140625" defaultRowHeight="12.75" x14ac:dyDescent="0.2"/>
  <cols>
    <col min="1" max="1" width="26.28515625" style="241" customWidth="1"/>
    <col min="2" max="2" width="29" style="241" bestFit="1" customWidth="1"/>
    <col min="3" max="8" width="8.7109375" style="241" customWidth="1"/>
    <col min="9" max="9" width="15.7109375" style="241" customWidth="1"/>
    <col min="10" max="10" width="8.7109375" style="241" customWidth="1"/>
    <col min="11" max="11" width="5.7109375" style="241" customWidth="1"/>
    <col min="12" max="13" width="26.28515625" style="241" customWidth="1"/>
    <col min="14" max="14" width="5.7109375" style="241" customWidth="1"/>
    <col min="15" max="15" width="7.7109375" style="241" customWidth="1"/>
    <col min="16" max="16384" width="9.140625" style="241"/>
  </cols>
  <sheetData>
    <row r="1" spans="1:15" s="240" customFormat="1" ht="35.1" customHeight="1" x14ac:dyDescent="0.2">
      <c r="A1" s="442" t="s">
        <v>151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239"/>
    </row>
    <row r="2" spans="1:15" s="240" customFormat="1" ht="35.1" customHeight="1" x14ac:dyDescent="0.2">
      <c r="A2" s="509"/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239"/>
    </row>
    <row r="3" spans="1:15" ht="21" customHeight="1" thickBot="1" x14ac:dyDescent="0.25">
      <c r="B3" s="242"/>
      <c r="G3" s="243"/>
      <c r="H3" s="244"/>
      <c r="M3" s="245"/>
    </row>
    <row r="4" spans="1:15" ht="13.5" thickBot="1" x14ac:dyDescent="0.25">
      <c r="B4" s="510" t="s">
        <v>28</v>
      </c>
      <c r="C4" s="511"/>
      <c r="D4" s="511"/>
      <c r="E4" s="511"/>
      <c r="F4" s="511"/>
      <c r="G4" s="511"/>
      <c r="H4" s="511"/>
      <c r="I4" s="511"/>
      <c r="J4" s="512"/>
    </row>
    <row r="5" spans="1:15" ht="14.25" thickTop="1" thickBot="1" x14ac:dyDescent="0.25">
      <c r="B5" s="259"/>
      <c r="C5" s="260" t="s">
        <v>152</v>
      </c>
      <c r="D5" s="260" t="s">
        <v>29</v>
      </c>
      <c r="E5" s="260" t="s">
        <v>30</v>
      </c>
      <c r="F5" s="260" t="s">
        <v>153</v>
      </c>
      <c r="G5" s="260" t="s">
        <v>31</v>
      </c>
      <c r="H5" s="260" t="s">
        <v>32</v>
      </c>
      <c r="I5" s="260" t="s">
        <v>33</v>
      </c>
      <c r="J5" s="261" t="s">
        <v>34</v>
      </c>
    </row>
    <row r="6" spans="1:15" ht="17.850000000000001" customHeight="1" thickTop="1" thickBot="1" x14ac:dyDescent="0.25">
      <c r="A6" s="246">
        <v>1</v>
      </c>
      <c r="B6" s="267" t="s">
        <v>118</v>
      </c>
      <c r="C6" s="247">
        <v>5</v>
      </c>
      <c r="D6" s="247">
        <v>4</v>
      </c>
      <c r="E6" s="247">
        <v>1</v>
      </c>
      <c r="F6" s="247">
        <v>0</v>
      </c>
      <c r="G6" s="247">
        <v>20</v>
      </c>
      <c r="H6" s="247">
        <v>8</v>
      </c>
      <c r="I6" s="247">
        <v>12</v>
      </c>
      <c r="J6" s="268">
        <v>14</v>
      </c>
      <c r="K6" s="248"/>
      <c r="N6" s="249"/>
    </row>
    <row r="7" spans="1:15" ht="17.850000000000001" customHeight="1" thickTop="1" thickBot="1" x14ac:dyDescent="0.25">
      <c r="A7" s="246">
        <v>2</v>
      </c>
      <c r="B7" s="264" t="s">
        <v>120</v>
      </c>
      <c r="C7" s="265">
        <v>5</v>
      </c>
      <c r="D7" s="265">
        <v>4</v>
      </c>
      <c r="E7" s="265">
        <v>1</v>
      </c>
      <c r="F7" s="265">
        <v>0</v>
      </c>
      <c r="G7" s="265">
        <v>12</v>
      </c>
      <c r="H7" s="265">
        <v>2</v>
      </c>
      <c r="I7" s="265">
        <v>10</v>
      </c>
      <c r="J7" s="266">
        <v>14</v>
      </c>
      <c r="K7" s="248"/>
      <c r="N7" s="249"/>
    </row>
    <row r="8" spans="1:15" ht="17.850000000000001" customHeight="1" thickTop="1" thickBot="1" x14ac:dyDescent="0.25">
      <c r="A8" s="246">
        <v>3</v>
      </c>
      <c r="B8" s="267" t="s">
        <v>114</v>
      </c>
      <c r="C8" s="247">
        <v>5</v>
      </c>
      <c r="D8" s="247">
        <v>4</v>
      </c>
      <c r="E8" s="247">
        <v>0</v>
      </c>
      <c r="F8" s="247">
        <v>1</v>
      </c>
      <c r="G8" s="247">
        <v>24</v>
      </c>
      <c r="H8" s="247">
        <v>5</v>
      </c>
      <c r="I8" s="247">
        <v>19</v>
      </c>
      <c r="J8" s="268">
        <v>13</v>
      </c>
      <c r="K8" s="249"/>
      <c r="N8" s="249"/>
    </row>
    <row r="9" spans="1:15" ht="17.850000000000001" customHeight="1" thickTop="1" thickBot="1" x14ac:dyDescent="0.25">
      <c r="A9" s="250">
        <v>4</v>
      </c>
      <c r="B9" s="267" t="s">
        <v>154</v>
      </c>
      <c r="C9" s="247">
        <v>5</v>
      </c>
      <c r="D9" s="247">
        <v>3</v>
      </c>
      <c r="E9" s="247">
        <v>2</v>
      </c>
      <c r="F9" s="247">
        <v>0</v>
      </c>
      <c r="G9" s="247">
        <v>19</v>
      </c>
      <c r="H9" s="247">
        <v>4</v>
      </c>
      <c r="I9" s="247">
        <v>15</v>
      </c>
      <c r="J9" s="268">
        <v>13</v>
      </c>
      <c r="K9" s="249"/>
      <c r="N9" s="249"/>
    </row>
    <row r="10" spans="1:15" ht="17.850000000000001" customHeight="1" thickTop="1" thickBot="1" x14ac:dyDescent="0.25">
      <c r="A10" s="246">
        <v>5</v>
      </c>
      <c r="B10" s="267" t="s">
        <v>124</v>
      </c>
      <c r="C10" s="247">
        <v>5</v>
      </c>
      <c r="D10" s="247">
        <v>3</v>
      </c>
      <c r="E10" s="247">
        <v>1</v>
      </c>
      <c r="F10" s="247">
        <v>1</v>
      </c>
      <c r="G10" s="247">
        <v>16</v>
      </c>
      <c r="H10" s="247">
        <v>9</v>
      </c>
      <c r="I10" s="247">
        <v>7</v>
      </c>
      <c r="J10" s="268">
        <v>12</v>
      </c>
    </row>
    <row r="11" spans="1:15" ht="16.5" thickTop="1" thickBot="1" x14ac:dyDescent="0.25">
      <c r="A11" s="246">
        <v>6</v>
      </c>
      <c r="B11" s="267" t="s">
        <v>119</v>
      </c>
      <c r="C11" s="247">
        <v>5</v>
      </c>
      <c r="D11" s="247">
        <v>3</v>
      </c>
      <c r="E11" s="247">
        <v>1</v>
      </c>
      <c r="F11" s="247">
        <v>1</v>
      </c>
      <c r="G11" s="247">
        <v>9</v>
      </c>
      <c r="H11" s="247">
        <v>5</v>
      </c>
      <c r="I11" s="247">
        <v>4</v>
      </c>
      <c r="J11" s="268">
        <v>12</v>
      </c>
    </row>
    <row r="12" spans="1:15" ht="16.5" thickTop="1" thickBot="1" x14ac:dyDescent="0.25">
      <c r="A12" s="246">
        <v>7</v>
      </c>
      <c r="B12" s="267" t="s">
        <v>182</v>
      </c>
      <c r="C12" s="247">
        <v>5</v>
      </c>
      <c r="D12" s="247">
        <v>3</v>
      </c>
      <c r="E12" s="247">
        <v>0</v>
      </c>
      <c r="F12" s="247">
        <v>2</v>
      </c>
      <c r="G12" s="247">
        <v>15</v>
      </c>
      <c r="H12" s="247">
        <v>10</v>
      </c>
      <c r="I12" s="247">
        <v>5</v>
      </c>
      <c r="J12" s="268">
        <v>11</v>
      </c>
    </row>
    <row r="13" spans="1:15" ht="16.5" thickTop="1" thickBot="1" x14ac:dyDescent="0.25">
      <c r="A13" s="250">
        <v>8</v>
      </c>
      <c r="B13" s="269" t="s">
        <v>116</v>
      </c>
      <c r="C13" s="270">
        <v>5</v>
      </c>
      <c r="D13" s="270">
        <v>3</v>
      </c>
      <c r="E13" s="270">
        <v>0</v>
      </c>
      <c r="F13" s="270">
        <v>2</v>
      </c>
      <c r="G13" s="270">
        <v>12</v>
      </c>
      <c r="H13" s="270">
        <v>9</v>
      </c>
      <c r="I13" s="270">
        <v>3</v>
      </c>
      <c r="J13" s="271">
        <v>11</v>
      </c>
      <c r="K13" s="251"/>
    </row>
    <row r="14" spans="1:15" ht="15" x14ac:dyDescent="0.2">
      <c r="A14" s="246">
        <v>9</v>
      </c>
      <c r="B14" s="262" t="s">
        <v>117</v>
      </c>
      <c r="C14" s="263">
        <v>5</v>
      </c>
      <c r="D14" s="263">
        <v>2</v>
      </c>
      <c r="E14" s="263">
        <v>2</v>
      </c>
      <c r="F14" s="263">
        <v>1</v>
      </c>
      <c r="G14" s="263">
        <v>13</v>
      </c>
      <c r="H14" s="263">
        <v>13</v>
      </c>
      <c r="I14" s="263">
        <v>0</v>
      </c>
      <c r="J14" s="263">
        <v>11</v>
      </c>
    </row>
    <row r="15" spans="1:15" ht="15" x14ac:dyDescent="0.2">
      <c r="A15" s="250">
        <v>10</v>
      </c>
      <c r="B15" s="257" t="s">
        <v>115</v>
      </c>
      <c r="C15" s="258">
        <v>5</v>
      </c>
      <c r="D15" s="258">
        <v>3</v>
      </c>
      <c r="E15" s="258">
        <v>0</v>
      </c>
      <c r="F15" s="258">
        <v>2</v>
      </c>
      <c r="G15" s="258">
        <v>13</v>
      </c>
      <c r="H15" s="258">
        <v>7</v>
      </c>
      <c r="I15" s="258">
        <v>6</v>
      </c>
      <c r="J15" s="258">
        <v>10</v>
      </c>
    </row>
    <row r="16" spans="1:15" ht="15" x14ac:dyDescent="0.2">
      <c r="A16" s="246">
        <v>11</v>
      </c>
      <c r="B16" s="257" t="s">
        <v>122</v>
      </c>
      <c r="C16" s="258">
        <v>5</v>
      </c>
      <c r="D16" s="258">
        <v>2</v>
      </c>
      <c r="E16" s="258">
        <v>0</v>
      </c>
      <c r="F16" s="258">
        <v>3</v>
      </c>
      <c r="G16" s="258">
        <v>11</v>
      </c>
      <c r="H16" s="258">
        <v>11</v>
      </c>
      <c r="I16" s="258">
        <v>0</v>
      </c>
      <c r="J16" s="258">
        <v>9</v>
      </c>
    </row>
    <row r="17" spans="1:11" ht="15" x14ac:dyDescent="0.2">
      <c r="A17" s="250">
        <v>12</v>
      </c>
      <c r="B17" s="257" t="s">
        <v>126</v>
      </c>
      <c r="C17" s="258">
        <v>5</v>
      </c>
      <c r="D17" s="258">
        <v>2</v>
      </c>
      <c r="E17" s="258">
        <v>1</v>
      </c>
      <c r="F17" s="258">
        <v>2</v>
      </c>
      <c r="G17" s="258">
        <v>11</v>
      </c>
      <c r="H17" s="258">
        <v>13</v>
      </c>
      <c r="I17" s="258">
        <v>-2</v>
      </c>
      <c r="J17" s="258">
        <v>9</v>
      </c>
    </row>
    <row r="18" spans="1:11" ht="15" x14ac:dyDescent="0.2">
      <c r="A18" s="246">
        <v>13</v>
      </c>
      <c r="B18" s="257" t="s">
        <v>127</v>
      </c>
      <c r="C18" s="258">
        <v>5</v>
      </c>
      <c r="D18" s="258">
        <v>3</v>
      </c>
      <c r="E18" s="258">
        <v>1</v>
      </c>
      <c r="F18" s="258">
        <v>1</v>
      </c>
      <c r="G18" s="258">
        <v>6</v>
      </c>
      <c r="H18" s="258">
        <v>13</v>
      </c>
      <c r="I18" s="258">
        <v>-7</v>
      </c>
      <c r="J18" s="258">
        <v>7</v>
      </c>
    </row>
    <row r="19" spans="1:11" ht="15" x14ac:dyDescent="0.2">
      <c r="A19" s="250">
        <v>14</v>
      </c>
      <c r="B19" s="257" t="s">
        <v>155</v>
      </c>
      <c r="C19" s="258">
        <v>5</v>
      </c>
      <c r="D19" s="258">
        <v>1</v>
      </c>
      <c r="E19" s="258">
        <v>0</v>
      </c>
      <c r="F19" s="258">
        <v>4</v>
      </c>
      <c r="G19" s="258">
        <v>6</v>
      </c>
      <c r="H19" s="258">
        <v>19</v>
      </c>
      <c r="I19" s="258">
        <v>-13</v>
      </c>
      <c r="J19" s="258">
        <v>7</v>
      </c>
    </row>
    <row r="20" spans="1:11" ht="15" x14ac:dyDescent="0.2">
      <c r="A20" s="246">
        <v>15</v>
      </c>
      <c r="B20" s="257" t="s">
        <v>156</v>
      </c>
      <c r="C20" s="258">
        <v>5</v>
      </c>
      <c r="D20" s="258">
        <v>1</v>
      </c>
      <c r="E20" s="258">
        <v>0</v>
      </c>
      <c r="F20" s="258">
        <v>4</v>
      </c>
      <c r="G20" s="258">
        <v>6</v>
      </c>
      <c r="H20" s="258">
        <v>13</v>
      </c>
      <c r="I20" s="258">
        <v>-7</v>
      </c>
      <c r="J20" s="258">
        <v>6</v>
      </c>
    </row>
    <row r="21" spans="1:11" ht="15" x14ac:dyDescent="0.2">
      <c r="A21" s="250">
        <v>16</v>
      </c>
      <c r="B21" s="257" t="s">
        <v>123</v>
      </c>
      <c r="C21" s="258">
        <v>5</v>
      </c>
      <c r="D21" s="258">
        <v>1</v>
      </c>
      <c r="E21" s="258">
        <v>0</v>
      </c>
      <c r="F21" s="258">
        <v>4</v>
      </c>
      <c r="G21" s="258">
        <v>5</v>
      </c>
      <c r="H21" s="258">
        <v>18</v>
      </c>
      <c r="I21" s="258">
        <v>-13</v>
      </c>
      <c r="J21" s="258">
        <v>6</v>
      </c>
    </row>
    <row r="22" spans="1:11" ht="15" x14ac:dyDescent="0.2">
      <c r="A22" s="246">
        <v>17</v>
      </c>
      <c r="B22" s="257" t="s">
        <v>121</v>
      </c>
      <c r="C22" s="258">
        <v>5</v>
      </c>
      <c r="D22" s="258">
        <v>0</v>
      </c>
      <c r="E22" s="258">
        <v>0</v>
      </c>
      <c r="F22" s="258">
        <v>5</v>
      </c>
      <c r="G22" s="258">
        <v>3</v>
      </c>
      <c r="H22" s="258">
        <v>27</v>
      </c>
      <c r="I22" s="258">
        <v>-24</v>
      </c>
      <c r="J22" s="258">
        <v>4</v>
      </c>
    </row>
    <row r="23" spans="1:11" ht="15" x14ac:dyDescent="0.2">
      <c r="A23" s="250">
        <v>18</v>
      </c>
      <c r="B23" s="257" t="s">
        <v>125</v>
      </c>
      <c r="C23" s="258">
        <v>5</v>
      </c>
      <c r="D23" s="258">
        <v>0</v>
      </c>
      <c r="E23" s="258">
        <v>0</v>
      </c>
      <c r="F23" s="258">
        <v>5</v>
      </c>
      <c r="G23" s="258">
        <v>1</v>
      </c>
      <c r="H23" s="258">
        <v>16</v>
      </c>
      <c r="I23" s="258">
        <v>-15</v>
      </c>
      <c r="J23" s="258">
        <v>1</v>
      </c>
    </row>
    <row r="24" spans="1:11" ht="15" x14ac:dyDescent="0.2">
      <c r="A24" s="246"/>
      <c r="B24" s="253"/>
      <c r="C24" s="254"/>
      <c r="D24" s="254"/>
      <c r="E24" s="254"/>
      <c r="F24" s="254"/>
      <c r="G24" s="254"/>
      <c r="H24" s="254"/>
      <c r="I24" s="254"/>
      <c r="J24" s="254"/>
      <c r="K24" s="245"/>
    </row>
    <row r="25" spans="1:11" ht="15" x14ac:dyDescent="0.2">
      <c r="A25" s="246"/>
      <c r="B25" s="253"/>
      <c r="C25" s="254"/>
      <c r="D25" s="254"/>
      <c r="E25" s="254"/>
      <c r="F25" s="254"/>
      <c r="G25" s="254"/>
      <c r="H25" s="254"/>
      <c r="I25" s="254"/>
      <c r="J25" s="254"/>
      <c r="K25" s="245"/>
    </row>
    <row r="26" spans="1:11" ht="15" x14ac:dyDescent="0.2">
      <c r="A26" s="246"/>
      <c r="B26" s="253"/>
      <c r="C26" s="254"/>
      <c r="D26" s="254"/>
      <c r="E26" s="254"/>
      <c r="F26" s="254"/>
      <c r="G26" s="254"/>
      <c r="H26" s="254"/>
      <c r="I26" s="254"/>
      <c r="J26" s="254"/>
      <c r="K26" s="245"/>
    </row>
    <row r="27" spans="1:11" ht="15" x14ac:dyDescent="0.2">
      <c r="A27" s="250"/>
      <c r="B27" s="253"/>
      <c r="C27" s="254"/>
      <c r="D27" s="254"/>
      <c r="E27" s="254"/>
      <c r="F27" s="254"/>
      <c r="G27" s="254"/>
      <c r="H27" s="254"/>
      <c r="I27" s="254"/>
      <c r="J27" s="254"/>
      <c r="K27" s="245"/>
    </row>
    <row r="28" spans="1:11" ht="15" x14ac:dyDescent="0.2">
      <c r="A28" s="246"/>
      <c r="B28" s="253"/>
      <c r="C28" s="254"/>
      <c r="D28" s="254"/>
      <c r="E28" s="254"/>
      <c r="F28" s="254"/>
      <c r="G28" s="254"/>
      <c r="H28" s="254"/>
      <c r="I28" s="254"/>
      <c r="J28" s="254"/>
      <c r="K28" s="245"/>
    </row>
    <row r="29" spans="1:11" ht="15" x14ac:dyDescent="0.2">
      <c r="A29" s="246"/>
      <c r="B29" s="253"/>
      <c r="C29" s="254"/>
      <c r="D29" s="254"/>
      <c r="E29" s="254"/>
      <c r="F29" s="254"/>
      <c r="G29" s="254"/>
      <c r="H29" s="254"/>
      <c r="I29" s="254"/>
      <c r="J29" s="254"/>
      <c r="K29" s="245"/>
    </row>
    <row r="30" spans="1:11" ht="15" x14ac:dyDescent="0.2">
      <c r="A30" s="246"/>
      <c r="B30" s="253"/>
      <c r="C30" s="254"/>
      <c r="D30" s="254"/>
      <c r="E30" s="254"/>
      <c r="F30" s="254"/>
      <c r="G30" s="254"/>
      <c r="H30" s="254"/>
      <c r="I30" s="254"/>
      <c r="J30" s="254"/>
      <c r="K30" s="245"/>
    </row>
    <row r="31" spans="1:11" ht="15" x14ac:dyDescent="0.2">
      <c r="A31" s="250"/>
      <c r="B31" s="253"/>
      <c r="C31" s="254"/>
      <c r="D31" s="254"/>
      <c r="E31" s="254"/>
      <c r="F31" s="254"/>
      <c r="G31" s="254"/>
      <c r="H31" s="254"/>
      <c r="I31" s="254"/>
      <c r="J31" s="254"/>
      <c r="K31" s="245"/>
    </row>
    <row r="32" spans="1:11" ht="15" x14ac:dyDescent="0.2">
      <c r="A32" s="246"/>
      <c r="B32" s="253"/>
      <c r="C32" s="254"/>
      <c r="D32" s="254"/>
      <c r="E32" s="254"/>
      <c r="F32" s="254"/>
      <c r="G32" s="254"/>
      <c r="H32" s="254"/>
      <c r="I32" s="254"/>
      <c r="J32" s="254"/>
      <c r="K32" s="245"/>
    </row>
    <row r="33" spans="1:11" ht="15" x14ac:dyDescent="0.2">
      <c r="A33" s="246"/>
      <c r="B33" s="253"/>
      <c r="C33" s="254"/>
      <c r="D33" s="254"/>
      <c r="E33" s="254"/>
      <c r="F33" s="254"/>
      <c r="G33" s="254"/>
      <c r="H33" s="254"/>
      <c r="I33" s="254"/>
      <c r="J33" s="254"/>
      <c r="K33" s="245"/>
    </row>
    <row r="34" spans="1:11" ht="15" x14ac:dyDescent="0.2">
      <c r="A34" s="246"/>
      <c r="B34" s="253"/>
      <c r="C34" s="254"/>
      <c r="D34" s="254"/>
      <c r="E34" s="254"/>
      <c r="F34" s="254"/>
      <c r="G34" s="254"/>
      <c r="H34" s="254"/>
      <c r="I34" s="254"/>
      <c r="J34" s="254"/>
      <c r="K34" s="245"/>
    </row>
    <row r="35" spans="1:11" ht="15" x14ac:dyDescent="0.2">
      <c r="A35" s="252"/>
      <c r="B35" s="253"/>
      <c r="C35" s="254"/>
      <c r="D35" s="254"/>
      <c r="E35" s="254"/>
      <c r="F35" s="254"/>
      <c r="G35" s="254"/>
      <c r="H35" s="254"/>
      <c r="I35" s="254"/>
      <c r="J35" s="254"/>
      <c r="K35" s="245"/>
    </row>
    <row r="36" spans="1:11" ht="15" x14ac:dyDescent="0.2">
      <c r="A36" s="246"/>
      <c r="B36" s="255"/>
      <c r="C36" s="256"/>
      <c r="D36" s="256"/>
      <c r="E36" s="256"/>
      <c r="F36" s="256"/>
      <c r="G36" s="256"/>
      <c r="H36" s="256"/>
      <c r="I36" s="256"/>
      <c r="J36" s="256"/>
      <c r="K36" s="245"/>
    </row>
    <row r="37" spans="1:11" ht="15" x14ac:dyDescent="0.2">
      <c r="A37" s="246"/>
      <c r="B37" s="255"/>
      <c r="C37" s="256"/>
      <c r="D37" s="256"/>
      <c r="E37" s="256"/>
      <c r="F37" s="256"/>
      <c r="G37" s="256"/>
      <c r="H37" s="256"/>
      <c r="I37" s="256"/>
      <c r="J37" s="256"/>
      <c r="K37" s="245"/>
    </row>
    <row r="38" spans="1:11" ht="15" x14ac:dyDescent="0.2">
      <c r="A38" s="246"/>
      <c r="B38" s="255"/>
      <c r="C38" s="256"/>
      <c r="D38" s="256"/>
      <c r="E38" s="256"/>
      <c r="F38" s="256"/>
      <c r="G38" s="256"/>
      <c r="H38" s="256"/>
      <c r="I38" s="256"/>
      <c r="J38" s="256"/>
      <c r="K38" s="245"/>
    </row>
    <row r="39" spans="1:11" ht="15" x14ac:dyDescent="0.2">
      <c r="A39" s="252"/>
      <c r="B39" s="255"/>
      <c r="C39" s="256"/>
      <c r="D39" s="256"/>
      <c r="E39" s="256"/>
      <c r="F39" s="256"/>
      <c r="G39" s="256"/>
      <c r="H39" s="256"/>
      <c r="I39" s="256"/>
      <c r="J39" s="256"/>
      <c r="K39" s="245"/>
    </row>
    <row r="40" spans="1:11" ht="15" x14ac:dyDescent="0.2">
      <c r="A40" s="246"/>
      <c r="B40" s="255"/>
      <c r="C40" s="256"/>
      <c r="D40" s="256"/>
      <c r="E40" s="256"/>
      <c r="F40" s="256"/>
      <c r="G40" s="256"/>
      <c r="H40" s="256"/>
      <c r="I40" s="256"/>
      <c r="J40" s="256"/>
      <c r="K40" s="245"/>
    </row>
    <row r="41" spans="1:11" ht="15" x14ac:dyDescent="0.2">
      <c r="A41" s="246"/>
      <c r="B41" s="255"/>
      <c r="C41" s="256"/>
      <c r="D41" s="256"/>
      <c r="E41" s="256"/>
      <c r="F41" s="256"/>
      <c r="G41" s="256"/>
      <c r="H41" s="256"/>
      <c r="I41" s="256"/>
      <c r="J41" s="256"/>
      <c r="K41" s="245"/>
    </row>
    <row r="42" spans="1:11" ht="15" x14ac:dyDescent="0.2">
      <c r="A42" s="246"/>
      <c r="B42" s="255"/>
      <c r="C42" s="256"/>
      <c r="D42" s="256"/>
      <c r="E42" s="256"/>
      <c r="F42" s="256"/>
      <c r="G42" s="256"/>
      <c r="H42" s="256"/>
      <c r="I42" s="256"/>
      <c r="J42" s="256"/>
      <c r="K42" s="245"/>
    </row>
    <row r="43" spans="1:11" ht="15" x14ac:dyDescent="0.2">
      <c r="A43" s="252"/>
      <c r="B43" s="255"/>
      <c r="C43" s="256"/>
      <c r="D43" s="256"/>
      <c r="E43" s="256"/>
      <c r="F43" s="256"/>
      <c r="G43" s="256"/>
      <c r="H43" s="256"/>
      <c r="I43" s="256"/>
      <c r="J43" s="256"/>
      <c r="K43" s="245"/>
    </row>
    <row r="44" spans="1:11" ht="15" x14ac:dyDescent="0.2">
      <c r="A44" s="246"/>
      <c r="B44" s="255"/>
      <c r="C44" s="256"/>
      <c r="D44" s="256"/>
      <c r="E44" s="256"/>
      <c r="F44" s="256"/>
      <c r="G44" s="256"/>
      <c r="H44" s="256"/>
      <c r="I44" s="256"/>
      <c r="J44" s="256"/>
      <c r="K44" s="245"/>
    </row>
    <row r="45" spans="1:11" ht="15" x14ac:dyDescent="0.2">
      <c r="A45" s="246"/>
      <c r="B45" s="255"/>
      <c r="C45" s="256"/>
      <c r="D45" s="256"/>
      <c r="E45" s="256"/>
      <c r="F45" s="256"/>
      <c r="G45" s="256"/>
      <c r="H45" s="256"/>
      <c r="I45" s="256"/>
      <c r="J45" s="256"/>
      <c r="K45" s="245"/>
    </row>
    <row r="46" spans="1:11" ht="15" x14ac:dyDescent="0.2">
      <c r="A46" s="246"/>
      <c r="B46" s="255"/>
      <c r="C46" s="256"/>
      <c r="D46" s="256"/>
      <c r="E46" s="256"/>
      <c r="F46" s="256"/>
      <c r="G46" s="256"/>
      <c r="H46" s="256"/>
      <c r="I46" s="256"/>
      <c r="J46" s="256"/>
      <c r="K46" s="245"/>
    </row>
    <row r="47" spans="1:11" ht="15" x14ac:dyDescent="0.2">
      <c r="A47" s="252"/>
      <c r="B47" s="255"/>
      <c r="C47" s="256"/>
      <c r="D47" s="256"/>
      <c r="E47" s="256"/>
      <c r="F47" s="256"/>
      <c r="G47" s="256"/>
      <c r="H47" s="256"/>
      <c r="I47" s="256"/>
      <c r="J47" s="256"/>
      <c r="K47" s="245"/>
    </row>
    <row r="48" spans="1:11" ht="15" x14ac:dyDescent="0.2">
      <c r="A48" s="246"/>
      <c r="B48" s="255"/>
      <c r="C48" s="256"/>
      <c r="D48" s="256"/>
      <c r="E48" s="256"/>
      <c r="F48" s="256"/>
      <c r="G48" s="256"/>
      <c r="H48" s="256"/>
      <c r="I48" s="256"/>
      <c r="J48" s="256"/>
      <c r="K48" s="245"/>
    </row>
    <row r="49" spans="1:11" ht="15" x14ac:dyDescent="0.2">
      <c r="A49" s="246"/>
      <c r="B49" s="255"/>
      <c r="C49" s="256"/>
      <c r="D49" s="256"/>
      <c r="E49" s="256"/>
      <c r="F49" s="256"/>
      <c r="G49" s="256"/>
      <c r="H49" s="256"/>
      <c r="I49" s="256"/>
      <c r="J49" s="256"/>
      <c r="K49" s="245"/>
    </row>
    <row r="50" spans="1:11" ht="15" x14ac:dyDescent="0.2">
      <c r="A50" s="246"/>
      <c r="B50" s="255"/>
      <c r="C50" s="256"/>
      <c r="D50" s="256"/>
      <c r="E50" s="256"/>
      <c r="F50" s="256"/>
      <c r="G50" s="256"/>
      <c r="H50" s="256"/>
      <c r="I50" s="256"/>
      <c r="J50" s="256"/>
      <c r="K50" s="245"/>
    </row>
    <row r="51" spans="1:11" ht="15" x14ac:dyDescent="0.2">
      <c r="A51" s="252"/>
      <c r="B51" s="255"/>
      <c r="C51" s="256"/>
      <c r="D51" s="256"/>
      <c r="E51" s="256"/>
      <c r="F51" s="256"/>
      <c r="G51" s="256"/>
      <c r="H51" s="256"/>
      <c r="I51" s="256"/>
      <c r="J51" s="256"/>
      <c r="K51" s="245"/>
    </row>
    <row r="52" spans="1:11" ht="15" x14ac:dyDescent="0.2">
      <c r="A52" s="246"/>
      <c r="B52" s="255"/>
      <c r="C52" s="256"/>
      <c r="D52" s="256"/>
      <c r="E52" s="256"/>
      <c r="F52" s="256"/>
      <c r="G52" s="256"/>
      <c r="H52" s="256"/>
      <c r="I52" s="256"/>
      <c r="J52" s="256"/>
      <c r="K52" s="245"/>
    </row>
    <row r="53" spans="1:11" ht="15" x14ac:dyDescent="0.2">
      <c r="A53" s="246"/>
      <c r="B53" s="255"/>
      <c r="C53" s="256"/>
      <c r="D53" s="256"/>
      <c r="E53" s="256"/>
      <c r="F53" s="256"/>
      <c r="G53" s="256"/>
      <c r="H53" s="256"/>
      <c r="I53" s="256"/>
      <c r="J53" s="256"/>
      <c r="K53" s="245"/>
    </row>
    <row r="54" spans="1:11" x14ac:dyDescent="0.2">
      <c r="B54" s="245"/>
      <c r="C54" s="245"/>
      <c r="D54" s="245"/>
      <c r="E54" s="245"/>
      <c r="F54" s="245"/>
      <c r="G54" s="245"/>
      <c r="H54" s="245"/>
      <c r="I54" s="245"/>
      <c r="J54" s="245"/>
      <c r="K54" s="245"/>
    </row>
  </sheetData>
  <dataConsolidate link="1"/>
  <mergeCells count="2">
    <mergeCell ref="A1:N2"/>
    <mergeCell ref="B4:J4"/>
  </mergeCells>
  <conditionalFormatting sqref="B6:J53">
    <cfRule type="expression" dxfId="153" priority="1" stopIfTrue="1">
      <formula>IF(AND(#REF!=3,$C$7=3,$C$8=3,$C$9=3),1,0)</formula>
    </cfRule>
  </conditionalFormatting>
  <conditionalFormatting sqref="A52:A53 A10:A12 A24:A26 A28:A30 A32:A34 A36:A38 A40:A42 A44:A46 A48:A50 A14 A16 A18 A20 A22 A6:A8">
    <cfRule type="expression" dxfId="152" priority="266" stopIfTrue="1">
      <formula>IF(AND(#REF!=3,$C$7=3,$C$8=3,$C$9=3),1,0)</formula>
    </cfRule>
  </conditionalFormatting>
  <pageMargins left="0.75" right="0.75" top="1" bottom="1" header="0" footer="0"/>
  <pageSetup paperSize="9" scale="8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AN583"/>
  <sheetViews>
    <sheetView showGridLines="0" showOutlineSymbols="0" workbookViewId="0">
      <selection activeCell="L32" sqref="L32"/>
    </sheetView>
  </sheetViews>
  <sheetFormatPr baseColWidth="10" defaultRowHeight="12.75" x14ac:dyDescent="0.2"/>
  <cols>
    <col min="1" max="1" width="26.28515625" style="241" customWidth="1"/>
    <col min="2" max="2" width="8.7109375" style="241" bestFit="1" customWidth="1"/>
    <col min="3" max="3" width="24.140625" style="241" bestFit="1" customWidth="1"/>
    <col min="4" max="4" width="4.28515625" style="241" customWidth="1"/>
    <col min="5" max="5" width="4.5703125" style="241" bestFit="1" customWidth="1"/>
    <col min="6" max="6" width="4.5703125" style="241" customWidth="1"/>
    <col min="7" max="7" width="27.28515625" style="241" bestFit="1" customWidth="1"/>
    <col min="8" max="8" width="16.42578125" style="241" customWidth="1"/>
    <col min="9" max="9" width="6.140625" style="241" bestFit="1" customWidth="1"/>
    <col min="10" max="10" width="8.7109375" style="241" customWidth="1"/>
    <col min="11" max="12" width="15.7109375" style="241" customWidth="1"/>
    <col min="13" max="13" width="5.7109375" style="241" customWidth="1"/>
    <col min="14" max="15" width="26.28515625" style="241" customWidth="1"/>
    <col min="16" max="16" width="5.7109375" style="241" customWidth="1"/>
    <col min="17" max="17" width="7.7109375" style="241" customWidth="1"/>
    <col min="18" max="16384" width="11.42578125" style="241"/>
  </cols>
  <sheetData>
    <row r="1" spans="1:40" s="240" customFormat="1" ht="35.1" customHeight="1" x14ac:dyDescent="0.2">
      <c r="A1" s="442" t="s">
        <v>157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272"/>
      <c r="O1" s="272"/>
      <c r="P1" s="272"/>
      <c r="Q1" s="272"/>
      <c r="R1" s="273"/>
      <c r="S1" s="273"/>
      <c r="T1" s="273"/>
      <c r="U1" s="273"/>
      <c r="V1" s="274"/>
      <c r="W1" s="274"/>
      <c r="X1" s="275"/>
      <c r="Y1" s="275"/>
      <c r="Z1" s="275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</row>
    <row r="2" spans="1:40" s="240" customFormat="1" ht="35.1" customHeight="1" x14ac:dyDescent="0.2">
      <c r="A2" s="442"/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272"/>
      <c r="O2" s="272"/>
      <c r="P2" s="272"/>
      <c r="Q2" s="272"/>
      <c r="R2" s="273"/>
      <c r="S2" s="273"/>
      <c r="T2" s="273"/>
      <c r="U2" s="273"/>
      <c r="V2" s="274"/>
      <c r="W2" s="274"/>
      <c r="X2" s="275"/>
      <c r="Y2" s="275"/>
      <c r="Z2" s="275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</row>
    <row r="3" spans="1:40" ht="21" customHeight="1" x14ac:dyDescent="0.2">
      <c r="A3" s="277"/>
      <c r="B3" s="278"/>
      <c r="C3" s="278"/>
      <c r="D3" s="278"/>
      <c r="E3" s="278"/>
      <c r="F3" s="278"/>
      <c r="G3" s="279"/>
      <c r="H3" s="278"/>
      <c r="I3" s="278"/>
      <c r="J3" s="278"/>
      <c r="K3" s="278"/>
      <c r="L3" s="278"/>
      <c r="M3" s="278"/>
      <c r="N3" s="279"/>
      <c r="O3" s="279"/>
      <c r="P3" s="279"/>
      <c r="Q3" s="279"/>
      <c r="R3" s="279"/>
      <c r="S3" s="278"/>
      <c r="T3" s="278"/>
      <c r="U3" s="278"/>
      <c r="V3" s="278"/>
      <c r="W3" s="278"/>
      <c r="X3" s="278"/>
      <c r="Y3" s="278"/>
      <c r="Z3" s="278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</row>
    <row r="4" spans="1:40" ht="14.25" thickBot="1" x14ac:dyDescent="0.3">
      <c r="A4" s="277"/>
      <c r="B4" s="278"/>
      <c r="C4" s="278"/>
      <c r="D4" s="278"/>
      <c r="E4" s="278"/>
      <c r="F4" s="278"/>
      <c r="G4" s="279"/>
      <c r="H4" s="278"/>
      <c r="I4" s="278"/>
      <c r="J4" s="278"/>
      <c r="K4" s="278"/>
      <c r="L4" s="278"/>
      <c r="M4" s="278"/>
      <c r="N4" s="281"/>
      <c r="O4" s="282"/>
      <c r="P4" s="279"/>
      <c r="Q4" s="283"/>
      <c r="R4" s="279"/>
      <c r="S4" s="278"/>
      <c r="T4" s="278"/>
      <c r="U4" s="278"/>
      <c r="V4" s="278"/>
      <c r="W4" s="278"/>
      <c r="X4" s="278"/>
      <c r="Y4" s="278"/>
      <c r="Z4" s="278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</row>
    <row r="5" spans="1:40" ht="17.850000000000001" customHeight="1" x14ac:dyDescent="0.25">
      <c r="A5" s="284"/>
      <c r="B5" s="285" t="s">
        <v>158</v>
      </c>
      <c r="C5" s="286" t="s">
        <v>159</v>
      </c>
      <c r="D5" s="533"/>
      <c r="E5" s="445"/>
      <c r="F5" s="534"/>
      <c r="G5" s="286" t="s">
        <v>160</v>
      </c>
      <c r="H5" s="286" t="s">
        <v>109</v>
      </c>
      <c r="I5" s="447" t="s">
        <v>110</v>
      </c>
      <c r="J5" s="447"/>
      <c r="K5" s="286" t="s">
        <v>161</v>
      </c>
      <c r="L5" s="287" t="s">
        <v>111</v>
      </c>
      <c r="M5" s="279"/>
      <c r="N5" s="288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</row>
    <row r="6" spans="1:40" ht="3" customHeight="1" x14ac:dyDescent="0.2">
      <c r="A6" s="290"/>
      <c r="B6" s="448"/>
      <c r="C6" s="449"/>
      <c r="D6" s="449"/>
      <c r="E6" s="449"/>
      <c r="F6" s="449"/>
      <c r="G6" s="449"/>
      <c r="H6" s="449"/>
      <c r="I6" s="449"/>
      <c r="J6" s="449"/>
      <c r="K6" s="449"/>
      <c r="L6" s="451"/>
      <c r="M6" s="279"/>
      <c r="N6" s="279"/>
      <c r="O6" s="279"/>
      <c r="P6" s="279"/>
      <c r="Q6" s="279"/>
      <c r="R6" s="279"/>
      <c r="S6" s="278"/>
      <c r="T6" s="278"/>
      <c r="U6" s="278"/>
      <c r="V6" s="278"/>
      <c r="W6" s="278"/>
      <c r="X6" s="278"/>
      <c r="Y6" s="278"/>
      <c r="Z6" s="278"/>
      <c r="AA6" s="280"/>
      <c r="AB6" s="289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</row>
    <row r="7" spans="1:40" ht="15" x14ac:dyDescent="0.2">
      <c r="A7" s="290"/>
      <c r="B7" s="518" t="s">
        <v>162</v>
      </c>
      <c r="C7" s="314" t="s">
        <v>118</v>
      </c>
      <c r="D7" s="524">
        <v>1</v>
      </c>
      <c r="E7" s="522" t="s">
        <v>163</v>
      </c>
      <c r="F7" s="520">
        <v>2</v>
      </c>
      <c r="G7" s="315" t="s">
        <v>150</v>
      </c>
      <c r="H7" s="526" t="s">
        <v>185</v>
      </c>
      <c r="I7" s="515">
        <v>0.33333333333333331</v>
      </c>
      <c r="J7" s="515"/>
      <c r="K7" s="516" t="s">
        <v>186</v>
      </c>
      <c r="L7" s="462"/>
      <c r="M7" s="279"/>
      <c r="N7" s="279"/>
      <c r="O7" s="279"/>
      <c r="P7" s="279"/>
      <c r="Q7" s="279"/>
      <c r="R7" s="279"/>
      <c r="S7" s="278"/>
      <c r="T7" s="278"/>
      <c r="U7" s="278"/>
      <c r="V7" s="278"/>
      <c r="W7" s="278"/>
      <c r="X7" s="278"/>
      <c r="Y7" s="278"/>
      <c r="Z7" s="278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  <c r="AL7" s="280"/>
      <c r="AM7" s="280"/>
      <c r="AN7" s="280"/>
    </row>
    <row r="8" spans="1:40" ht="8.25" customHeight="1" x14ac:dyDescent="0.2">
      <c r="A8" s="290"/>
      <c r="B8" s="519"/>
      <c r="C8" s="291" t="s">
        <v>167</v>
      </c>
      <c r="D8" s="525"/>
      <c r="E8" s="523"/>
      <c r="F8" s="521"/>
      <c r="G8" s="291" t="s">
        <v>171</v>
      </c>
      <c r="H8" s="527"/>
      <c r="I8" s="515"/>
      <c r="J8" s="515"/>
      <c r="K8" s="517"/>
      <c r="L8" s="463"/>
      <c r="M8" s="279"/>
      <c r="N8" s="279"/>
      <c r="O8" s="279"/>
      <c r="P8" s="279"/>
      <c r="Q8" s="279"/>
      <c r="R8" s="279"/>
      <c r="S8" s="278"/>
      <c r="T8" s="278"/>
      <c r="U8" s="278"/>
      <c r="V8" s="278"/>
      <c r="W8" s="278"/>
      <c r="X8" s="278"/>
      <c r="Y8" s="278"/>
      <c r="Z8" s="278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</row>
    <row r="9" spans="1:40" ht="17.850000000000001" customHeight="1" x14ac:dyDescent="0.2">
      <c r="A9" s="290"/>
      <c r="B9" s="518" t="s">
        <v>164</v>
      </c>
      <c r="C9" s="314" t="s">
        <v>120</v>
      </c>
      <c r="D9" s="524" t="s">
        <v>188</v>
      </c>
      <c r="E9" s="522" t="s">
        <v>163</v>
      </c>
      <c r="F9" s="520" t="s">
        <v>189</v>
      </c>
      <c r="G9" s="315" t="s">
        <v>182</v>
      </c>
      <c r="H9" s="526" t="s">
        <v>185</v>
      </c>
      <c r="I9" s="515">
        <v>0.41666666666666669</v>
      </c>
      <c r="J9" s="515"/>
      <c r="K9" s="516" t="s">
        <v>187</v>
      </c>
      <c r="L9" s="469"/>
      <c r="M9" s="279"/>
      <c r="N9" s="279"/>
      <c r="O9" s="279"/>
      <c r="P9" s="279"/>
      <c r="Q9" s="279"/>
      <c r="R9" s="279"/>
      <c r="S9" s="278"/>
      <c r="T9" s="278"/>
      <c r="U9" s="278"/>
      <c r="V9" s="278"/>
      <c r="W9" s="278"/>
      <c r="X9" s="278"/>
      <c r="Y9" s="278"/>
      <c r="Z9" s="278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</row>
    <row r="10" spans="1:40" ht="9" customHeight="1" x14ac:dyDescent="0.2">
      <c r="A10" s="290"/>
      <c r="B10" s="519"/>
      <c r="C10" s="291" t="s">
        <v>168</v>
      </c>
      <c r="D10" s="525"/>
      <c r="E10" s="523"/>
      <c r="F10" s="521"/>
      <c r="G10" s="291" t="s">
        <v>172</v>
      </c>
      <c r="H10" s="527"/>
      <c r="I10" s="515"/>
      <c r="J10" s="515"/>
      <c r="K10" s="517"/>
      <c r="L10" s="532"/>
      <c r="M10" s="279"/>
      <c r="N10" s="279"/>
      <c r="O10" s="279"/>
      <c r="P10" s="279"/>
      <c r="Q10" s="279"/>
      <c r="R10" s="279"/>
      <c r="S10" s="278"/>
      <c r="T10" s="278"/>
      <c r="U10" s="278"/>
      <c r="V10" s="278"/>
      <c r="W10" s="278"/>
      <c r="X10" s="278"/>
      <c r="Y10" s="278"/>
      <c r="Z10" s="278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</row>
    <row r="11" spans="1:40" ht="15" x14ac:dyDescent="0.2">
      <c r="A11" s="290"/>
      <c r="B11" s="518" t="s">
        <v>165</v>
      </c>
      <c r="C11" s="315" t="s">
        <v>114</v>
      </c>
      <c r="D11" s="520">
        <v>4</v>
      </c>
      <c r="E11" s="522" t="s">
        <v>163</v>
      </c>
      <c r="F11" s="524">
        <v>3</v>
      </c>
      <c r="G11" s="314" t="s">
        <v>119</v>
      </c>
      <c r="H11" s="526" t="s">
        <v>185</v>
      </c>
      <c r="I11" s="515">
        <v>0.41666666666666669</v>
      </c>
      <c r="J11" s="515"/>
      <c r="K11" s="516" t="s">
        <v>186</v>
      </c>
      <c r="L11" s="469"/>
      <c r="M11" s="279"/>
      <c r="N11" s="279"/>
      <c r="O11" s="279"/>
      <c r="P11" s="279"/>
      <c r="Q11" s="279"/>
      <c r="R11" s="279"/>
      <c r="S11" s="278"/>
      <c r="T11" s="278"/>
      <c r="U11" s="278"/>
      <c r="V11" s="278"/>
      <c r="W11" s="278"/>
      <c r="X11" s="278"/>
      <c r="Y11" s="278"/>
      <c r="Z11" s="278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</row>
    <row r="12" spans="1:40" ht="9" customHeight="1" x14ac:dyDescent="0.2">
      <c r="A12" s="290"/>
      <c r="B12" s="519"/>
      <c r="C12" s="291" t="s">
        <v>169</v>
      </c>
      <c r="D12" s="521"/>
      <c r="E12" s="523"/>
      <c r="F12" s="525"/>
      <c r="G12" s="291" t="s">
        <v>173</v>
      </c>
      <c r="H12" s="527"/>
      <c r="I12" s="515"/>
      <c r="J12" s="515"/>
      <c r="K12" s="517"/>
      <c r="L12" s="532"/>
      <c r="M12" s="279"/>
      <c r="N12" s="279"/>
      <c r="O12" s="279"/>
      <c r="P12" s="279"/>
      <c r="Q12" s="279"/>
      <c r="R12" s="279"/>
      <c r="S12" s="278"/>
      <c r="T12" s="278"/>
      <c r="U12" s="278"/>
      <c r="V12" s="278"/>
      <c r="W12" s="278"/>
      <c r="X12" s="278"/>
      <c r="Y12" s="278"/>
      <c r="Z12" s="278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</row>
    <row r="13" spans="1:40" ht="15" x14ac:dyDescent="0.2">
      <c r="A13" s="290"/>
      <c r="B13" s="518" t="s">
        <v>166</v>
      </c>
      <c r="C13" s="315" t="s">
        <v>183</v>
      </c>
      <c r="D13" s="520">
        <v>6</v>
      </c>
      <c r="E13" s="522" t="s">
        <v>163</v>
      </c>
      <c r="F13" s="524">
        <v>0</v>
      </c>
      <c r="G13" s="314" t="s">
        <v>124</v>
      </c>
      <c r="H13" s="526" t="s">
        <v>185</v>
      </c>
      <c r="I13" s="515">
        <v>0.33333333333333331</v>
      </c>
      <c r="J13" s="515"/>
      <c r="K13" s="516" t="s">
        <v>187</v>
      </c>
      <c r="L13" s="469"/>
      <c r="M13" s="279"/>
      <c r="N13" s="279"/>
      <c r="O13" s="279"/>
      <c r="P13" s="279"/>
      <c r="Q13" s="279"/>
      <c r="R13" s="279"/>
      <c r="S13" s="278"/>
      <c r="T13" s="278"/>
      <c r="U13" s="278"/>
      <c r="V13" s="278"/>
      <c r="W13" s="278"/>
      <c r="X13" s="278"/>
      <c r="Y13" s="278"/>
      <c r="Z13" s="278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</row>
    <row r="14" spans="1:40" ht="9.75" customHeight="1" thickBot="1" x14ac:dyDescent="0.25">
      <c r="A14" s="290"/>
      <c r="B14" s="528"/>
      <c r="C14" s="291" t="s">
        <v>170</v>
      </c>
      <c r="D14" s="529"/>
      <c r="E14" s="530"/>
      <c r="F14" s="531"/>
      <c r="G14" s="291" t="s">
        <v>174</v>
      </c>
      <c r="H14" s="527"/>
      <c r="I14" s="515"/>
      <c r="J14" s="515"/>
      <c r="K14" s="517"/>
      <c r="L14" s="470"/>
      <c r="M14" s="279"/>
      <c r="N14" s="279"/>
      <c r="O14" s="279"/>
      <c r="P14" s="279"/>
      <c r="Q14" s="279"/>
      <c r="R14" s="279"/>
      <c r="S14" s="278"/>
      <c r="T14" s="278"/>
      <c r="U14" s="278"/>
      <c r="V14" s="278"/>
      <c r="W14" s="278"/>
      <c r="X14" s="278"/>
      <c r="Y14" s="278"/>
      <c r="Z14" s="278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</row>
    <row r="15" spans="1:40" ht="15" x14ac:dyDescent="0.2">
      <c r="A15" s="290"/>
      <c r="B15" s="513"/>
      <c r="C15" s="293"/>
      <c r="D15" s="513"/>
      <c r="E15" s="513"/>
      <c r="F15" s="514"/>
      <c r="G15" s="293"/>
      <c r="H15" s="513"/>
      <c r="I15" s="485"/>
      <c r="J15" s="485"/>
      <c r="K15" s="471"/>
      <c r="L15" s="472"/>
      <c r="M15" s="279"/>
      <c r="N15" s="279"/>
      <c r="O15" s="279"/>
      <c r="P15" s="279"/>
      <c r="Q15" s="279"/>
      <c r="R15" s="279"/>
      <c r="S15" s="278"/>
      <c r="T15" s="278"/>
      <c r="U15" s="278"/>
      <c r="V15" s="278"/>
      <c r="W15" s="278"/>
      <c r="X15" s="278"/>
      <c r="Y15" s="278"/>
      <c r="Z15" s="278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0"/>
    </row>
    <row r="16" spans="1:40" ht="9" customHeight="1" x14ac:dyDescent="0.2">
      <c r="A16" s="290"/>
      <c r="B16" s="513"/>
      <c r="C16" s="294"/>
      <c r="D16" s="513"/>
      <c r="E16" s="513"/>
      <c r="F16" s="514"/>
      <c r="G16" s="294"/>
      <c r="H16" s="513"/>
      <c r="I16" s="485"/>
      <c r="J16" s="485"/>
      <c r="K16" s="471"/>
      <c r="L16" s="472"/>
      <c r="M16" s="279"/>
      <c r="N16" s="279"/>
      <c r="O16" s="279"/>
      <c r="P16" s="279"/>
      <c r="Q16" s="279"/>
      <c r="R16" s="279"/>
      <c r="S16" s="278"/>
      <c r="T16" s="278"/>
      <c r="U16" s="278"/>
      <c r="V16" s="278"/>
      <c r="W16" s="278"/>
      <c r="X16" s="278"/>
      <c r="Y16" s="278"/>
      <c r="Z16" s="278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</row>
    <row r="17" spans="1:40" ht="17.25" customHeight="1" x14ac:dyDescent="0.2">
      <c r="A17" s="290"/>
      <c r="B17" s="513"/>
      <c r="C17" s="293"/>
      <c r="D17" s="514"/>
      <c r="E17" s="513"/>
      <c r="F17" s="513"/>
      <c r="G17" s="293"/>
      <c r="H17" s="513"/>
      <c r="I17" s="476"/>
      <c r="J17" s="476"/>
      <c r="K17" s="471"/>
      <c r="L17" s="471"/>
      <c r="M17" s="279"/>
      <c r="N17" s="279"/>
      <c r="O17" s="279"/>
      <c r="P17" s="279"/>
      <c r="Q17" s="279"/>
      <c r="R17" s="279"/>
      <c r="S17" s="278"/>
      <c r="T17" s="278"/>
      <c r="U17" s="278"/>
      <c r="V17" s="278"/>
      <c r="W17" s="278"/>
      <c r="X17" s="278"/>
      <c r="Y17" s="278"/>
      <c r="Z17" s="278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0"/>
    </row>
    <row r="18" spans="1:40" ht="9" customHeight="1" x14ac:dyDescent="0.2">
      <c r="A18" s="290"/>
      <c r="B18" s="513"/>
      <c r="C18" s="294"/>
      <c r="D18" s="514"/>
      <c r="E18" s="513"/>
      <c r="F18" s="513"/>
      <c r="G18" s="294"/>
      <c r="H18" s="513"/>
      <c r="I18" s="476"/>
      <c r="J18" s="476"/>
      <c r="K18" s="471"/>
      <c r="L18" s="471"/>
      <c r="M18" s="279"/>
      <c r="N18" s="279"/>
      <c r="O18" s="279"/>
      <c r="P18" s="279"/>
      <c r="Q18" s="279"/>
      <c r="R18" s="279"/>
      <c r="S18" s="278"/>
      <c r="T18" s="278"/>
      <c r="U18" s="278"/>
      <c r="V18" s="278"/>
      <c r="W18" s="278"/>
      <c r="X18" s="278"/>
      <c r="Y18" s="278"/>
      <c r="Z18" s="278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</row>
    <row r="19" spans="1:40" ht="18" customHeight="1" x14ac:dyDescent="0.2">
      <c r="A19" s="290"/>
      <c r="B19" s="513"/>
      <c r="C19" s="293"/>
      <c r="D19" s="513"/>
      <c r="E19" s="513"/>
      <c r="F19" s="513"/>
      <c r="G19" s="293"/>
      <c r="H19" s="513"/>
      <c r="I19" s="476"/>
      <c r="J19" s="476"/>
      <c r="K19" s="471"/>
      <c r="L19" s="471"/>
      <c r="M19" s="279"/>
      <c r="N19" s="279"/>
      <c r="O19" s="279"/>
      <c r="P19" s="279"/>
      <c r="Q19" s="279"/>
      <c r="R19" s="279"/>
      <c r="S19" s="278"/>
      <c r="T19" s="278"/>
      <c r="U19" s="278"/>
      <c r="V19" s="278"/>
      <c r="W19" s="278"/>
      <c r="X19" s="278"/>
      <c r="Y19" s="278"/>
      <c r="Z19" s="278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0"/>
    </row>
    <row r="20" spans="1:40" ht="8.25" customHeight="1" x14ac:dyDescent="0.2">
      <c r="A20" s="290"/>
      <c r="B20" s="513"/>
      <c r="C20" s="294"/>
      <c r="D20" s="513"/>
      <c r="E20" s="513"/>
      <c r="F20" s="513"/>
      <c r="G20" s="294"/>
      <c r="H20" s="513"/>
      <c r="I20" s="476"/>
      <c r="J20" s="476"/>
      <c r="K20" s="471"/>
      <c r="L20" s="471"/>
      <c r="M20" s="279"/>
      <c r="N20" s="279"/>
      <c r="O20" s="279"/>
      <c r="P20" s="279"/>
      <c r="Q20" s="279"/>
      <c r="R20" s="279"/>
      <c r="S20" s="278"/>
      <c r="T20" s="278"/>
      <c r="U20" s="278"/>
      <c r="V20" s="278"/>
      <c r="W20" s="278"/>
      <c r="X20" s="278"/>
      <c r="Y20" s="278"/>
      <c r="Z20" s="278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</row>
    <row r="21" spans="1:40" ht="15" x14ac:dyDescent="0.2">
      <c r="A21" s="290"/>
      <c r="B21" s="513"/>
      <c r="C21" s="293"/>
      <c r="D21" s="514"/>
      <c r="E21" s="513"/>
      <c r="F21" s="513"/>
      <c r="G21" s="293"/>
      <c r="H21" s="513"/>
      <c r="I21" s="477"/>
      <c r="J21" s="477"/>
      <c r="K21" s="471"/>
      <c r="L21" s="471"/>
      <c r="M21" s="279"/>
      <c r="N21" s="279"/>
      <c r="O21" s="279"/>
      <c r="P21" s="279"/>
      <c r="Q21" s="279"/>
      <c r="R21" s="279"/>
      <c r="S21" s="278"/>
      <c r="T21" s="278"/>
      <c r="U21" s="278"/>
      <c r="V21" s="278"/>
      <c r="W21" s="278"/>
      <c r="X21" s="278"/>
      <c r="Y21" s="278"/>
      <c r="Z21" s="278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0"/>
      <c r="AN21" s="280"/>
    </row>
    <row r="22" spans="1:40" ht="9" customHeight="1" x14ac:dyDescent="0.2">
      <c r="A22" s="290"/>
      <c r="B22" s="513"/>
      <c r="C22" s="294"/>
      <c r="D22" s="514"/>
      <c r="E22" s="513"/>
      <c r="F22" s="513"/>
      <c r="G22" s="294"/>
      <c r="H22" s="513"/>
      <c r="I22" s="477"/>
      <c r="J22" s="477"/>
      <c r="K22" s="471"/>
      <c r="L22" s="471"/>
      <c r="M22" s="279"/>
      <c r="N22" s="279"/>
      <c r="O22" s="279"/>
      <c r="P22" s="279"/>
      <c r="Q22" s="279"/>
      <c r="R22" s="279"/>
      <c r="S22" s="278"/>
      <c r="T22" s="278"/>
      <c r="U22" s="278"/>
      <c r="V22" s="278"/>
      <c r="W22" s="278"/>
      <c r="X22" s="278"/>
      <c r="Y22" s="278"/>
      <c r="Z22" s="278"/>
      <c r="AA22" s="280"/>
      <c r="AB22" s="280"/>
      <c r="AC22" s="280"/>
      <c r="AD22" s="280"/>
      <c r="AE22" s="280"/>
      <c r="AF22" s="280"/>
      <c r="AG22" s="280"/>
      <c r="AH22" s="280"/>
      <c r="AI22" s="280"/>
      <c r="AJ22" s="280"/>
      <c r="AK22" s="280"/>
      <c r="AL22" s="280"/>
      <c r="AM22" s="280"/>
      <c r="AN22" s="280"/>
    </row>
    <row r="23" spans="1:40" ht="15" x14ac:dyDescent="0.25">
      <c r="A23" s="290"/>
      <c r="B23" s="295"/>
      <c r="C23" s="296"/>
      <c r="D23" s="295"/>
      <c r="E23" s="293"/>
      <c r="F23" s="297"/>
      <c r="G23" s="293"/>
      <c r="H23" s="296"/>
      <c r="I23" s="482"/>
      <c r="J23" s="482"/>
      <c r="K23" s="298"/>
      <c r="L23" s="299"/>
      <c r="M23" s="279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80"/>
      <c r="AB23" s="280"/>
      <c r="AC23" s="280"/>
      <c r="AD23" s="280"/>
      <c r="AE23" s="280"/>
      <c r="AF23" s="280"/>
      <c r="AG23" s="280"/>
      <c r="AH23" s="280"/>
      <c r="AI23" s="280"/>
      <c r="AJ23" s="280"/>
      <c r="AK23" s="280"/>
      <c r="AL23" s="280"/>
      <c r="AM23" s="280"/>
      <c r="AN23" s="280"/>
    </row>
    <row r="24" spans="1:40" ht="15" x14ac:dyDescent="0.25">
      <c r="A24" s="290"/>
      <c r="B24" s="297"/>
      <c r="C24" s="296"/>
      <c r="D24" s="295"/>
      <c r="E24" s="293"/>
      <c r="F24" s="297"/>
      <c r="G24" s="293"/>
      <c r="H24" s="293"/>
      <c r="I24" s="478"/>
      <c r="J24" s="478"/>
      <c r="K24" s="298"/>
      <c r="L24" s="298"/>
      <c r="M24" s="279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</row>
    <row r="25" spans="1:40" ht="15" x14ac:dyDescent="0.25">
      <c r="A25" s="290"/>
      <c r="B25" s="295"/>
      <c r="C25" s="293"/>
      <c r="D25" s="297"/>
      <c r="E25" s="293"/>
      <c r="F25" s="295"/>
      <c r="G25" s="296"/>
      <c r="H25" s="296"/>
      <c r="I25" s="483"/>
      <c r="J25" s="483"/>
      <c r="K25" s="298"/>
      <c r="L25" s="298"/>
      <c r="M25" s="279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  <c r="Y25" s="278"/>
      <c r="Z25" s="278"/>
    </row>
    <row r="26" spans="1:40" ht="15" x14ac:dyDescent="0.25">
      <c r="A26" s="290"/>
      <c r="B26" s="297"/>
      <c r="C26" s="293"/>
      <c r="D26" s="297"/>
      <c r="E26" s="293"/>
      <c r="F26" s="295"/>
      <c r="G26" s="296"/>
      <c r="H26" s="293"/>
      <c r="I26" s="478"/>
      <c r="J26" s="478"/>
      <c r="K26" s="298"/>
      <c r="L26" s="298"/>
      <c r="M26" s="279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</row>
    <row r="27" spans="1:40" ht="15" x14ac:dyDescent="0.25">
      <c r="A27" s="290"/>
      <c r="B27" s="297"/>
      <c r="C27" s="296"/>
      <c r="D27" s="295"/>
      <c r="E27" s="293"/>
      <c r="F27" s="297"/>
      <c r="G27" s="293"/>
      <c r="H27" s="293"/>
      <c r="I27" s="478"/>
      <c r="J27" s="478"/>
      <c r="K27" s="298"/>
      <c r="L27" s="299"/>
      <c r="M27" s="279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</row>
    <row r="28" spans="1:40" ht="15" x14ac:dyDescent="0.25">
      <c r="A28" s="290"/>
      <c r="B28" s="297"/>
      <c r="C28" s="296"/>
      <c r="D28" s="295"/>
      <c r="E28" s="293"/>
      <c r="F28" s="297"/>
      <c r="G28" s="293"/>
      <c r="H28" s="293"/>
      <c r="I28" s="478"/>
      <c r="J28" s="478"/>
      <c r="K28" s="298"/>
      <c r="L28" s="298"/>
      <c r="M28" s="279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</row>
    <row r="29" spans="1:40" ht="15" x14ac:dyDescent="0.25">
      <c r="A29" s="290"/>
      <c r="B29" s="297"/>
      <c r="C29" s="293"/>
      <c r="D29" s="297"/>
      <c r="E29" s="293"/>
      <c r="F29" s="297"/>
      <c r="G29" s="293"/>
      <c r="H29" s="293"/>
      <c r="I29" s="478"/>
      <c r="J29" s="478"/>
      <c r="K29" s="298"/>
      <c r="L29" s="298"/>
      <c r="M29" s="279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</row>
    <row r="30" spans="1:40" ht="15" x14ac:dyDescent="0.25">
      <c r="A30" s="290"/>
      <c r="B30" s="297"/>
      <c r="C30" s="296"/>
      <c r="D30" s="295"/>
      <c r="E30" s="293"/>
      <c r="F30" s="297"/>
      <c r="G30" s="293"/>
      <c r="H30" s="293"/>
      <c r="I30" s="478"/>
      <c r="J30" s="478"/>
      <c r="K30" s="298"/>
      <c r="L30" s="298"/>
      <c r="M30" s="279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</row>
    <row r="31" spans="1:40" x14ac:dyDescent="0.2">
      <c r="A31" s="290"/>
      <c r="B31" s="300"/>
      <c r="C31" s="301"/>
      <c r="D31" s="301"/>
      <c r="E31" s="302"/>
      <c r="F31" s="302"/>
      <c r="G31" s="303"/>
      <c r="H31" s="298"/>
      <c r="I31" s="298"/>
      <c r="J31" s="298"/>
      <c r="K31" s="298"/>
      <c r="L31" s="299"/>
      <c r="M31" s="279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</row>
    <row r="32" spans="1:40" x14ac:dyDescent="0.2">
      <c r="A32" s="290"/>
      <c r="B32" s="304"/>
      <c r="C32" s="304"/>
      <c r="D32" s="304"/>
      <c r="E32" s="304"/>
      <c r="F32" s="304"/>
      <c r="G32" s="305"/>
      <c r="H32" s="306"/>
      <c r="I32" s="307"/>
      <c r="J32" s="298"/>
      <c r="K32" s="298"/>
      <c r="L32" s="298"/>
      <c r="M32" s="279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</row>
    <row r="33" spans="1:26" x14ac:dyDescent="0.2">
      <c r="A33" s="290"/>
      <c r="B33" s="304"/>
      <c r="C33" s="304"/>
      <c r="D33" s="304"/>
      <c r="E33" s="304"/>
      <c r="F33" s="304"/>
      <c r="G33" s="298"/>
      <c r="H33" s="298"/>
      <c r="I33" s="298"/>
      <c r="J33" s="298"/>
      <c r="K33" s="298"/>
      <c r="L33" s="298"/>
      <c r="M33" s="279"/>
      <c r="N33" s="278"/>
      <c r="O33" s="278"/>
      <c r="P33" s="278"/>
      <c r="Q33" s="278"/>
      <c r="R33" s="278"/>
      <c r="S33" s="278"/>
      <c r="T33" s="308"/>
      <c r="U33" s="308"/>
      <c r="V33" s="278"/>
      <c r="W33" s="278"/>
      <c r="X33" s="278"/>
      <c r="Y33" s="278"/>
      <c r="Z33" s="278"/>
    </row>
    <row r="34" spans="1:26" x14ac:dyDescent="0.2">
      <c r="A34" s="290"/>
      <c r="B34" s="304"/>
      <c r="C34" s="304"/>
      <c r="D34" s="304"/>
      <c r="E34" s="304"/>
      <c r="F34" s="304"/>
      <c r="G34" s="298"/>
      <c r="H34" s="298"/>
      <c r="I34" s="298"/>
      <c r="J34" s="298"/>
      <c r="K34" s="298"/>
      <c r="L34" s="298"/>
      <c r="M34" s="279"/>
      <c r="N34" s="278"/>
      <c r="O34" s="278"/>
      <c r="P34" s="278"/>
      <c r="Q34" s="278"/>
      <c r="R34" s="278"/>
      <c r="S34" s="278"/>
      <c r="T34" s="308"/>
      <c r="U34" s="309"/>
      <c r="V34" s="278"/>
      <c r="W34" s="278"/>
      <c r="X34" s="278"/>
      <c r="Y34" s="278"/>
      <c r="Z34" s="278"/>
    </row>
    <row r="35" spans="1:26" x14ac:dyDescent="0.2">
      <c r="A35" s="290"/>
      <c r="B35" s="304"/>
      <c r="C35" s="304"/>
      <c r="D35" s="304"/>
      <c r="E35" s="304"/>
      <c r="F35" s="304"/>
      <c r="G35" s="298"/>
      <c r="H35" s="298"/>
      <c r="I35" s="298"/>
      <c r="J35" s="298"/>
      <c r="K35" s="298"/>
      <c r="L35" s="298"/>
      <c r="M35" s="279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</row>
    <row r="36" spans="1:26" x14ac:dyDescent="0.2">
      <c r="A36" s="290"/>
      <c r="B36" s="304"/>
      <c r="C36" s="304"/>
      <c r="D36" s="304"/>
      <c r="E36" s="304"/>
      <c r="F36" s="304"/>
      <c r="G36" s="305"/>
      <c r="H36" s="306"/>
      <c r="I36" s="307"/>
      <c r="J36" s="298"/>
      <c r="K36" s="298"/>
      <c r="L36" s="298"/>
      <c r="M36" s="279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</row>
    <row r="37" spans="1:26" x14ac:dyDescent="0.2">
      <c r="A37" s="290"/>
      <c r="B37" s="300"/>
      <c r="C37" s="301"/>
      <c r="D37" s="301"/>
      <c r="E37" s="302"/>
      <c r="F37" s="302"/>
      <c r="G37" s="303"/>
      <c r="H37" s="298"/>
      <c r="I37" s="298"/>
      <c r="J37" s="298"/>
      <c r="K37" s="298"/>
      <c r="L37" s="299"/>
      <c r="M37" s="279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</row>
    <row r="38" spans="1:26" x14ac:dyDescent="0.2">
      <c r="A38" s="290"/>
      <c r="B38" s="304"/>
      <c r="C38" s="304"/>
      <c r="D38" s="304"/>
      <c r="E38" s="304"/>
      <c r="F38" s="304"/>
      <c r="G38" s="305"/>
      <c r="H38" s="306"/>
      <c r="I38" s="307"/>
      <c r="J38" s="298"/>
      <c r="K38" s="298"/>
      <c r="L38" s="298"/>
      <c r="M38" s="279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78"/>
      <c r="Y38" s="278"/>
      <c r="Z38" s="278"/>
    </row>
    <row r="39" spans="1:26" x14ac:dyDescent="0.2">
      <c r="A39" s="290"/>
      <c r="B39" s="304"/>
      <c r="C39" s="304"/>
      <c r="D39" s="304"/>
      <c r="E39" s="304"/>
      <c r="F39" s="304"/>
      <c r="G39" s="298"/>
      <c r="H39" s="298"/>
      <c r="I39" s="298"/>
      <c r="J39" s="298"/>
      <c r="K39" s="298"/>
      <c r="L39" s="298"/>
      <c r="M39" s="279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78"/>
      <c r="Y39" s="278"/>
      <c r="Z39" s="278"/>
    </row>
    <row r="40" spans="1:26" x14ac:dyDescent="0.2">
      <c r="A40" s="290"/>
      <c r="B40" s="304"/>
      <c r="C40" s="304"/>
      <c r="D40" s="304"/>
      <c r="E40" s="304"/>
      <c r="F40" s="304"/>
      <c r="G40" s="305"/>
      <c r="H40" s="306"/>
      <c r="I40" s="307"/>
      <c r="J40" s="298"/>
      <c r="K40" s="298"/>
      <c r="L40" s="298"/>
      <c r="M40" s="279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8"/>
    </row>
    <row r="41" spans="1:26" x14ac:dyDescent="0.2">
      <c r="A41" s="290"/>
      <c r="B41" s="300"/>
      <c r="C41" s="301"/>
      <c r="D41" s="301"/>
      <c r="E41" s="302"/>
      <c r="F41" s="302"/>
      <c r="G41" s="303"/>
      <c r="H41" s="298"/>
      <c r="I41" s="298"/>
      <c r="J41" s="298"/>
      <c r="K41" s="298"/>
      <c r="L41" s="299"/>
      <c r="M41" s="279"/>
      <c r="N41" s="278"/>
      <c r="O41" s="278"/>
      <c r="P41" s="278"/>
      <c r="Q41" s="278"/>
      <c r="R41" s="278"/>
      <c r="S41" s="278"/>
      <c r="T41" s="278"/>
      <c r="U41" s="278"/>
      <c r="V41" s="278"/>
      <c r="W41" s="278"/>
      <c r="X41" s="278"/>
      <c r="Y41" s="278"/>
      <c r="Z41" s="278"/>
    </row>
    <row r="42" spans="1:26" x14ac:dyDescent="0.2">
      <c r="A42" s="290"/>
      <c r="B42" s="304"/>
      <c r="C42" s="304"/>
      <c r="D42" s="304"/>
      <c r="E42" s="304"/>
      <c r="F42" s="304"/>
      <c r="G42" s="305"/>
      <c r="H42" s="306"/>
      <c r="I42" s="307"/>
      <c r="J42" s="298"/>
      <c r="K42" s="298"/>
      <c r="L42" s="298"/>
      <c r="M42" s="279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</row>
    <row r="43" spans="1:26" x14ac:dyDescent="0.2">
      <c r="A43" s="290"/>
      <c r="B43" s="304"/>
      <c r="C43" s="304"/>
      <c r="D43" s="304"/>
      <c r="E43" s="304"/>
      <c r="F43" s="304"/>
      <c r="G43" s="298"/>
      <c r="H43" s="298"/>
      <c r="I43" s="298"/>
      <c r="J43" s="298"/>
      <c r="K43" s="298"/>
      <c r="L43" s="298"/>
      <c r="M43" s="279"/>
      <c r="N43" s="278"/>
      <c r="O43" s="278"/>
      <c r="P43" s="278"/>
      <c r="Q43" s="278"/>
      <c r="R43" s="278"/>
      <c r="S43" s="278"/>
      <c r="T43" s="278"/>
      <c r="U43" s="278"/>
      <c r="V43" s="278"/>
      <c r="W43" s="278"/>
      <c r="X43" s="278"/>
      <c r="Y43" s="278"/>
      <c r="Z43" s="278"/>
    </row>
    <row r="44" spans="1:26" x14ac:dyDescent="0.2">
      <c r="A44" s="290"/>
      <c r="B44" s="304"/>
      <c r="C44" s="304"/>
      <c r="D44" s="304"/>
      <c r="E44" s="304"/>
      <c r="F44" s="304"/>
      <c r="G44" s="305"/>
      <c r="H44" s="306"/>
      <c r="I44" s="307"/>
      <c r="J44" s="298"/>
      <c r="K44" s="298"/>
      <c r="L44" s="298"/>
      <c r="M44" s="279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278"/>
    </row>
    <row r="45" spans="1:26" x14ac:dyDescent="0.2">
      <c r="A45" s="290"/>
      <c r="B45" s="300"/>
      <c r="C45" s="301"/>
      <c r="D45" s="301"/>
      <c r="E45" s="302"/>
      <c r="F45" s="302"/>
      <c r="G45" s="303"/>
      <c r="H45" s="298"/>
      <c r="I45" s="298"/>
      <c r="J45" s="298"/>
      <c r="K45" s="298"/>
      <c r="L45" s="299"/>
      <c r="M45" s="279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278"/>
      <c r="Z45" s="278"/>
    </row>
    <row r="46" spans="1:26" x14ac:dyDescent="0.2">
      <c r="A46" s="290"/>
      <c r="B46" s="304"/>
      <c r="C46" s="304"/>
      <c r="D46" s="304"/>
      <c r="E46" s="304"/>
      <c r="F46" s="304"/>
      <c r="G46" s="305"/>
      <c r="H46" s="306"/>
      <c r="I46" s="307"/>
      <c r="J46" s="298"/>
      <c r="K46" s="298"/>
      <c r="L46" s="298"/>
      <c r="M46" s="279"/>
      <c r="N46" s="278"/>
      <c r="O46" s="278"/>
      <c r="P46" s="278"/>
      <c r="Q46" s="278"/>
      <c r="R46" s="278"/>
      <c r="S46" s="278"/>
      <c r="T46" s="278"/>
      <c r="U46" s="278"/>
      <c r="V46" s="278"/>
      <c r="W46" s="278"/>
      <c r="X46" s="278"/>
      <c r="Y46" s="278"/>
      <c r="Z46" s="278"/>
    </row>
    <row r="47" spans="1:26" x14ac:dyDescent="0.2">
      <c r="A47" s="284"/>
      <c r="B47" s="310"/>
      <c r="C47" s="310"/>
      <c r="D47" s="310"/>
      <c r="E47" s="310"/>
      <c r="F47" s="310"/>
      <c r="G47" s="279"/>
      <c r="H47" s="279"/>
      <c r="I47" s="279"/>
      <c r="J47" s="279"/>
      <c r="K47" s="279"/>
      <c r="L47" s="279"/>
      <c r="M47" s="279"/>
      <c r="N47" s="278"/>
      <c r="O47" s="278"/>
      <c r="P47" s="278"/>
      <c r="Q47" s="278"/>
      <c r="R47" s="278"/>
      <c r="S47" s="278"/>
      <c r="T47" s="278"/>
      <c r="U47" s="278"/>
      <c r="V47" s="278"/>
      <c r="W47" s="278"/>
      <c r="X47" s="278"/>
      <c r="Y47" s="278"/>
      <c r="Z47" s="278"/>
    </row>
    <row r="48" spans="1:26" x14ac:dyDescent="0.2">
      <c r="A48" s="284"/>
      <c r="B48" s="310"/>
      <c r="C48" s="310"/>
      <c r="D48" s="310"/>
      <c r="E48" s="310"/>
      <c r="F48" s="310"/>
      <c r="G48" s="279"/>
      <c r="H48" s="279"/>
      <c r="I48" s="279"/>
      <c r="J48" s="279"/>
      <c r="K48" s="279"/>
      <c r="L48" s="279"/>
      <c r="M48" s="279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278"/>
      <c r="Z48" s="278"/>
    </row>
    <row r="49" spans="1:26" x14ac:dyDescent="0.2">
      <c r="A49" s="284"/>
      <c r="B49" s="279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8"/>
      <c r="O49" s="278"/>
      <c r="P49" s="278"/>
      <c r="Q49" s="278"/>
      <c r="R49" s="278"/>
      <c r="S49" s="278"/>
      <c r="T49" s="278"/>
      <c r="U49" s="278"/>
      <c r="V49" s="278"/>
      <c r="W49" s="278"/>
      <c r="X49" s="278"/>
      <c r="Y49" s="278"/>
      <c r="Z49" s="278"/>
    </row>
    <row r="50" spans="1:26" x14ac:dyDescent="0.2">
      <c r="A50" s="284"/>
      <c r="B50" s="279"/>
      <c r="C50" s="279"/>
      <c r="D50" s="279"/>
      <c r="E50" s="279"/>
      <c r="F50" s="279"/>
      <c r="G50" s="279"/>
      <c r="H50" s="279"/>
      <c r="I50" s="279"/>
      <c r="J50" s="279"/>
      <c r="K50" s="279"/>
      <c r="L50" s="279"/>
      <c r="M50" s="279"/>
      <c r="N50" s="278"/>
      <c r="O50" s="278"/>
      <c r="P50" s="278"/>
      <c r="Q50" s="278"/>
      <c r="R50" s="278"/>
      <c r="S50" s="278"/>
      <c r="T50" s="278"/>
      <c r="U50" s="278"/>
      <c r="V50" s="278"/>
      <c r="W50" s="278"/>
      <c r="X50" s="278"/>
      <c r="Y50" s="278"/>
      <c r="Z50" s="278"/>
    </row>
    <row r="51" spans="1:26" x14ac:dyDescent="0.2">
      <c r="A51" s="284"/>
      <c r="B51" s="279"/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278"/>
      <c r="Z51" s="278"/>
    </row>
    <row r="52" spans="1:26" x14ac:dyDescent="0.2">
      <c r="A52" s="277"/>
      <c r="B52" s="278"/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8"/>
    </row>
    <row r="53" spans="1:26" x14ac:dyDescent="0.2">
      <c r="A53" s="277"/>
      <c r="B53" s="278"/>
      <c r="C53" s="278"/>
      <c r="D53" s="278"/>
      <c r="E53" s="278"/>
      <c r="F53" s="278"/>
      <c r="G53" s="278"/>
      <c r="H53" s="278"/>
      <c r="I53" s="278"/>
      <c r="J53" s="278"/>
      <c r="K53" s="278"/>
      <c r="L53" s="278"/>
      <c r="M53" s="278"/>
      <c r="N53" s="278"/>
      <c r="O53" s="278"/>
      <c r="P53" s="278"/>
      <c r="Q53" s="278"/>
      <c r="R53" s="278"/>
      <c r="S53" s="278"/>
      <c r="T53" s="278"/>
      <c r="U53" s="278"/>
      <c r="V53" s="278"/>
      <c r="W53" s="278"/>
      <c r="X53" s="278"/>
      <c r="Y53" s="278"/>
      <c r="Z53" s="278"/>
    </row>
    <row r="54" spans="1:26" x14ac:dyDescent="0.2">
      <c r="A54" s="277"/>
      <c r="B54" s="278"/>
      <c r="C54" s="278"/>
      <c r="D54" s="278"/>
      <c r="E54" s="278"/>
      <c r="F54" s="278"/>
      <c r="G54" s="278"/>
      <c r="H54" s="278"/>
      <c r="I54" s="278"/>
      <c r="J54" s="278"/>
      <c r="K54" s="278"/>
      <c r="L54" s="278"/>
      <c r="M54" s="278"/>
      <c r="N54" s="278"/>
      <c r="O54" s="278"/>
      <c r="P54" s="278"/>
      <c r="Q54" s="278"/>
      <c r="R54" s="278"/>
      <c r="S54" s="278"/>
      <c r="T54" s="278"/>
      <c r="U54" s="278"/>
      <c r="V54" s="278"/>
      <c r="W54" s="278"/>
      <c r="X54" s="278"/>
      <c r="Y54" s="278"/>
      <c r="Z54" s="278"/>
    </row>
    <row r="55" spans="1:26" x14ac:dyDescent="0.2">
      <c r="A55" s="277"/>
      <c r="B55" s="278"/>
      <c r="C55" s="278"/>
      <c r="D55" s="278"/>
      <c r="E55" s="278"/>
      <c r="F55" s="278"/>
      <c r="G55" s="278"/>
      <c r="H55" s="278"/>
      <c r="I55" s="278"/>
      <c r="J55" s="278"/>
      <c r="K55" s="278"/>
      <c r="L55" s="278"/>
      <c r="M55" s="278"/>
      <c r="N55" s="278"/>
      <c r="O55" s="278"/>
      <c r="P55" s="278"/>
      <c r="Q55" s="278"/>
      <c r="R55" s="278"/>
      <c r="S55" s="278"/>
      <c r="T55" s="278"/>
      <c r="U55" s="278"/>
      <c r="V55" s="278"/>
      <c r="W55" s="278"/>
      <c r="X55" s="278"/>
      <c r="Y55" s="278"/>
      <c r="Z55" s="278"/>
    </row>
    <row r="56" spans="1:26" x14ac:dyDescent="0.2">
      <c r="A56" s="277"/>
      <c r="B56" s="278"/>
      <c r="C56" s="278"/>
      <c r="D56" s="278"/>
      <c r="E56" s="278"/>
      <c r="F56" s="278"/>
      <c r="G56" s="278"/>
      <c r="H56" s="278"/>
      <c r="I56" s="278"/>
      <c r="J56" s="278"/>
      <c r="K56" s="278"/>
      <c r="L56" s="278"/>
      <c r="M56" s="278"/>
      <c r="N56" s="278"/>
      <c r="O56" s="278"/>
      <c r="P56" s="278"/>
      <c r="Q56" s="278"/>
      <c r="R56" s="278"/>
      <c r="S56" s="278"/>
      <c r="T56" s="278"/>
      <c r="U56" s="278"/>
      <c r="V56" s="278"/>
      <c r="W56" s="278"/>
      <c r="X56" s="278"/>
      <c r="Y56" s="278"/>
      <c r="Z56" s="278"/>
    </row>
    <row r="57" spans="1:26" x14ac:dyDescent="0.2">
      <c r="A57" s="277"/>
      <c r="B57" s="278"/>
      <c r="C57" s="278"/>
      <c r="D57" s="278"/>
      <c r="E57" s="278"/>
      <c r="F57" s="278"/>
      <c r="G57" s="278"/>
      <c r="H57" s="278"/>
      <c r="I57" s="278"/>
      <c r="J57" s="278"/>
      <c r="K57" s="278"/>
      <c r="L57" s="278"/>
      <c r="M57" s="278"/>
      <c r="N57" s="278"/>
      <c r="O57" s="278"/>
      <c r="P57" s="278"/>
      <c r="Q57" s="278"/>
      <c r="R57" s="278"/>
      <c r="S57" s="278"/>
      <c r="T57" s="278"/>
      <c r="U57" s="278"/>
      <c r="V57" s="278"/>
      <c r="W57" s="278"/>
      <c r="X57" s="278"/>
      <c r="Y57" s="278"/>
      <c r="Z57" s="278"/>
    </row>
    <row r="58" spans="1:26" x14ac:dyDescent="0.2">
      <c r="A58" s="277"/>
      <c r="B58" s="278"/>
      <c r="C58" s="278"/>
      <c r="D58" s="278"/>
      <c r="E58" s="278"/>
      <c r="F58" s="278"/>
      <c r="G58" s="278"/>
      <c r="H58" s="278"/>
      <c r="I58" s="278"/>
      <c r="J58" s="278"/>
      <c r="K58" s="278"/>
      <c r="L58" s="278"/>
      <c r="M58" s="278"/>
      <c r="N58" s="278"/>
      <c r="O58" s="278"/>
      <c r="P58" s="278"/>
      <c r="Q58" s="278"/>
      <c r="R58" s="278"/>
      <c r="S58" s="278"/>
      <c r="T58" s="278"/>
      <c r="U58" s="278"/>
      <c r="V58" s="278"/>
      <c r="W58" s="278"/>
      <c r="X58" s="278"/>
      <c r="Y58" s="278"/>
      <c r="Z58" s="278"/>
    </row>
    <row r="59" spans="1:26" x14ac:dyDescent="0.2">
      <c r="A59" s="277"/>
      <c r="B59" s="278"/>
      <c r="C59" s="278"/>
      <c r="D59" s="278"/>
      <c r="E59" s="278"/>
      <c r="F59" s="278"/>
      <c r="G59" s="278"/>
      <c r="H59" s="278"/>
      <c r="I59" s="278"/>
      <c r="J59" s="278"/>
      <c r="K59" s="278"/>
      <c r="L59" s="278"/>
      <c r="M59" s="278"/>
      <c r="N59" s="278"/>
      <c r="O59" s="278"/>
      <c r="P59" s="278"/>
      <c r="Q59" s="278"/>
      <c r="R59" s="278"/>
      <c r="S59" s="278"/>
      <c r="T59" s="278"/>
      <c r="U59" s="278"/>
      <c r="V59" s="278"/>
      <c r="W59" s="278"/>
      <c r="X59" s="278"/>
      <c r="Y59" s="278"/>
      <c r="Z59" s="278"/>
    </row>
    <row r="60" spans="1:26" x14ac:dyDescent="0.2">
      <c r="A60" s="277"/>
      <c r="B60" s="278"/>
      <c r="C60" s="278"/>
      <c r="D60" s="278"/>
      <c r="E60" s="278"/>
      <c r="F60" s="278"/>
      <c r="G60" s="278"/>
      <c r="H60" s="278"/>
      <c r="I60" s="278"/>
      <c r="J60" s="278"/>
      <c r="K60" s="278"/>
      <c r="L60" s="278"/>
      <c r="M60" s="278"/>
      <c r="N60" s="278"/>
      <c r="O60" s="278"/>
      <c r="P60" s="278"/>
      <c r="Q60" s="278"/>
      <c r="R60" s="278"/>
      <c r="S60" s="278"/>
      <c r="T60" s="278"/>
      <c r="U60" s="278"/>
      <c r="V60" s="278"/>
      <c r="W60" s="278"/>
      <c r="X60" s="278"/>
      <c r="Y60" s="278"/>
      <c r="Z60" s="278"/>
    </row>
    <row r="61" spans="1:26" x14ac:dyDescent="0.2">
      <c r="A61" s="277"/>
      <c r="B61" s="278"/>
      <c r="C61" s="278"/>
      <c r="D61" s="278"/>
      <c r="E61" s="278"/>
      <c r="F61" s="278"/>
      <c r="G61" s="278"/>
      <c r="H61" s="278"/>
      <c r="I61" s="278"/>
      <c r="J61" s="278"/>
      <c r="K61" s="278"/>
      <c r="L61" s="278"/>
      <c r="M61" s="278"/>
      <c r="N61" s="278"/>
      <c r="O61" s="278"/>
      <c r="P61" s="278"/>
      <c r="Q61" s="278"/>
      <c r="R61" s="278"/>
      <c r="S61" s="278"/>
      <c r="T61" s="278"/>
      <c r="U61" s="278"/>
      <c r="V61" s="278"/>
      <c r="W61" s="278"/>
      <c r="X61" s="278"/>
      <c r="Y61" s="278"/>
      <c r="Z61" s="278"/>
    </row>
    <row r="62" spans="1:26" x14ac:dyDescent="0.2">
      <c r="A62" s="277"/>
      <c r="B62" s="278"/>
      <c r="C62" s="278"/>
      <c r="D62" s="278"/>
      <c r="E62" s="278"/>
      <c r="F62" s="278"/>
      <c r="G62" s="278"/>
      <c r="H62" s="278"/>
      <c r="I62" s="278"/>
      <c r="J62" s="278"/>
      <c r="K62" s="278"/>
      <c r="L62" s="278"/>
      <c r="M62" s="278"/>
      <c r="N62" s="278"/>
      <c r="O62" s="278"/>
      <c r="P62" s="278"/>
      <c r="Q62" s="278"/>
      <c r="R62" s="278"/>
      <c r="S62" s="278"/>
      <c r="T62" s="278"/>
      <c r="U62" s="278"/>
      <c r="V62" s="278"/>
      <c r="W62" s="278"/>
      <c r="X62" s="278"/>
      <c r="Y62" s="278"/>
      <c r="Z62" s="278"/>
    </row>
    <row r="63" spans="1:26" x14ac:dyDescent="0.2">
      <c r="A63" s="277"/>
      <c r="B63" s="278"/>
      <c r="C63" s="278"/>
      <c r="D63" s="278"/>
      <c r="E63" s="278"/>
      <c r="F63" s="278"/>
      <c r="G63" s="278"/>
      <c r="H63" s="278"/>
      <c r="I63" s="278"/>
      <c r="J63" s="278"/>
      <c r="K63" s="278"/>
      <c r="L63" s="278"/>
      <c r="M63" s="278"/>
      <c r="N63" s="278"/>
      <c r="O63" s="278"/>
      <c r="P63" s="278"/>
      <c r="Q63" s="278"/>
      <c r="R63" s="278"/>
      <c r="S63" s="278"/>
      <c r="T63" s="278"/>
      <c r="U63" s="278"/>
      <c r="V63" s="278"/>
      <c r="W63" s="278"/>
      <c r="X63" s="278"/>
      <c r="Y63" s="278"/>
      <c r="Z63" s="278"/>
    </row>
    <row r="64" spans="1:26" x14ac:dyDescent="0.2">
      <c r="A64" s="277"/>
      <c r="B64" s="278"/>
      <c r="C64" s="278"/>
      <c r="D64" s="278"/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78"/>
      <c r="P64" s="278"/>
      <c r="Q64" s="278"/>
      <c r="R64" s="278"/>
      <c r="S64" s="278"/>
      <c r="T64" s="278"/>
      <c r="U64" s="278"/>
      <c r="V64" s="278"/>
      <c r="W64" s="278"/>
      <c r="X64" s="278"/>
      <c r="Y64" s="278"/>
      <c r="Z64" s="278"/>
    </row>
    <row r="65" spans="1:26" x14ac:dyDescent="0.2">
      <c r="A65" s="277"/>
      <c r="B65" s="278"/>
      <c r="C65" s="278"/>
      <c r="D65" s="278"/>
      <c r="E65" s="278"/>
      <c r="F65" s="278"/>
      <c r="G65" s="278"/>
      <c r="H65" s="278"/>
      <c r="I65" s="278"/>
      <c r="J65" s="278"/>
      <c r="K65" s="278"/>
      <c r="L65" s="278"/>
      <c r="M65" s="278"/>
      <c r="N65" s="278"/>
      <c r="O65" s="278"/>
      <c r="P65" s="278"/>
      <c r="Q65" s="278"/>
      <c r="R65" s="278"/>
      <c r="S65" s="278"/>
      <c r="T65" s="278"/>
      <c r="U65" s="278"/>
      <c r="V65" s="278"/>
      <c r="W65" s="278"/>
      <c r="X65" s="278"/>
      <c r="Y65" s="278"/>
      <c r="Z65" s="278"/>
    </row>
    <row r="66" spans="1:26" x14ac:dyDescent="0.2">
      <c r="A66" s="277"/>
      <c r="B66" s="278"/>
      <c r="C66" s="278"/>
      <c r="D66" s="278"/>
      <c r="E66" s="278"/>
      <c r="F66" s="278"/>
      <c r="G66" s="278"/>
      <c r="H66" s="278"/>
      <c r="I66" s="278"/>
      <c r="J66" s="278"/>
      <c r="K66" s="278"/>
      <c r="L66" s="278"/>
      <c r="M66" s="278"/>
      <c r="N66" s="278"/>
      <c r="O66" s="278"/>
      <c r="P66" s="278"/>
      <c r="Q66" s="278"/>
      <c r="R66" s="278"/>
      <c r="S66" s="278"/>
      <c r="T66" s="278"/>
      <c r="U66" s="278"/>
      <c r="V66" s="278"/>
      <c r="W66" s="278"/>
      <c r="X66" s="278"/>
      <c r="Y66" s="278"/>
      <c r="Z66" s="278"/>
    </row>
    <row r="67" spans="1:26" x14ac:dyDescent="0.2">
      <c r="A67" s="277"/>
      <c r="B67" s="278"/>
      <c r="C67" s="278"/>
      <c r="D67" s="278"/>
      <c r="E67" s="278"/>
      <c r="F67" s="278"/>
      <c r="G67" s="278"/>
      <c r="H67" s="278"/>
      <c r="I67" s="278"/>
      <c r="J67" s="278"/>
      <c r="K67" s="278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</row>
    <row r="68" spans="1:26" x14ac:dyDescent="0.2">
      <c r="A68" s="277"/>
      <c r="B68" s="278"/>
      <c r="C68" s="278"/>
      <c r="D68" s="278"/>
      <c r="E68" s="278"/>
      <c r="F68" s="278"/>
      <c r="G68" s="278"/>
      <c r="H68" s="278"/>
      <c r="I68" s="278"/>
      <c r="J68" s="278"/>
      <c r="K68" s="278"/>
      <c r="L68" s="278"/>
      <c r="M68" s="278"/>
      <c r="N68" s="278"/>
      <c r="O68" s="278"/>
      <c r="P68" s="278"/>
      <c r="Q68" s="278"/>
      <c r="R68" s="278"/>
      <c r="S68" s="278"/>
      <c r="T68" s="278"/>
      <c r="U68" s="278"/>
      <c r="V68" s="278"/>
      <c r="W68" s="278"/>
      <c r="X68" s="278"/>
      <c r="Y68" s="278"/>
      <c r="Z68" s="278"/>
    </row>
    <row r="69" spans="1:26" x14ac:dyDescent="0.2">
      <c r="A69" s="277"/>
      <c r="B69" s="278"/>
      <c r="C69" s="278"/>
      <c r="D69" s="278"/>
      <c r="E69" s="278"/>
      <c r="F69" s="278"/>
      <c r="G69" s="278"/>
      <c r="H69" s="278"/>
      <c r="I69" s="278"/>
      <c r="J69" s="278"/>
      <c r="K69" s="278"/>
      <c r="L69" s="278"/>
      <c r="M69" s="278"/>
      <c r="N69" s="278"/>
      <c r="O69" s="278"/>
      <c r="P69" s="278"/>
      <c r="Q69" s="278"/>
      <c r="R69" s="278"/>
      <c r="S69" s="278"/>
      <c r="T69" s="278"/>
      <c r="U69" s="278"/>
      <c r="V69" s="278"/>
      <c r="W69" s="278"/>
      <c r="X69" s="278"/>
      <c r="Y69" s="278"/>
      <c r="Z69" s="278"/>
    </row>
    <row r="70" spans="1:26" x14ac:dyDescent="0.2">
      <c r="A70" s="277"/>
      <c r="B70" s="278"/>
      <c r="C70" s="278"/>
      <c r="D70" s="278"/>
      <c r="E70" s="278"/>
      <c r="F70" s="278"/>
      <c r="G70" s="278"/>
      <c r="H70" s="278"/>
      <c r="I70" s="278"/>
      <c r="J70" s="278"/>
      <c r="K70" s="278"/>
      <c r="L70" s="278"/>
      <c r="M70" s="278"/>
      <c r="N70" s="278"/>
      <c r="O70" s="278"/>
      <c r="P70" s="278"/>
      <c r="Q70" s="278"/>
      <c r="R70" s="278"/>
      <c r="S70" s="278"/>
      <c r="T70" s="278"/>
      <c r="U70" s="278"/>
      <c r="V70" s="278"/>
      <c r="W70" s="278"/>
      <c r="X70" s="278"/>
      <c r="Y70" s="278"/>
      <c r="Z70" s="278"/>
    </row>
    <row r="71" spans="1:26" x14ac:dyDescent="0.2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</row>
    <row r="72" spans="1:26" x14ac:dyDescent="0.2">
      <c r="A72" s="277"/>
      <c r="B72" s="278"/>
      <c r="C72" s="278"/>
      <c r="D72" s="278"/>
      <c r="E72" s="278"/>
      <c r="F72" s="278"/>
      <c r="G72" s="278"/>
      <c r="H72" s="278"/>
      <c r="I72" s="278"/>
      <c r="J72" s="278"/>
      <c r="K72" s="278"/>
      <c r="L72" s="278"/>
      <c r="M72" s="278"/>
      <c r="N72" s="278"/>
      <c r="O72" s="278"/>
      <c r="P72" s="278"/>
      <c r="Q72" s="278"/>
      <c r="R72" s="278"/>
      <c r="S72" s="278"/>
      <c r="T72" s="278"/>
      <c r="U72" s="278"/>
      <c r="V72" s="278"/>
      <c r="W72" s="278"/>
      <c r="X72" s="278"/>
      <c r="Y72" s="278"/>
      <c r="Z72" s="278"/>
    </row>
    <row r="73" spans="1:26" x14ac:dyDescent="0.2">
      <c r="A73" s="277"/>
      <c r="B73" s="278"/>
      <c r="C73" s="278"/>
      <c r="D73" s="278"/>
      <c r="E73" s="278"/>
      <c r="F73" s="278"/>
      <c r="G73" s="278"/>
      <c r="H73" s="278"/>
      <c r="I73" s="278"/>
      <c r="J73" s="278"/>
      <c r="K73" s="278"/>
      <c r="L73" s="278"/>
      <c r="M73" s="278"/>
      <c r="N73" s="278"/>
      <c r="O73" s="278"/>
      <c r="P73" s="278"/>
      <c r="Q73" s="278"/>
      <c r="R73" s="278"/>
      <c r="S73" s="278"/>
      <c r="T73" s="278"/>
      <c r="U73" s="278"/>
      <c r="V73" s="278"/>
      <c r="W73" s="278"/>
      <c r="X73" s="278"/>
      <c r="Y73" s="278"/>
      <c r="Z73" s="278"/>
    </row>
    <row r="74" spans="1:26" x14ac:dyDescent="0.2">
      <c r="A74" s="277"/>
      <c r="B74" s="278"/>
      <c r="C74" s="278"/>
      <c r="D74" s="278"/>
      <c r="E74" s="278"/>
      <c r="F74" s="278"/>
      <c r="G74" s="278"/>
      <c r="H74" s="278"/>
      <c r="I74" s="278"/>
      <c r="J74" s="278"/>
      <c r="K74" s="278"/>
      <c r="L74" s="278"/>
      <c r="M74" s="278"/>
      <c r="N74" s="278"/>
      <c r="O74" s="278"/>
      <c r="P74" s="278"/>
      <c r="Q74" s="278"/>
      <c r="R74" s="278"/>
      <c r="S74" s="278"/>
      <c r="T74" s="278"/>
      <c r="U74" s="278"/>
      <c r="V74" s="278"/>
      <c r="W74" s="278"/>
      <c r="X74" s="278"/>
      <c r="Y74" s="278"/>
      <c r="Z74" s="278"/>
    </row>
    <row r="75" spans="1:26" x14ac:dyDescent="0.2">
      <c r="A75" s="277"/>
      <c r="B75" s="278"/>
      <c r="C75" s="278"/>
      <c r="D75" s="278"/>
      <c r="E75" s="278"/>
      <c r="F75" s="278"/>
      <c r="G75" s="278"/>
      <c r="H75" s="278"/>
      <c r="I75" s="278"/>
      <c r="J75" s="278"/>
      <c r="K75" s="278"/>
      <c r="L75" s="278"/>
      <c r="M75" s="278"/>
      <c r="N75" s="278"/>
      <c r="O75" s="278"/>
      <c r="P75" s="278"/>
      <c r="Q75" s="278"/>
      <c r="R75" s="278"/>
      <c r="S75" s="278"/>
      <c r="T75" s="278"/>
      <c r="U75" s="278"/>
      <c r="V75" s="278"/>
      <c r="W75" s="278"/>
      <c r="X75" s="278"/>
      <c r="Y75" s="278"/>
      <c r="Z75" s="278"/>
    </row>
    <row r="76" spans="1:26" x14ac:dyDescent="0.2">
      <c r="A76" s="277"/>
      <c r="B76" s="278"/>
      <c r="C76" s="278"/>
      <c r="D76" s="278"/>
      <c r="E76" s="278"/>
      <c r="F76" s="278"/>
      <c r="G76" s="278"/>
      <c r="H76" s="278"/>
      <c r="I76" s="278"/>
      <c r="J76" s="278"/>
      <c r="K76" s="278"/>
      <c r="L76" s="278"/>
      <c r="M76" s="278"/>
      <c r="N76" s="278"/>
      <c r="O76" s="278"/>
      <c r="P76" s="278"/>
      <c r="Q76" s="278"/>
      <c r="R76" s="278"/>
      <c r="S76" s="278"/>
      <c r="T76" s="278"/>
      <c r="U76" s="278"/>
      <c r="V76" s="278"/>
      <c r="W76" s="278"/>
      <c r="X76" s="278"/>
      <c r="Y76" s="278"/>
      <c r="Z76" s="278"/>
    </row>
    <row r="77" spans="1:26" x14ac:dyDescent="0.2">
      <c r="A77" s="277"/>
      <c r="B77" s="278"/>
      <c r="C77" s="278"/>
      <c r="D77" s="278"/>
      <c r="E77" s="278"/>
      <c r="F77" s="278"/>
      <c r="G77" s="278"/>
      <c r="H77" s="278"/>
      <c r="I77" s="278"/>
      <c r="J77" s="278"/>
      <c r="K77" s="278"/>
      <c r="L77" s="278"/>
      <c r="M77" s="278"/>
      <c r="N77" s="278"/>
      <c r="O77" s="278"/>
      <c r="P77" s="278"/>
      <c r="Q77" s="278"/>
      <c r="R77" s="278"/>
      <c r="S77" s="278"/>
      <c r="T77" s="278"/>
      <c r="U77" s="278"/>
      <c r="V77" s="278"/>
      <c r="W77" s="278"/>
      <c r="X77" s="278"/>
      <c r="Y77" s="278"/>
      <c r="Z77" s="278"/>
    </row>
    <row r="78" spans="1:26" x14ac:dyDescent="0.2">
      <c r="A78" s="277"/>
      <c r="B78" s="278"/>
      <c r="C78" s="278"/>
      <c r="D78" s="278"/>
      <c r="E78" s="278"/>
      <c r="F78" s="278"/>
      <c r="G78" s="278"/>
      <c r="H78" s="278"/>
      <c r="I78" s="278"/>
      <c r="J78" s="278"/>
      <c r="K78" s="278"/>
      <c r="L78" s="278"/>
      <c r="M78" s="278"/>
      <c r="N78" s="278"/>
      <c r="O78" s="278"/>
      <c r="P78" s="278"/>
      <c r="Q78" s="278"/>
      <c r="R78" s="278"/>
      <c r="S78" s="278"/>
      <c r="T78" s="278"/>
      <c r="U78" s="278"/>
      <c r="V78" s="278"/>
      <c r="W78" s="278"/>
      <c r="X78" s="278"/>
      <c r="Y78" s="278"/>
      <c r="Z78" s="278"/>
    </row>
    <row r="79" spans="1:26" x14ac:dyDescent="0.2">
      <c r="A79" s="277"/>
      <c r="B79" s="278"/>
      <c r="C79" s="278"/>
      <c r="D79" s="278"/>
      <c r="E79" s="278"/>
      <c r="F79" s="278"/>
      <c r="G79" s="278"/>
      <c r="H79" s="278"/>
      <c r="I79" s="278"/>
      <c r="J79" s="278"/>
      <c r="K79" s="278"/>
      <c r="L79" s="278"/>
      <c r="M79" s="278"/>
      <c r="N79" s="278"/>
      <c r="O79" s="278"/>
      <c r="P79" s="278"/>
      <c r="Q79" s="278"/>
      <c r="R79" s="278"/>
      <c r="S79" s="278"/>
      <c r="T79" s="278"/>
      <c r="U79" s="278"/>
      <c r="V79" s="278"/>
      <c r="W79" s="278"/>
      <c r="X79" s="278"/>
      <c r="Y79" s="278"/>
      <c r="Z79" s="278"/>
    </row>
    <row r="80" spans="1:26" x14ac:dyDescent="0.2">
      <c r="A80" s="277"/>
      <c r="B80" s="278"/>
      <c r="C80" s="278"/>
      <c r="D80" s="278"/>
      <c r="E80" s="278"/>
      <c r="F80" s="278"/>
      <c r="G80" s="278"/>
      <c r="H80" s="278"/>
      <c r="I80" s="278"/>
      <c r="J80" s="278"/>
      <c r="K80" s="278"/>
      <c r="L80" s="278"/>
      <c r="M80" s="278"/>
      <c r="N80" s="278"/>
      <c r="O80" s="278"/>
      <c r="P80" s="278"/>
      <c r="Q80" s="278"/>
      <c r="R80" s="278"/>
      <c r="S80" s="278"/>
      <c r="T80" s="278"/>
      <c r="U80" s="278"/>
      <c r="V80" s="278"/>
      <c r="W80" s="278"/>
      <c r="X80" s="278"/>
      <c r="Y80" s="278"/>
      <c r="Z80" s="278"/>
    </row>
    <row r="81" spans="1:26" x14ac:dyDescent="0.2">
      <c r="A81" s="277"/>
      <c r="B81" s="278"/>
      <c r="C81" s="278"/>
      <c r="D81" s="278"/>
      <c r="E81" s="278"/>
      <c r="F81" s="278"/>
      <c r="G81" s="278"/>
      <c r="H81" s="278"/>
      <c r="I81" s="278"/>
      <c r="J81" s="278"/>
      <c r="K81" s="278"/>
      <c r="L81" s="278"/>
      <c r="M81" s="278"/>
      <c r="N81" s="278"/>
      <c r="O81" s="278"/>
      <c r="P81" s="278"/>
      <c r="Q81" s="278"/>
      <c r="R81" s="278"/>
      <c r="S81" s="278"/>
      <c r="T81" s="278"/>
      <c r="U81" s="278"/>
      <c r="V81" s="278"/>
      <c r="W81" s="278"/>
      <c r="X81" s="278"/>
      <c r="Y81" s="278"/>
      <c r="Z81" s="278"/>
    </row>
    <row r="82" spans="1:26" x14ac:dyDescent="0.2">
      <c r="A82" s="277"/>
      <c r="B82" s="278"/>
      <c r="C82" s="278"/>
      <c r="D82" s="278"/>
      <c r="E82" s="278"/>
      <c r="F82" s="278"/>
      <c r="G82" s="278"/>
      <c r="H82" s="278"/>
      <c r="I82" s="278"/>
      <c r="J82" s="278"/>
      <c r="K82" s="278"/>
      <c r="L82" s="278"/>
      <c r="M82" s="278"/>
      <c r="N82" s="278"/>
      <c r="O82" s="278"/>
      <c r="P82" s="278"/>
      <c r="Q82" s="278"/>
      <c r="R82" s="278"/>
      <c r="S82" s="278"/>
      <c r="T82" s="278"/>
      <c r="U82" s="278"/>
      <c r="V82" s="278"/>
      <c r="W82" s="278"/>
      <c r="X82" s="278"/>
      <c r="Y82" s="278"/>
      <c r="Z82" s="278"/>
    </row>
    <row r="83" spans="1:26" x14ac:dyDescent="0.2">
      <c r="A83" s="277"/>
      <c r="B83" s="278"/>
      <c r="C83" s="278"/>
      <c r="D83" s="278"/>
      <c r="E83" s="278"/>
      <c r="F83" s="278"/>
      <c r="G83" s="278"/>
      <c r="H83" s="278"/>
      <c r="I83" s="278"/>
      <c r="J83" s="278"/>
      <c r="K83" s="278"/>
      <c r="L83" s="278"/>
      <c r="M83" s="278"/>
      <c r="N83" s="278"/>
      <c r="O83" s="278"/>
      <c r="P83" s="278"/>
      <c r="Q83" s="278"/>
      <c r="R83" s="278"/>
      <c r="S83" s="278"/>
      <c r="T83" s="278"/>
      <c r="U83" s="278"/>
      <c r="V83" s="278"/>
      <c r="W83" s="278"/>
      <c r="X83" s="278"/>
      <c r="Y83" s="278"/>
      <c r="Z83" s="278"/>
    </row>
    <row r="84" spans="1:26" x14ac:dyDescent="0.2">
      <c r="A84" s="277"/>
      <c r="B84" s="278"/>
      <c r="C84" s="278"/>
      <c r="D84" s="278"/>
      <c r="E84" s="278"/>
      <c r="F84" s="278"/>
      <c r="G84" s="278"/>
      <c r="H84" s="278"/>
      <c r="I84" s="278"/>
      <c r="J84" s="278"/>
      <c r="K84" s="278"/>
      <c r="L84" s="278"/>
      <c r="M84" s="278"/>
      <c r="N84" s="278"/>
      <c r="O84" s="278"/>
      <c r="P84" s="278"/>
      <c r="Q84" s="278"/>
      <c r="R84" s="278"/>
      <c r="S84" s="278"/>
      <c r="T84" s="278"/>
      <c r="U84" s="278"/>
      <c r="V84" s="278"/>
      <c r="W84" s="278"/>
      <c r="X84" s="278"/>
      <c r="Y84" s="278"/>
      <c r="Z84" s="278"/>
    </row>
    <row r="85" spans="1:26" x14ac:dyDescent="0.2">
      <c r="A85" s="277"/>
      <c r="B85" s="278"/>
      <c r="C85" s="278"/>
      <c r="D85" s="278"/>
      <c r="E85" s="278"/>
      <c r="F85" s="278"/>
      <c r="G85" s="278"/>
      <c r="H85" s="278"/>
      <c r="I85" s="278"/>
      <c r="J85" s="278"/>
      <c r="K85" s="278"/>
      <c r="L85" s="278"/>
      <c r="M85" s="278"/>
      <c r="N85" s="278"/>
      <c r="O85" s="278"/>
      <c r="P85" s="278"/>
      <c r="Q85" s="278"/>
      <c r="R85" s="278"/>
      <c r="S85" s="278"/>
      <c r="T85" s="278"/>
      <c r="U85" s="278"/>
      <c r="V85" s="278"/>
      <c r="W85" s="278"/>
      <c r="X85" s="278"/>
      <c r="Y85" s="278"/>
      <c r="Z85" s="278"/>
    </row>
    <row r="86" spans="1:26" x14ac:dyDescent="0.2">
      <c r="A86" s="277"/>
      <c r="B86" s="278"/>
      <c r="C86" s="278"/>
      <c r="D86" s="278"/>
      <c r="E86" s="278"/>
      <c r="F86" s="278"/>
      <c r="G86" s="278"/>
      <c r="H86" s="278"/>
      <c r="I86" s="278"/>
      <c r="J86" s="278"/>
      <c r="K86" s="278"/>
      <c r="L86" s="278"/>
      <c r="M86" s="278"/>
      <c r="N86" s="278"/>
      <c r="O86" s="278"/>
      <c r="P86" s="278"/>
      <c r="Q86" s="278"/>
      <c r="R86" s="278"/>
      <c r="S86" s="278"/>
      <c r="T86" s="278"/>
      <c r="U86" s="278"/>
      <c r="V86" s="278"/>
      <c r="W86" s="278"/>
      <c r="X86" s="278"/>
      <c r="Y86" s="278"/>
      <c r="Z86" s="278"/>
    </row>
    <row r="87" spans="1:26" x14ac:dyDescent="0.2">
      <c r="A87" s="277"/>
      <c r="B87" s="278"/>
      <c r="C87" s="278"/>
      <c r="D87" s="278"/>
      <c r="E87" s="278"/>
      <c r="F87" s="278"/>
      <c r="G87" s="278"/>
      <c r="H87" s="278"/>
      <c r="I87" s="278"/>
      <c r="J87" s="278"/>
      <c r="K87" s="278"/>
      <c r="L87" s="278"/>
      <c r="M87" s="278"/>
      <c r="N87" s="278"/>
      <c r="O87" s="278"/>
      <c r="P87" s="278"/>
      <c r="Q87" s="278"/>
      <c r="R87" s="278"/>
      <c r="S87" s="278"/>
      <c r="T87" s="278"/>
      <c r="U87" s="278"/>
      <c r="V87" s="278"/>
      <c r="W87" s="278"/>
      <c r="X87" s="278"/>
      <c r="Y87" s="278"/>
      <c r="Z87" s="278"/>
    </row>
    <row r="88" spans="1:26" x14ac:dyDescent="0.2">
      <c r="A88" s="277"/>
      <c r="B88" s="278"/>
      <c r="C88" s="278"/>
      <c r="D88" s="278"/>
      <c r="E88" s="278"/>
      <c r="F88" s="278"/>
      <c r="G88" s="278"/>
      <c r="H88" s="278"/>
      <c r="I88" s="278"/>
      <c r="J88" s="278"/>
      <c r="K88" s="278"/>
      <c r="L88" s="278"/>
      <c r="M88" s="278"/>
      <c r="N88" s="278"/>
      <c r="O88" s="278"/>
      <c r="P88" s="278"/>
      <c r="Q88" s="278"/>
      <c r="R88" s="278"/>
      <c r="S88" s="278"/>
      <c r="T88" s="278"/>
      <c r="U88" s="278"/>
      <c r="V88" s="278"/>
      <c r="W88" s="278"/>
      <c r="X88" s="278"/>
      <c r="Y88" s="278"/>
      <c r="Z88" s="278"/>
    </row>
    <row r="89" spans="1:26" x14ac:dyDescent="0.2">
      <c r="A89" s="277"/>
      <c r="B89" s="278"/>
      <c r="C89" s="278"/>
      <c r="D89" s="278"/>
      <c r="E89" s="278"/>
      <c r="F89" s="278"/>
      <c r="G89" s="278"/>
      <c r="H89" s="278"/>
      <c r="I89" s="278"/>
      <c r="J89" s="278"/>
      <c r="K89" s="278"/>
      <c r="L89" s="278"/>
      <c r="M89" s="278"/>
      <c r="N89" s="278"/>
      <c r="O89" s="278"/>
      <c r="P89" s="278"/>
      <c r="Q89" s="278"/>
      <c r="R89" s="278"/>
      <c r="S89" s="278"/>
      <c r="T89" s="278"/>
      <c r="U89" s="278"/>
      <c r="V89" s="278"/>
      <c r="W89" s="278"/>
      <c r="X89" s="278"/>
      <c r="Y89" s="278"/>
      <c r="Z89" s="278"/>
    </row>
    <row r="90" spans="1:26" x14ac:dyDescent="0.2">
      <c r="A90" s="277"/>
      <c r="B90" s="278"/>
      <c r="C90" s="278"/>
      <c r="D90" s="278"/>
      <c r="E90" s="278"/>
      <c r="F90" s="278"/>
      <c r="G90" s="278"/>
      <c r="H90" s="278"/>
      <c r="I90" s="278"/>
      <c r="J90" s="278"/>
      <c r="K90" s="278"/>
      <c r="L90" s="278"/>
      <c r="M90" s="278"/>
      <c r="N90" s="278"/>
      <c r="O90" s="278"/>
      <c r="P90" s="278"/>
      <c r="Q90" s="278"/>
      <c r="R90" s="278"/>
      <c r="S90" s="278"/>
      <c r="T90" s="278"/>
      <c r="U90" s="278"/>
      <c r="V90" s="278"/>
      <c r="W90" s="278"/>
      <c r="X90" s="278"/>
      <c r="Y90" s="278"/>
      <c r="Z90" s="278"/>
    </row>
    <row r="91" spans="1:26" x14ac:dyDescent="0.2">
      <c r="A91" s="277"/>
      <c r="B91" s="278"/>
      <c r="C91" s="278"/>
      <c r="D91" s="278"/>
      <c r="E91" s="278"/>
      <c r="F91" s="278"/>
      <c r="G91" s="278"/>
      <c r="H91" s="278"/>
      <c r="I91" s="278"/>
      <c r="J91" s="278"/>
      <c r="K91" s="278"/>
      <c r="L91" s="278"/>
      <c r="M91" s="278"/>
      <c r="N91" s="278"/>
      <c r="O91" s="278"/>
      <c r="P91" s="278"/>
      <c r="Q91" s="278"/>
      <c r="R91" s="278"/>
      <c r="S91" s="278"/>
      <c r="T91" s="278"/>
      <c r="U91" s="278"/>
      <c r="V91" s="278"/>
      <c r="W91" s="278"/>
      <c r="X91" s="278"/>
      <c r="Y91" s="278"/>
      <c r="Z91" s="278"/>
    </row>
    <row r="92" spans="1:26" x14ac:dyDescent="0.2">
      <c r="A92" s="277"/>
      <c r="B92" s="278"/>
      <c r="C92" s="278"/>
      <c r="D92" s="278"/>
      <c r="E92" s="278"/>
      <c r="F92" s="278"/>
      <c r="G92" s="278"/>
      <c r="H92" s="278"/>
      <c r="I92" s="278"/>
      <c r="J92" s="278"/>
      <c r="K92" s="278"/>
      <c r="L92" s="278"/>
      <c r="M92" s="278"/>
      <c r="N92" s="278"/>
      <c r="O92" s="278"/>
      <c r="P92" s="278"/>
      <c r="Q92" s="278"/>
      <c r="R92" s="278"/>
      <c r="S92" s="278"/>
      <c r="T92" s="278"/>
      <c r="U92" s="278"/>
      <c r="V92" s="278"/>
      <c r="W92" s="278"/>
      <c r="X92" s="278"/>
      <c r="Y92" s="278"/>
      <c r="Z92" s="278"/>
    </row>
    <row r="93" spans="1:26" x14ac:dyDescent="0.2">
      <c r="A93" s="277"/>
      <c r="B93" s="278"/>
      <c r="C93" s="278"/>
      <c r="D93" s="278"/>
      <c r="E93" s="278"/>
      <c r="F93" s="278"/>
      <c r="G93" s="278"/>
      <c r="H93" s="278"/>
      <c r="I93" s="278"/>
      <c r="J93" s="278"/>
      <c r="K93" s="278"/>
      <c r="L93" s="278"/>
      <c r="M93" s="278"/>
      <c r="N93" s="278"/>
      <c r="O93" s="278"/>
      <c r="P93" s="278"/>
      <c r="Q93" s="278"/>
      <c r="R93" s="278"/>
      <c r="S93" s="278"/>
      <c r="T93" s="278"/>
      <c r="U93" s="278"/>
      <c r="V93" s="278"/>
      <c r="W93" s="278"/>
      <c r="X93" s="278"/>
      <c r="Y93" s="278"/>
      <c r="Z93" s="278"/>
    </row>
    <row r="94" spans="1:26" x14ac:dyDescent="0.2">
      <c r="A94" s="277"/>
      <c r="B94" s="278"/>
      <c r="C94" s="278"/>
      <c r="D94" s="278"/>
      <c r="E94" s="278"/>
      <c r="F94" s="278"/>
      <c r="G94" s="278"/>
      <c r="H94" s="278"/>
      <c r="I94" s="278"/>
      <c r="J94" s="278"/>
      <c r="K94" s="278"/>
      <c r="L94" s="278"/>
      <c r="M94" s="278"/>
      <c r="N94" s="278"/>
      <c r="O94" s="278"/>
      <c r="P94" s="278"/>
      <c r="Q94" s="278"/>
      <c r="R94" s="278"/>
      <c r="S94" s="278"/>
      <c r="T94" s="278"/>
      <c r="U94" s="278"/>
      <c r="V94" s="278"/>
      <c r="W94" s="278"/>
      <c r="X94" s="278"/>
      <c r="Y94" s="278"/>
      <c r="Z94" s="278"/>
    </row>
    <row r="95" spans="1:26" x14ac:dyDescent="0.2">
      <c r="A95" s="277"/>
      <c r="B95" s="278"/>
      <c r="C95" s="278"/>
      <c r="D95" s="278"/>
      <c r="E95" s="278"/>
      <c r="F95" s="278"/>
      <c r="G95" s="278"/>
      <c r="H95" s="278"/>
      <c r="I95" s="278"/>
      <c r="J95" s="278"/>
      <c r="K95" s="278"/>
      <c r="L95" s="278"/>
      <c r="M95" s="278"/>
      <c r="N95" s="278"/>
      <c r="O95" s="278"/>
      <c r="P95" s="278"/>
      <c r="Q95" s="278"/>
      <c r="R95" s="278"/>
      <c r="S95" s="278"/>
      <c r="T95" s="278"/>
      <c r="U95" s="278"/>
      <c r="V95" s="278"/>
      <c r="W95" s="278"/>
      <c r="X95" s="278"/>
      <c r="Y95" s="278"/>
      <c r="Z95" s="278"/>
    </row>
    <row r="96" spans="1:26" x14ac:dyDescent="0.2">
      <c r="A96" s="277"/>
      <c r="B96" s="278"/>
      <c r="C96" s="278"/>
      <c r="D96" s="278"/>
      <c r="E96" s="278"/>
      <c r="F96" s="278"/>
      <c r="G96" s="278"/>
      <c r="H96" s="278"/>
      <c r="I96" s="278"/>
      <c r="J96" s="278"/>
      <c r="K96" s="278"/>
      <c r="L96" s="278"/>
      <c r="M96" s="278"/>
      <c r="N96" s="278"/>
      <c r="O96" s="278"/>
      <c r="P96" s="278"/>
      <c r="Q96" s="278"/>
      <c r="R96" s="278"/>
      <c r="S96" s="278"/>
      <c r="T96" s="278"/>
      <c r="U96" s="278"/>
      <c r="V96" s="278"/>
      <c r="W96" s="278"/>
      <c r="X96" s="278"/>
      <c r="Y96" s="278"/>
      <c r="Z96" s="278"/>
    </row>
    <row r="97" spans="1:26" x14ac:dyDescent="0.2">
      <c r="A97" s="277"/>
      <c r="B97" s="278"/>
      <c r="C97" s="278"/>
      <c r="D97" s="278"/>
      <c r="E97" s="278"/>
      <c r="F97" s="278"/>
      <c r="G97" s="278"/>
      <c r="H97" s="278"/>
      <c r="I97" s="278"/>
      <c r="J97" s="278"/>
      <c r="K97" s="278"/>
      <c r="L97" s="278"/>
      <c r="M97" s="278"/>
      <c r="N97" s="278"/>
      <c r="O97" s="278"/>
      <c r="P97" s="278"/>
      <c r="Q97" s="278"/>
      <c r="R97" s="278"/>
      <c r="S97" s="278"/>
      <c r="T97" s="278"/>
      <c r="U97" s="278"/>
      <c r="V97" s="278"/>
      <c r="W97" s="278"/>
      <c r="X97" s="278"/>
      <c r="Y97" s="278"/>
      <c r="Z97" s="278"/>
    </row>
    <row r="98" spans="1:26" x14ac:dyDescent="0.2">
      <c r="A98" s="277"/>
      <c r="B98" s="278"/>
      <c r="C98" s="278"/>
      <c r="D98" s="278"/>
      <c r="E98" s="278"/>
      <c r="F98" s="278"/>
      <c r="G98" s="278"/>
      <c r="H98" s="278"/>
      <c r="I98" s="278"/>
      <c r="J98" s="278"/>
      <c r="K98" s="278"/>
      <c r="L98" s="278"/>
      <c r="M98" s="278"/>
      <c r="N98" s="278"/>
      <c r="O98" s="278"/>
      <c r="P98" s="278"/>
      <c r="Q98" s="278"/>
      <c r="R98" s="278"/>
      <c r="S98" s="278"/>
      <c r="T98" s="278"/>
      <c r="U98" s="278"/>
      <c r="V98" s="278"/>
      <c r="W98" s="278"/>
      <c r="X98" s="278"/>
      <c r="Y98" s="278"/>
      <c r="Z98" s="278"/>
    </row>
    <row r="99" spans="1:26" x14ac:dyDescent="0.2">
      <c r="A99" s="277"/>
      <c r="B99" s="278"/>
      <c r="C99" s="278"/>
      <c r="D99" s="278"/>
      <c r="E99" s="278"/>
      <c r="F99" s="278"/>
      <c r="G99" s="278"/>
      <c r="H99" s="278"/>
      <c r="I99" s="278"/>
      <c r="J99" s="278"/>
      <c r="K99" s="278"/>
      <c r="L99" s="278"/>
      <c r="M99" s="278"/>
      <c r="N99" s="278"/>
      <c r="O99" s="278"/>
      <c r="P99" s="278"/>
      <c r="Q99" s="278"/>
      <c r="R99" s="278"/>
      <c r="S99" s="278"/>
      <c r="T99" s="278"/>
      <c r="U99" s="278"/>
      <c r="V99" s="278"/>
      <c r="W99" s="278"/>
      <c r="X99" s="278"/>
      <c r="Y99" s="278"/>
      <c r="Z99" s="278"/>
    </row>
    <row r="100" spans="1:26" x14ac:dyDescent="0.2">
      <c r="A100" s="277"/>
      <c r="B100" s="278"/>
      <c r="C100" s="278"/>
      <c r="D100" s="278"/>
      <c r="E100" s="278"/>
      <c r="F100" s="278"/>
      <c r="G100" s="278"/>
      <c r="H100" s="278"/>
      <c r="I100" s="278"/>
      <c r="J100" s="278"/>
      <c r="K100" s="278"/>
      <c r="L100" s="278"/>
      <c r="M100" s="278"/>
      <c r="N100" s="278"/>
      <c r="O100" s="278"/>
      <c r="P100" s="278"/>
      <c r="Q100" s="278"/>
      <c r="R100" s="278"/>
      <c r="S100" s="278"/>
      <c r="T100" s="278"/>
      <c r="U100" s="278"/>
      <c r="V100" s="278"/>
      <c r="W100" s="278"/>
      <c r="X100" s="278"/>
      <c r="Y100" s="278"/>
      <c r="Z100" s="278"/>
    </row>
    <row r="101" spans="1:26" x14ac:dyDescent="0.2">
      <c r="A101" s="277"/>
      <c r="B101" s="278"/>
      <c r="C101" s="278"/>
      <c r="D101" s="278"/>
      <c r="E101" s="278"/>
      <c r="F101" s="278"/>
      <c r="G101" s="278"/>
      <c r="H101" s="278"/>
      <c r="I101" s="278"/>
      <c r="J101" s="278"/>
      <c r="K101" s="278"/>
      <c r="L101" s="278"/>
      <c r="M101" s="278"/>
      <c r="N101" s="278"/>
      <c r="O101" s="278"/>
      <c r="P101" s="278"/>
      <c r="Q101" s="278"/>
      <c r="R101" s="278"/>
      <c r="S101" s="278"/>
      <c r="T101" s="278"/>
      <c r="U101" s="278"/>
      <c r="V101" s="278"/>
      <c r="W101" s="278"/>
      <c r="X101" s="278"/>
      <c r="Y101" s="278"/>
      <c r="Z101" s="278"/>
    </row>
    <row r="102" spans="1:26" x14ac:dyDescent="0.2">
      <c r="A102" s="277"/>
      <c r="B102" s="278"/>
      <c r="C102" s="278"/>
      <c r="D102" s="278"/>
      <c r="E102" s="278"/>
      <c r="F102" s="278"/>
      <c r="G102" s="278"/>
      <c r="H102" s="278"/>
      <c r="I102" s="278"/>
      <c r="J102" s="278"/>
      <c r="K102" s="278"/>
      <c r="L102" s="278"/>
      <c r="M102" s="278"/>
      <c r="N102" s="278"/>
      <c r="O102" s="278"/>
      <c r="P102" s="278"/>
      <c r="Q102" s="278"/>
      <c r="R102" s="278"/>
      <c r="S102" s="278"/>
      <c r="T102" s="278"/>
      <c r="U102" s="278"/>
      <c r="V102" s="278"/>
      <c r="W102" s="278"/>
      <c r="X102" s="278"/>
      <c r="Y102" s="278"/>
      <c r="Z102" s="278"/>
    </row>
    <row r="103" spans="1:26" x14ac:dyDescent="0.2">
      <c r="A103" s="277"/>
      <c r="B103" s="278"/>
      <c r="C103" s="278"/>
      <c r="D103" s="278"/>
      <c r="E103" s="278"/>
      <c r="F103" s="278"/>
      <c r="G103" s="278"/>
      <c r="H103" s="278"/>
      <c r="I103" s="278"/>
      <c r="J103" s="278"/>
      <c r="K103" s="278"/>
      <c r="L103" s="278"/>
      <c r="M103" s="278"/>
      <c r="N103" s="278"/>
      <c r="O103" s="278"/>
      <c r="P103" s="278"/>
      <c r="Q103" s="278"/>
      <c r="R103" s="278"/>
      <c r="S103" s="278"/>
      <c r="T103" s="278"/>
      <c r="U103" s="278"/>
      <c r="V103" s="278"/>
      <c r="W103" s="278"/>
      <c r="X103" s="278"/>
      <c r="Y103" s="278"/>
      <c r="Z103" s="278"/>
    </row>
    <row r="104" spans="1:26" x14ac:dyDescent="0.2">
      <c r="A104" s="277"/>
      <c r="B104" s="278"/>
      <c r="C104" s="278"/>
      <c r="D104" s="278"/>
      <c r="E104" s="278"/>
      <c r="F104" s="278"/>
      <c r="G104" s="278"/>
      <c r="H104" s="278"/>
      <c r="I104" s="278"/>
      <c r="J104" s="278"/>
      <c r="K104" s="278"/>
      <c r="L104" s="278"/>
      <c r="M104" s="278"/>
      <c r="N104" s="278"/>
      <c r="O104" s="278"/>
      <c r="P104" s="278"/>
      <c r="Q104" s="278"/>
      <c r="R104" s="278"/>
      <c r="S104" s="278"/>
      <c r="T104" s="278"/>
      <c r="U104" s="278"/>
      <c r="V104" s="278"/>
      <c r="W104" s="278"/>
      <c r="X104" s="278"/>
      <c r="Y104" s="278"/>
      <c r="Z104" s="278"/>
    </row>
    <row r="105" spans="1:26" x14ac:dyDescent="0.2">
      <c r="A105" s="277"/>
      <c r="B105" s="278"/>
      <c r="C105" s="278"/>
      <c r="D105" s="278"/>
      <c r="E105" s="278"/>
      <c r="F105" s="278"/>
      <c r="G105" s="278"/>
      <c r="H105" s="278"/>
      <c r="I105" s="278"/>
      <c r="J105" s="278"/>
      <c r="K105" s="278"/>
      <c r="L105" s="278"/>
      <c r="M105" s="278"/>
      <c r="N105" s="278"/>
      <c r="O105" s="278"/>
      <c r="P105" s="278"/>
      <c r="Q105" s="278"/>
      <c r="R105" s="278"/>
      <c r="S105" s="278"/>
      <c r="T105" s="278"/>
      <c r="U105" s="278"/>
      <c r="V105" s="278"/>
      <c r="W105" s="278"/>
      <c r="X105" s="278"/>
      <c r="Y105" s="278"/>
      <c r="Z105" s="278"/>
    </row>
    <row r="106" spans="1:26" x14ac:dyDescent="0.2">
      <c r="A106" s="277"/>
      <c r="B106" s="278"/>
      <c r="C106" s="278"/>
      <c r="D106" s="278"/>
      <c r="E106" s="278"/>
      <c r="F106" s="278"/>
      <c r="G106" s="278"/>
      <c r="H106" s="278"/>
      <c r="I106" s="278"/>
      <c r="J106" s="278"/>
      <c r="K106" s="278"/>
      <c r="L106" s="278"/>
      <c r="M106" s="278"/>
      <c r="N106" s="278"/>
      <c r="O106" s="278"/>
      <c r="P106" s="278"/>
      <c r="Q106" s="278"/>
      <c r="R106" s="278"/>
      <c r="S106" s="278"/>
      <c r="T106" s="278"/>
      <c r="U106" s="278"/>
      <c r="V106" s="278"/>
      <c r="W106" s="278"/>
      <c r="X106" s="278"/>
      <c r="Y106" s="278"/>
      <c r="Z106" s="278"/>
    </row>
    <row r="107" spans="1:26" x14ac:dyDescent="0.2">
      <c r="A107" s="277"/>
      <c r="B107" s="278"/>
      <c r="C107" s="278"/>
      <c r="D107" s="278"/>
      <c r="E107" s="278"/>
      <c r="F107" s="278"/>
      <c r="G107" s="278"/>
      <c r="H107" s="278"/>
      <c r="I107" s="278"/>
      <c r="J107" s="278"/>
      <c r="K107" s="278"/>
      <c r="L107" s="278"/>
      <c r="M107" s="278"/>
      <c r="N107" s="278"/>
      <c r="O107" s="278"/>
      <c r="P107" s="278"/>
      <c r="Q107" s="278"/>
      <c r="R107" s="278"/>
      <c r="S107" s="278"/>
      <c r="T107" s="278"/>
      <c r="U107" s="278"/>
      <c r="V107" s="278"/>
      <c r="W107" s="278"/>
      <c r="X107" s="278"/>
      <c r="Y107" s="278"/>
      <c r="Z107" s="278"/>
    </row>
    <row r="108" spans="1:26" x14ac:dyDescent="0.2">
      <c r="A108" s="277"/>
      <c r="B108" s="278"/>
      <c r="C108" s="278"/>
      <c r="D108" s="278"/>
      <c r="E108" s="278"/>
      <c r="F108" s="278"/>
      <c r="G108" s="278"/>
      <c r="H108" s="278"/>
      <c r="I108" s="278"/>
      <c r="J108" s="278"/>
      <c r="K108" s="278"/>
      <c r="L108" s="278"/>
      <c r="M108" s="278"/>
      <c r="N108" s="278"/>
      <c r="O108" s="278"/>
      <c r="P108" s="278"/>
      <c r="Q108" s="278"/>
      <c r="R108" s="278"/>
      <c r="S108" s="278"/>
      <c r="T108" s="278"/>
      <c r="U108" s="278"/>
      <c r="V108" s="278"/>
      <c r="W108" s="278"/>
      <c r="X108" s="278"/>
      <c r="Y108" s="278"/>
      <c r="Z108" s="278"/>
    </row>
    <row r="109" spans="1:26" x14ac:dyDescent="0.2">
      <c r="A109" s="277"/>
      <c r="B109" s="278"/>
      <c r="C109" s="278"/>
      <c r="D109" s="278"/>
      <c r="E109" s="278"/>
      <c r="F109" s="278"/>
      <c r="G109" s="278"/>
      <c r="H109" s="278"/>
      <c r="I109" s="278"/>
      <c r="J109" s="278"/>
      <c r="K109" s="278"/>
      <c r="L109" s="278"/>
      <c r="M109" s="278"/>
      <c r="N109" s="278"/>
      <c r="O109" s="278"/>
      <c r="P109" s="278"/>
      <c r="Q109" s="278"/>
      <c r="R109" s="278"/>
      <c r="S109" s="278"/>
      <c r="T109" s="278"/>
      <c r="U109" s="278"/>
      <c r="V109" s="278"/>
      <c r="W109" s="278"/>
      <c r="X109" s="278"/>
      <c r="Y109" s="278"/>
      <c r="Z109" s="278"/>
    </row>
    <row r="110" spans="1:26" x14ac:dyDescent="0.2">
      <c r="A110" s="277"/>
      <c r="B110" s="278"/>
      <c r="C110" s="278"/>
      <c r="D110" s="278"/>
      <c r="E110" s="278"/>
      <c r="F110" s="278"/>
      <c r="G110" s="278"/>
      <c r="H110" s="278"/>
      <c r="I110" s="278"/>
      <c r="J110" s="278"/>
      <c r="K110" s="278"/>
      <c r="L110" s="278"/>
      <c r="M110" s="278"/>
      <c r="N110" s="278"/>
      <c r="O110" s="278"/>
      <c r="P110" s="278"/>
      <c r="Q110" s="278"/>
      <c r="R110" s="278"/>
      <c r="S110" s="278"/>
      <c r="T110" s="278"/>
      <c r="U110" s="278"/>
      <c r="V110" s="278"/>
      <c r="W110" s="278"/>
      <c r="X110" s="278"/>
      <c r="Y110" s="278"/>
      <c r="Z110" s="278"/>
    </row>
    <row r="111" spans="1:26" x14ac:dyDescent="0.2">
      <c r="A111" s="277"/>
      <c r="B111" s="278"/>
      <c r="C111" s="278"/>
      <c r="D111" s="278"/>
      <c r="E111" s="278"/>
      <c r="F111" s="278"/>
      <c r="G111" s="278"/>
      <c r="H111" s="278"/>
      <c r="I111" s="278"/>
      <c r="J111" s="278"/>
      <c r="K111" s="278"/>
      <c r="L111" s="278"/>
      <c r="M111" s="278"/>
      <c r="N111" s="278"/>
      <c r="O111" s="278"/>
      <c r="P111" s="278"/>
      <c r="Q111" s="278"/>
      <c r="R111" s="278"/>
      <c r="S111" s="278"/>
      <c r="T111" s="278"/>
      <c r="U111" s="278"/>
      <c r="V111" s="278"/>
      <c r="W111" s="278"/>
      <c r="X111" s="278"/>
      <c r="Y111" s="278"/>
      <c r="Z111" s="278"/>
    </row>
    <row r="112" spans="1:26" x14ac:dyDescent="0.2">
      <c r="A112" s="277"/>
      <c r="B112" s="278"/>
      <c r="C112" s="278"/>
      <c r="D112" s="278"/>
      <c r="E112" s="278"/>
      <c r="F112" s="278"/>
      <c r="G112" s="278"/>
      <c r="H112" s="278"/>
      <c r="I112" s="278"/>
      <c r="J112" s="278"/>
      <c r="K112" s="278"/>
      <c r="L112" s="278"/>
      <c r="M112" s="278"/>
      <c r="N112" s="278"/>
      <c r="O112" s="278"/>
      <c r="P112" s="278"/>
      <c r="Q112" s="278"/>
      <c r="R112" s="278"/>
      <c r="S112" s="278"/>
      <c r="T112" s="278"/>
      <c r="U112" s="278"/>
      <c r="V112" s="278"/>
      <c r="W112" s="278"/>
      <c r="X112" s="278"/>
      <c r="Y112" s="278"/>
      <c r="Z112" s="278"/>
    </row>
    <row r="113" spans="1:26" x14ac:dyDescent="0.2">
      <c r="A113" s="277"/>
      <c r="B113" s="278"/>
      <c r="C113" s="278"/>
      <c r="D113" s="278"/>
      <c r="E113" s="278"/>
      <c r="F113" s="278"/>
      <c r="G113" s="278"/>
      <c r="H113" s="278"/>
      <c r="I113" s="278"/>
      <c r="J113" s="278"/>
      <c r="K113" s="278"/>
      <c r="L113" s="278"/>
      <c r="M113" s="278"/>
      <c r="N113" s="278"/>
      <c r="O113" s="278"/>
      <c r="P113" s="278"/>
      <c r="Q113" s="278"/>
      <c r="R113" s="278"/>
      <c r="S113" s="278"/>
      <c r="T113" s="278"/>
      <c r="U113" s="278"/>
      <c r="V113" s="278"/>
      <c r="W113" s="278"/>
      <c r="X113" s="278"/>
      <c r="Y113" s="278"/>
      <c r="Z113" s="278"/>
    </row>
    <row r="114" spans="1:26" x14ac:dyDescent="0.2">
      <c r="A114" s="277"/>
      <c r="B114" s="278"/>
      <c r="C114" s="278"/>
      <c r="D114" s="278"/>
      <c r="E114" s="278"/>
      <c r="F114" s="278"/>
      <c r="G114" s="278"/>
      <c r="H114" s="278"/>
      <c r="I114" s="278"/>
      <c r="J114" s="278"/>
      <c r="K114" s="278"/>
      <c r="L114" s="278"/>
      <c r="M114" s="278"/>
      <c r="N114" s="278"/>
      <c r="O114" s="278"/>
      <c r="P114" s="278"/>
      <c r="Q114" s="278"/>
      <c r="R114" s="278"/>
      <c r="S114" s="278"/>
      <c r="T114" s="278"/>
      <c r="U114" s="278"/>
      <c r="V114" s="278"/>
      <c r="W114" s="278"/>
      <c r="X114" s="278"/>
      <c r="Y114" s="278"/>
      <c r="Z114" s="278"/>
    </row>
    <row r="115" spans="1:26" x14ac:dyDescent="0.2">
      <c r="A115" s="277"/>
      <c r="B115" s="278"/>
      <c r="C115" s="278"/>
      <c r="D115" s="278"/>
      <c r="E115" s="278"/>
      <c r="F115" s="278"/>
      <c r="G115" s="278"/>
      <c r="H115" s="278"/>
      <c r="I115" s="278"/>
      <c r="J115" s="278"/>
      <c r="K115" s="278"/>
      <c r="L115" s="278"/>
      <c r="M115" s="278"/>
      <c r="N115" s="278"/>
      <c r="O115" s="278"/>
      <c r="P115" s="278"/>
      <c r="Q115" s="278"/>
      <c r="R115" s="278"/>
      <c r="S115" s="278"/>
      <c r="T115" s="278"/>
      <c r="U115" s="278"/>
      <c r="V115" s="278"/>
      <c r="W115" s="278"/>
      <c r="X115" s="278"/>
      <c r="Y115" s="278"/>
      <c r="Z115" s="278"/>
    </row>
    <row r="116" spans="1:26" x14ac:dyDescent="0.2">
      <c r="A116" s="277"/>
      <c r="B116" s="278"/>
      <c r="C116" s="278"/>
      <c r="D116" s="278"/>
      <c r="E116" s="278"/>
      <c r="F116" s="278"/>
      <c r="G116" s="278"/>
      <c r="H116" s="278"/>
      <c r="I116" s="278"/>
      <c r="J116" s="278"/>
      <c r="K116" s="278"/>
      <c r="L116" s="278"/>
      <c r="M116" s="278"/>
      <c r="N116" s="278"/>
      <c r="O116" s="278"/>
      <c r="P116" s="278"/>
      <c r="Q116" s="278"/>
      <c r="R116" s="278"/>
      <c r="S116" s="278"/>
      <c r="T116" s="278"/>
      <c r="U116" s="278"/>
      <c r="V116" s="278"/>
      <c r="W116" s="278"/>
      <c r="X116" s="278"/>
      <c r="Y116" s="278"/>
      <c r="Z116" s="278"/>
    </row>
    <row r="117" spans="1:26" x14ac:dyDescent="0.2">
      <c r="A117" s="277"/>
      <c r="B117" s="278"/>
      <c r="C117" s="278"/>
      <c r="D117" s="278"/>
      <c r="E117" s="278"/>
      <c r="F117" s="278"/>
      <c r="G117" s="278"/>
      <c r="H117" s="278"/>
      <c r="I117" s="278"/>
      <c r="J117" s="278"/>
      <c r="K117" s="278"/>
      <c r="L117" s="278"/>
      <c r="M117" s="278"/>
      <c r="N117" s="278"/>
      <c r="O117" s="278"/>
      <c r="P117" s="278"/>
      <c r="Q117" s="278"/>
      <c r="R117" s="278"/>
      <c r="S117" s="278"/>
      <c r="T117" s="278"/>
      <c r="U117" s="278"/>
      <c r="V117" s="278"/>
      <c r="W117" s="278"/>
      <c r="X117" s="278"/>
      <c r="Y117" s="278"/>
      <c r="Z117" s="278"/>
    </row>
    <row r="118" spans="1:26" x14ac:dyDescent="0.2">
      <c r="A118" s="277"/>
      <c r="B118" s="278"/>
      <c r="C118" s="278"/>
      <c r="D118" s="278"/>
      <c r="E118" s="278"/>
      <c r="F118" s="278"/>
      <c r="G118" s="278"/>
      <c r="H118" s="278"/>
      <c r="I118" s="278"/>
      <c r="J118" s="278"/>
      <c r="K118" s="278"/>
      <c r="L118" s="278"/>
      <c r="M118" s="278"/>
      <c r="N118" s="278"/>
      <c r="O118" s="278"/>
      <c r="P118" s="278"/>
      <c r="Q118" s="278"/>
      <c r="R118" s="278"/>
      <c r="S118" s="278"/>
      <c r="T118" s="278"/>
      <c r="U118" s="278"/>
      <c r="V118" s="278"/>
      <c r="W118" s="278"/>
      <c r="X118" s="278"/>
      <c r="Y118" s="278"/>
      <c r="Z118" s="278"/>
    </row>
    <row r="119" spans="1:26" x14ac:dyDescent="0.2">
      <c r="A119" s="277"/>
      <c r="B119" s="278"/>
      <c r="C119" s="278"/>
      <c r="D119" s="278"/>
      <c r="E119" s="278"/>
      <c r="F119" s="278"/>
      <c r="G119" s="278"/>
      <c r="H119" s="278"/>
      <c r="I119" s="278"/>
      <c r="J119" s="278"/>
      <c r="K119" s="278"/>
      <c r="L119" s="278"/>
      <c r="M119" s="278"/>
      <c r="N119" s="278"/>
      <c r="O119" s="278"/>
      <c r="P119" s="278"/>
      <c r="Q119" s="278"/>
      <c r="R119" s="278"/>
      <c r="S119" s="278"/>
      <c r="T119" s="278"/>
      <c r="U119" s="278"/>
      <c r="V119" s="278"/>
      <c r="W119" s="278"/>
      <c r="X119" s="278"/>
      <c r="Y119" s="278"/>
      <c r="Z119" s="278"/>
    </row>
    <row r="120" spans="1:26" x14ac:dyDescent="0.2">
      <c r="A120" s="277"/>
      <c r="B120" s="278"/>
      <c r="C120" s="278"/>
      <c r="D120" s="278"/>
      <c r="E120" s="278"/>
      <c r="F120" s="278"/>
      <c r="G120" s="278"/>
      <c r="H120" s="278"/>
      <c r="I120" s="278"/>
      <c r="J120" s="278"/>
      <c r="K120" s="278"/>
      <c r="L120" s="278"/>
      <c r="M120" s="278"/>
      <c r="N120" s="278"/>
      <c r="O120" s="278"/>
      <c r="P120" s="278"/>
      <c r="Q120" s="278"/>
      <c r="R120" s="278"/>
      <c r="S120" s="278"/>
      <c r="T120" s="278"/>
      <c r="U120" s="278"/>
      <c r="V120" s="278"/>
      <c r="W120" s="278"/>
      <c r="X120" s="278"/>
      <c r="Y120" s="278"/>
      <c r="Z120" s="278"/>
    </row>
    <row r="121" spans="1:26" x14ac:dyDescent="0.2">
      <c r="A121" s="277"/>
      <c r="B121" s="278"/>
      <c r="C121" s="278"/>
      <c r="D121" s="278"/>
      <c r="E121" s="278"/>
      <c r="F121" s="278"/>
      <c r="G121" s="278"/>
      <c r="H121" s="278"/>
      <c r="I121" s="278"/>
      <c r="J121" s="278"/>
      <c r="K121" s="278"/>
      <c r="L121" s="278"/>
      <c r="M121" s="278"/>
      <c r="N121" s="278"/>
      <c r="O121" s="278"/>
      <c r="P121" s="278"/>
      <c r="Q121" s="278"/>
      <c r="R121" s="278"/>
      <c r="S121" s="278"/>
      <c r="T121" s="278"/>
      <c r="U121" s="278"/>
      <c r="V121" s="278"/>
      <c r="W121" s="278"/>
      <c r="X121" s="278"/>
      <c r="Y121" s="278"/>
      <c r="Z121" s="278"/>
    </row>
    <row r="122" spans="1:26" x14ac:dyDescent="0.2">
      <c r="A122" s="277"/>
      <c r="B122" s="278"/>
      <c r="C122" s="278"/>
      <c r="D122" s="278"/>
      <c r="E122" s="278"/>
      <c r="F122" s="278"/>
      <c r="G122" s="278"/>
      <c r="H122" s="278"/>
      <c r="I122" s="278"/>
      <c r="J122" s="278"/>
      <c r="K122" s="278"/>
      <c r="L122" s="278"/>
      <c r="M122" s="278"/>
      <c r="N122" s="278"/>
      <c r="O122" s="278"/>
      <c r="P122" s="278"/>
      <c r="Q122" s="278"/>
      <c r="R122" s="278"/>
      <c r="S122" s="278"/>
      <c r="T122" s="278"/>
      <c r="U122" s="278"/>
      <c r="V122" s="278"/>
      <c r="W122" s="278"/>
      <c r="X122" s="278"/>
      <c r="Y122" s="278"/>
      <c r="Z122" s="278"/>
    </row>
    <row r="123" spans="1:26" x14ac:dyDescent="0.2">
      <c r="A123" s="277"/>
      <c r="B123" s="278"/>
      <c r="C123" s="278"/>
      <c r="D123" s="278"/>
      <c r="E123" s="278"/>
      <c r="F123" s="278"/>
      <c r="G123" s="278"/>
      <c r="H123" s="278"/>
      <c r="I123" s="278"/>
      <c r="J123" s="278"/>
      <c r="K123" s="278"/>
      <c r="L123" s="278"/>
      <c r="M123" s="278"/>
      <c r="N123" s="278"/>
      <c r="O123" s="278"/>
      <c r="P123" s="278"/>
      <c r="Q123" s="278"/>
      <c r="R123" s="278"/>
      <c r="S123" s="278"/>
      <c r="T123" s="278"/>
      <c r="U123" s="278"/>
      <c r="V123" s="278"/>
      <c r="W123" s="278"/>
      <c r="X123" s="278"/>
      <c r="Y123" s="278"/>
      <c r="Z123" s="278"/>
    </row>
    <row r="124" spans="1:26" x14ac:dyDescent="0.2">
      <c r="A124" s="277"/>
      <c r="B124" s="278"/>
      <c r="C124" s="278"/>
      <c r="D124" s="278"/>
      <c r="E124" s="278"/>
      <c r="F124" s="278"/>
      <c r="G124" s="278"/>
      <c r="H124" s="278"/>
      <c r="I124" s="278"/>
      <c r="J124" s="278"/>
      <c r="K124" s="278"/>
      <c r="L124" s="278"/>
      <c r="M124" s="278"/>
      <c r="N124" s="278"/>
      <c r="O124" s="278"/>
      <c r="P124" s="278"/>
      <c r="Q124" s="278"/>
      <c r="R124" s="278"/>
      <c r="S124" s="278"/>
      <c r="T124" s="278"/>
      <c r="U124" s="278"/>
      <c r="V124" s="278"/>
      <c r="W124" s="278"/>
      <c r="X124" s="278"/>
      <c r="Y124" s="278"/>
      <c r="Z124" s="278"/>
    </row>
    <row r="125" spans="1:26" x14ac:dyDescent="0.2">
      <c r="A125" s="277"/>
      <c r="B125" s="278"/>
      <c r="C125" s="278"/>
      <c r="D125" s="278"/>
      <c r="E125" s="278"/>
      <c r="F125" s="278"/>
      <c r="G125" s="278"/>
      <c r="H125" s="278"/>
      <c r="I125" s="278"/>
      <c r="J125" s="278"/>
      <c r="K125" s="278"/>
      <c r="L125" s="278"/>
      <c r="M125" s="278"/>
      <c r="N125" s="278"/>
      <c r="O125" s="278"/>
      <c r="P125" s="278"/>
      <c r="Q125" s="278"/>
      <c r="R125" s="278"/>
      <c r="S125" s="278"/>
      <c r="T125" s="278"/>
      <c r="U125" s="278"/>
      <c r="V125" s="278"/>
      <c r="W125" s="278"/>
      <c r="X125" s="278"/>
      <c r="Y125" s="278"/>
      <c r="Z125" s="278"/>
    </row>
    <row r="126" spans="1:26" x14ac:dyDescent="0.2">
      <c r="A126" s="277"/>
      <c r="B126" s="278"/>
      <c r="C126" s="278"/>
      <c r="D126" s="278"/>
      <c r="E126" s="278"/>
      <c r="F126" s="278"/>
      <c r="G126" s="278"/>
      <c r="H126" s="278"/>
      <c r="I126" s="278"/>
      <c r="J126" s="278"/>
      <c r="K126" s="278"/>
      <c r="L126" s="278"/>
      <c r="M126" s="278"/>
      <c r="N126" s="278"/>
      <c r="O126" s="278"/>
      <c r="P126" s="278"/>
      <c r="Q126" s="278"/>
      <c r="R126" s="278"/>
      <c r="S126" s="278"/>
      <c r="T126" s="278"/>
      <c r="U126" s="278"/>
      <c r="V126" s="278"/>
      <c r="W126" s="278"/>
      <c r="X126" s="278"/>
      <c r="Y126" s="278"/>
      <c r="Z126" s="278"/>
    </row>
    <row r="127" spans="1:26" x14ac:dyDescent="0.2">
      <c r="A127" s="277"/>
      <c r="B127" s="278"/>
      <c r="C127" s="278"/>
      <c r="D127" s="278"/>
      <c r="E127" s="278"/>
      <c r="F127" s="278"/>
      <c r="G127" s="278"/>
      <c r="H127" s="278"/>
      <c r="I127" s="278"/>
      <c r="J127" s="278"/>
      <c r="K127" s="278"/>
      <c r="L127" s="278"/>
      <c r="M127" s="278"/>
      <c r="N127" s="278"/>
      <c r="O127" s="278"/>
      <c r="P127" s="278"/>
      <c r="Q127" s="278"/>
      <c r="R127" s="278"/>
      <c r="S127" s="278"/>
      <c r="T127" s="278"/>
      <c r="U127" s="278"/>
      <c r="V127" s="278"/>
      <c r="W127" s="278"/>
      <c r="X127" s="278"/>
      <c r="Y127" s="278"/>
      <c r="Z127" s="278"/>
    </row>
    <row r="128" spans="1:26" x14ac:dyDescent="0.2">
      <c r="A128" s="277"/>
      <c r="B128" s="278"/>
      <c r="C128" s="278"/>
      <c r="D128" s="278"/>
      <c r="E128" s="278"/>
      <c r="F128" s="278"/>
      <c r="G128" s="278"/>
      <c r="H128" s="278"/>
      <c r="I128" s="278"/>
      <c r="J128" s="278"/>
      <c r="K128" s="278"/>
      <c r="L128" s="278"/>
      <c r="M128" s="278"/>
      <c r="N128" s="278"/>
      <c r="O128" s="278"/>
      <c r="P128" s="278"/>
      <c r="Q128" s="278"/>
      <c r="R128" s="278"/>
      <c r="S128" s="278"/>
      <c r="T128" s="278"/>
      <c r="U128" s="278"/>
      <c r="V128" s="278"/>
      <c r="W128" s="278"/>
      <c r="X128" s="278"/>
      <c r="Y128" s="278"/>
      <c r="Z128" s="278"/>
    </row>
    <row r="129" spans="1:26" x14ac:dyDescent="0.2">
      <c r="A129" s="277"/>
      <c r="B129" s="278"/>
      <c r="C129" s="278"/>
      <c r="D129" s="278"/>
      <c r="E129" s="278"/>
      <c r="F129" s="278"/>
      <c r="G129" s="278"/>
      <c r="H129" s="278"/>
      <c r="I129" s="278"/>
      <c r="J129" s="278"/>
      <c r="K129" s="278"/>
      <c r="L129" s="278"/>
      <c r="M129" s="278"/>
      <c r="N129" s="278"/>
      <c r="O129" s="278"/>
      <c r="P129" s="278"/>
      <c r="Q129" s="278"/>
      <c r="R129" s="278"/>
      <c r="S129" s="278"/>
      <c r="T129" s="278"/>
      <c r="U129" s="278"/>
      <c r="V129" s="278"/>
      <c r="W129" s="278"/>
      <c r="X129" s="278"/>
      <c r="Y129" s="278"/>
      <c r="Z129" s="278"/>
    </row>
    <row r="130" spans="1:26" x14ac:dyDescent="0.2">
      <c r="A130" s="277"/>
      <c r="B130" s="278"/>
      <c r="C130" s="278"/>
      <c r="D130" s="278"/>
      <c r="E130" s="278"/>
      <c r="F130" s="278"/>
      <c r="G130" s="278"/>
      <c r="H130" s="278"/>
      <c r="I130" s="278"/>
      <c r="J130" s="278"/>
      <c r="K130" s="278"/>
      <c r="L130" s="278"/>
      <c r="M130" s="278"/>
      <c r="N130" s="278"/>
      <c r="O130" s="278"/>
      <c r="P130" s="278"/>
      <c r="Q130" s="278"/>
      <c r="R130" s="278"/>
      <c r="S130" s="278"/>
      <c r="T130" s="278"/>
      <c r="U130" s="278"/>
      <c r="V130" s="278"/>
      <c r="W130" s="278"/>
      <c r="X130" s="278"/>
      <c r="Y130" s="278"/>
      <c r="Z130" s="278"/>
    </row>
    <row r="131" spans="1:26" x14ac:dyDescent="0.2">
      <c r="A131" s="277"/>
      <c r="B131" s="278"/>
      <c r="C131" s="278"/>
      <c r="D131" s="278"/>
      <c r="E131" s="278"/>
      <c r="F131" s="278"/>
      <c r="G131" s="278"/>
      <c r="H131" s="278"/>
      <c r="I131" s="278"/>
      <c r="J131" s="278"/>
      <c r="K131" s="278"/>
      <c r="L131" s="278"/>
      <c r="M131" s="278"/>
      <c r="N131" s="278"/>
      <c r="O131" s="278"/>
      <c r="P131" s="278"/>
      <c r="Q131" s="278"/>
      <c r="R131" s="278"/>
      <c r="S131" s="278"/>
      <c r="T131" s="278"/>
      <c r="U131" s="278"/>
      <c r="V131" s="278"/>
      <c r="W131" s="278"/>
      <c r="X131" s="278"/>
      <c r="Y131" s="278"/>
      <c r="Z131" s="278"/>
    </row>
    <row r="132" spans="1:26" x14ac:dyDescent="0.2">
      <c r="A132" s="277"/>
      <c r="B132" s="278"/>
      <c r="C132" s="278"/>
      <c r="D132" s="278"/>
      <c r="E132" s="278"/>
      <c r="F132" s="278"/>
      <c r="G132" s="278"/>
      <c r="H132" s="278"/>
      <c r="I132" s="278"/>
      <c r="J132" s="278"/>
      <c r="K132" s="278"/>
      <c r="L132" s="278"/>
      <c r="M132" s="278"/>
      <c r="N132" s="278"/>
      <c r="O132" s="278"/>
      <c r="P132" s="278"/>
      <c r="Q132" s="278"/>
      <c r="R132" s="278"/>
      <c r="S132" s="278"/>
      <c r="T132" s="278"/>
      <c r="U132" s="278"/>
      <c r="V132" s="278"/>
      <c r="W132" s="278"/>
      <c r="X132" s="278"/>
      <c r="Y132" s="278"/>
      <c r="Z132" s="278"/>
    </row>
    <row r="133" spans="1:26" x14ac:dyDescent="0.2">
      <c r="A133" s="277"/>
      <c r="B133" s="278"/>
      <c r="C133" s="278"/>
      <c r="D133" s="278"/>
      <c r="E133" s="278"/>
      <c r="F133" s="278"/>
      <c r="G133" s="278"/>
      <c r="H133" s="278"/>
      <c r="I133" s="278"/>
      <c r="J133" s="278"/>
      <c r="K133" s="278"/>
      <c r="L133" s="278"/>
      <c r="M133" s="278"/>
      <c r="N133" s="278"/>
      <c r="O133" s="278"/>
      <c r="P133" s="278"/>
      <c r="Q133" s="278"/>
      <c r="R133" s="278"/>
      <c r="S133" s="278"/>
      <c r="T133" s="278"/>
      <c r="U133" s="278"/>
      <c r="V133" s="278"/>
      <c r="W133" s="278"/>
      <c r="X133" s="278"/>
      <c r="Y133" s="278"/>
      <c r="Z133" s="278"/>
    </row>
    <row r="134" spans="1:26" x14ac:dyDescent="0.2">
      <c r="A134" s="277"/>
      <c r="B134" s="278"/>
      <c r="C134" s="278"/>
      <c r="D134" s="278"/>
      <c r="E134" s="278"/>
      <c r="F134" s="278"/>
      <c r="G134" s="278"/>
      <c r="H134" s="278"/>
      <c r="I134" s="278"/>
      <c r="J134" s="278"/>
      <c r="K134" s="278"/>
      <c r="L134" s="278"/>
      <c r="M134" s="278"/>
      <c r="N134" s="278"/>
      <c r="O134" s="278"/>
      <c r="P134" s="278"/>
      <c r="Q134" s="278"/>
      <c r="R134" s="278"/>
      <c r="S134" s="278"/>
      <c r="T134" s="278"/>
      <c r="U134" s="278"/>
      <c r="V134" s="278"/>
      <c r="W134" s="278"/>
      <c r="X134" s="278"/>
      <c r="Y134" s="278"/>
      <c r="Z134" s="278"/>
    </row>
    <row r="135" spans="1:26" x14ac:dyDescent="0.2">
      <c r="A135" s="277"/>
      <c r="B135" s="278"/>
      <c r="C135" s="278"/>
      <c r="D135" s="278"/>
      <c r="E135" s="278"/>
      <c r="F135" s="278"/>
      <c r="G135" s="278"/>
      <c r="H135" s="278"/>
      <c r="I135" s="278"/>
      <c r="J135" s="278"/>
      <c r="K135" s="278"/>
      <c r="L135" s="278"/>
      <c r="M135" s="278"/>
      <c r="N135" s="278"/>
      <c r="O135" s="278"/>
      <c r="P135" s="278"/>
      <c r="Q135" s="278"/>
      <c r="R135" s="278"/>
      <c r="S135" s="278"/>
      <c r="T135" s="278"/>
      <c r="U135" s="278"/>
      <c r="V135" s="278"/>
      <c r="W135" s="278"/>
      <c r="X135" s="278"/>
      <c r="Y135" s="278"/>
      <c r="Z135" s="278"/>
    </row>
    <row r="136" spans="1:26" x14ac:dyDescent="0.2">
      <c r="A136" s="277"/>
      <c r="B136" s="278"/>
      <c r="C136" s="278"/>
      <c r="D136" s="278"/>
      <c r="E136" s="278"/>
      <c r="F136" s="278"/>
      <c r="G136" s="278"/>
      <c r="H136" s="278"/>
      <c r="I136" s="278"/>
      <c r="J136" s="278"/>
      <c r="K136" s="278"/>
      <c r="L136" s="278"/>
      <c r="M136" s="278"/>
      <c r="N136" s="278"/>
      <c r="O136" s="278"/>
      <c r="P136" s="278"/>
      <c r="Q136" s="278"/>
      <c r="R136" s="278"/>
      <c r="S136" s="278"/>
      <c r="T136" s="278"/>
      <c r="U136" s="278"/>
      <c r="V136" s="278"/>
      <c r="W136" s="278"/>
      <c r="X136" s="278"/>
      <c r="Y136" s="278"/>
      <c r="Z136" s="278"/>
    </row>
    <row r="137" spans="1:26" x14ac:dyDescent="0.2">
      <c r="A137" s="277"/>
      <c r="B137" s="278"/>
      <c r="C137" s="278"/>
      <c r="D137" s="278"/>
      <c r="E137" s="278"/>
      <c r="F137" s="278"/>
      <c r="G137" s="278"/>
      <c r="H137" s="278"/>
      <c r="I137" s="278"/>
      <c r="J137" s="278"/>
      <c r="K137" s="278"/>
      <c r="L137" s="278"/>
      <c r="M137" s="278"/>
      <c r="N137" s="278"/>
      <c r="O137" s="278"/>
      <c r="P137" s="278"/>
      <c r="Q137" s="278"/>
      <c r="R137" s="278"/>
      <c r="S137" s="278"/>
      <c r="T137" s="278"/>
      <c r="U137" s="278"/>
      <c r="V137" s="278"/>
      <c r="W137" s="278"/>
      <c r="X137" s="278"/>
      <c r="Y137" s="278"/>
      <c r="Z137" s="278"/>
    </row>
    <row r="138" spans="1:26" x14ac:dyDescent="0.2">
      <c r="A138" s="277"/>
      <c r="B138" s="278"/>
      <c r="C138" s="278"/>
      <c r="D138" s="278"/>
      <c r="E138" s="278"/>
      <c r="F138" s="278"/>
      <c r="G138" s="278"/>
      <c r="H138" s="278"/>
      <c r="I138" s="278"/>
      <c r="J138" s="278"/>
      <c r="K138" s="278"/>
      <c r="L138" s="278"/>
      <c r="M138" s="278"/>
      <c r="N138" s="278"/>
      <c r="O138" s="278"/>
      <c r="P138" s="278"/>
      <c r="Q138" s="278"/>
      <c r="R138" s="278"/>
      <c r="S138" s="278"/>
      <c r="T138" s="278"/>
      <c r="U138" s="278"/>
      <c r="V138" s="278"/>
      <c r="W138" s="278"/>
      <c r="X138" s="278"/>
      <c r="Y138" s="278"/>
      <c r="Z138" s="278"/>
    </row>
    <row r="139" spans="1:26" x14ac:dyDescent="0.2">
      <c r="A139" s="277"/>
      <c r="B139" s="278"/>
      <c r="C139" s="278"/>
      <c r="D139" s="278"/>
      <c r="E139" s="278"/>
      <c r="F139" s="278"/>
      <c r="G139" s="278"/>
      <c r="H139" s="278"/>
      <c r="I139" s="278"/>
      <c r="J139" s="278"/>
      <c r="K139" s="278"/>
      <c r="L139" s="278"/>
      <c r="M139" s="278"/>
      <c r="N139" s="278"/>
      <c r="O139" s="278"/>
      <c r="P139" s="278"/>
      <c r="Q139" s="278"/>
      <c r="R139" s="278"/>
      <c r="S139" s="278"/>
      <c r="T139" s="278"/>
      <c r="U139" s="278"/>
      <c r="V139" s="278"/>
      <c r="W139" s="278"/>
      <c r="X139" s="278"/>
      <c r="Y139" s="278"/>
      <c r="Z139" s="278"/>
    </row>
    <row r="140" spans="1:26" x14ac:dyDescent="0.2">
      <c r="A140" s="277"/>
      <c r="B140" s="278"/>
      <c r="C140" s="278"/>
      <c r="D140" s="278"/>
      <c r="E140" s="278"/>
      <c r="F140" s="278"/>
      <c r="G140" s="278"/>
      <c r="H140" s="278"/>
      <c r="I140" s="278"/>
      <c r="J140" s="278"/>
      <c r="K140" s="278"/>
      <c r="L140" s="278"/>
      <c r="M140" s="278"/>
      <c r="N140" s="278"/>
      <c r="O140" s="278"/>
      <c r="P140" s="278"/>
      <c r="Q140" s="278"/>
      <c r="R140" s="278"/>
      <c r="S140" s="278"/>
      <c r="T140" s="278"/>
      <c r="U140" s="278"/>
      <c r="V140" s="278"/>
      <c r="W140" s="278"/>
      <c r="X140" s="278"/>
      <c r="Y140" s="278"/>
      <c r="Z140" s="278"/>
    </row>
    <row r="141" spans="1:26" x14ac:dyDescent="0.2">
      <c r="A141" s="277"/>
      <c r="B141" s="278"/>
      <c r="C141" s="278"/>
      <c r="D141" s="278"/>
      <c r="E141" s="278"/>
      <c r="F141" s="278"/>
      <c r="G141" s="278"/>
      <c r="H141" s="278"/>
      <c r="I141" s="278"/>
      <c r="J141" s="278"/>
      <c r="K141" s="278"/>
      <c r="L141" s="278"/>
      <c r="M141" s="278"/>
      <c r="N141" s="278"/>
      <c r="O141" s="278"/>
      <c r="P141" s="278"/>
      <c r="Q141" s="278"/>
      <c r="R141" s="278"/>
      <c r="S141" s="278"/>
      <c r="T141" s="278"/>
      <c r="U141" s="278"/>
      <c r="V141" s="278"/>
      <c r="W141" s="278"/>
      <c r="X141" s="278"/>
      <c r="Y141" s="278"/>
      <c r="Z141" s="278"/>
    </row>
    <row r="142" spans="1:26" x14ac:dyDescent="0.2">
      <c r="A142" s="277"/>
      <c r="B142" s="278"/>
      <c r="C142" s="278"/>
      <c r="D142" s="278"/>
      <c r="E142" s="278"/>
      <c r="F142" s="278"/>
      <c r="G142" s="278"/>
      <c r="H142" s="278"/>
      <c r="I142" s="278"/>
      <c r="J142" s="278"/>
      <c r="K142" s="278"/>
      <c r="L142" s="278"/>
      <c r="M142" s="278"/>
      <c r="N142" s="278"/>
      <c r="O142" s="278"/>
      <c r="P142" s="278"/>
      <c r="Q142" s="278"/>
      <c r="R142" s="278"/>
      <c r="S142" s="278"/>
      <c r="T142" s="278"/>
      <c r="U142" s="278"/>
      <c r="V142" s="278"/>
      <c r="W142" s="278"/>
      <c r="X142" s="278"/>
      <c r="Y142" s="278"/>
      <c r="Z142" s="278"/>
    </row>
    <row r="143" spans="1:26" x14ac:dyDescent="0.2">
      <c r="A143" s="277"/>
      <c r="B143" s="278"/>
      <c r="C143" s="278"/>
      <c r="D143" s="278"/>
      <c r="E143" s="278"/>
      <c r="F143" s="278"/>
      <c r="G143" s="278"/>
      <c r="H143" s="278"/>
      <c r="I143" s="278"/>
      <c r="J143" s="278"/>
      <c r="K143" s="278"/>
      <c r="L143" s="278"/>
      <c r="M143" s="278"/>
      <c r="N143" s="278"/>
      <c r="O143" s="278"/>
      <c r="P143" s="278"/>
      <c r="Q143" s="278"/>
      <c r="R143" s="278"/>
      <c r="S143" s="278"/>
      <c r="T143" s="278"/>
      <c r="U143" s="278"/>
      <c r="V143" s="278"/>
      <c r="W143" s="278"/>
      <c r="X143" s="278"/>
      <c r="Y143" s="278"/>
      <c r="Z143" s="278"/>
    </row>
    <row r="144" spans="1:26" x14ac:dyDescent="0.2">
      <c r="A144" s="277"/>
      <c r="B144" s="278"/>
      <c r="C144" s="278"/>
      <c r="D144" s="278"/>
      <c r="E144" s="278"/>
      <c r="F144" s="278"/>
      <c r="G144" s="278"/>
      <c r="H144" s="278"/>
      <c r="I144" s="278"/>
      <c r="J144" s="278"/>
      <c r="K144" s="278"/>
      <c r="L144" s="278"/>
      <c r="M144" s="278"/>
      <c r="N144" s="278"/>
      <c r="O144" s="278"/>
      <c r="P144" s="278"/>
      <c r="Q144" s="278"/>
      <c r="R144" s="278"/>
      <c r="S144" s="278"/>
      <c r="T144" s="278"/>
      <c r="U144" s="278"/>
      <c r="V144" s="278"/>
      <c r="W144" s="278"/>
      <c r="X144" s="278"/>
      <c r="Y144" s="278"/>
      <c r="Z144" s="278"/>
    </row>
    <row r="145" spans="1:26" x14ac:dyDescent="0.2">
      <c r="A145" s="277"/>
      <c r="B145" s="278"/>
      <c r="C145" s="278"/>
      <c r="D145" s="278"/>
      <c r="E145" s="278"/>
      <c r="F145" s="278"/>
      <c r="G145" s="278"/>
      <c r="H145" s="278"/>
      <c r="I145" s="278"/>
      <c r="J145" s="278"/>
      <c r="K145" s="278"/>
      <c r="L145" s="278"/>
      <c r="M145" s="278"/>
      <c r="N145" s="278"/>
      <c r="O145" s="278"/>
      <c r="P145" s="278"/>
      <c r="Q145" s="278"/>
      <c r="R145" s="278"/>
      <c r="S145" s="278"/>
      <c r="T145" s="278"/>
      <c r="U145" s="278"/>
      <c r="V145" s="278"/>
      <c r="W145" s="278"/>
      <c r="X145" s="278"/>
      <c r="Y145" s="278"/>
      <c r="Z145" s="278"/>
    </row>
    <row r="146" spans="1:26" x14ac:dyDescent="0.2">
      <c r="A146" s="277"/>
      <c r="B146" s="278"/>
      <c r="C146" s="278"/>
      <c r="D146" s="278"/>
      <c r="E146" s="278"/>
      <c r="F146" s="278"/>
      <c r="G146" s="278"/>
      <c r="H146" s="278"/>
      <c r="I146" s="278"/>
      <c r="J146" s="278"/>
      <c r="K146" s="278"/>
      <c r="L146" s="278"/>
      <c r="M146" s="278"/>
      <c r="N146" s="278"/>
      <c r="O146" s="278"/>
      <c r="P146" s="278"/>
      <c r="Q146" s="278"/>
      <c r="R146" s="278"/>
      <c r="S146" s="278"/>
      <c r="T146" s="278"/>
      <c r="U146" s="278"/>
      <c r="V146" s="278"/>
      <c r="W146" s="278"/>
      <c r="X146" s="278"/>
      <c r="Y146" s="278"/>
      <c r="Z146" s="278"/>
    </row>
    <row r="147" spans="1:26" x14ac:dyDescent="0.2">
      <c r="A147" s="277"/>
      <c r="B147" s="278"/>
      <c r="C147" s="278"/>
      <c r="D147" s="278"/>
      <c r="E147" s="278"/>
      <c r="F147" s="278"/>
      <c r="G147" s="278"/>
      <c r="H147" s="278"/>
      <c r="I147" s="278"/>
      <c r="J147" s="278"/>
      <c r="K147" s="278"/>
      <c r="L147" s="278"/>
      <c r="M147" s="278"/>
      <c r="N147" s="278"/>
      <c r="O147" s="278"/>
      <c r="P147" s="278"/>
      <c r="Q147" s="278"/>
      <c r="R147" s="278"/>
      <c r="S147" s="278"/>
      <c r="T147" s="278"/>
      <c r="U147" s="278"/>
      <c r="V147" s="278"/>
      <c r="W147" s="278"/>
      <c r="X147" s="278"/>
      <c r="Y147" s="278"/>
      <c r="Z147" s="278"/>
    </row>
    <row r="148" spans="1:26" x14ac:dyDescent="0.2">
      <c r="A148" s="277"/>
      <c r="B148" s="278"/>
      <c r="C148" s="278"/>
      <c r="D148" s="278"/>
      <c r="E148" s="278"/>
      <c r="F148" s="278"/>
      <c r="G148" s="278"/>
      <c r="H148" s="278"/>
      <c r="I148" s="278"/>
      <c r="J148" s="278"/>
      <c r="K148" s="278"/>
      <c r="L148" s="278"/>
      <c r="M148" s="278"/>
      <c r="N148" s="278"/>
      <c r="O148" s="278"/>
      <c r="P148" s="278"/>
      <c r="Q148" s="278"/>
      <c r="R148" s="278"/>
      <c r="S148" s="278"/>
      <c r="T148" s="278"/>
      <c r="U148" s="278"/>
      <c r="V148" s="278"/>
      <c r="W148" s="278"/>
      <c r="X148" s="278"/>
      <c r="Y148" s="278"/>
      <c r="Z148" s="278"/>
    </row>
    <row r="149" spans="1:26" x14ac:dyDescent="0.2">
      <c r="A149" s="277"/>
      <c r="B149" s="278"/>
      <c r="C149" s="278"/>
      <c r="D149" s="278"/>
      <c r="E149" s="278"/>
      <c r="F149" s="278"/>
      <c r="G149" s="278"/>
      <c r="H149" s="278"/>
      <c r="I149" s="278"/>
      <c r="J149" s="278"/>
      <c r="K149" s="278"/>
      <c r="L149" s="278"/>
      <c r="M149" s="278"/>
      <c r="N149" s="278"/>
      <c r="O149" s="278"/>
      <c r="P149" s="278"/>
      <c r="Q149" s="278"/>
      <c r="R149" s="278"/>
      <c r="S149" s="278"/>
      <c r="T149" s="278"/>
      <c r="U149" s="278"/>
      <c r="V149" s="278"/>
      <c r="W149" s="278"/>
      <c r="X149" s="278"/>
      <c r="Y149" s="278"/>
      <c r="Z149" s="278"/>
    </row>
    <row r="150" spans="1:26" x14ac:dyDescent="0.2">
      <c r="A150" s="277"/>
      <c r="B150" s="278"/>
      <c r="C150" s="278"/>
      <c r="D150" s="278"/>
      <c r="E150" s="278"/>
      <c r="F150" s="278"/>
      <c r="G150" s="278"/>
      <c r="H150" s="278"/>
      <c r="I150" s="278"/>
      <c r="J150" s="278"/>
      <c r="K150" s="278"/>
      <c r="L150" s="278"/>
      <c r="M150" s="278"/>
      <c r="N150" s="278"/>
      <c r="O150" s="278"/>
      <c r="P150" s="278"/>
      <c r="Q150" s="278"/>
      <c r="R150" s="278"/>
      <c r="S150" s="278"/>
      <c r="T150" s="278"/>
      <c r="U150" s="278"/>
      <c r="V150" s="278"/>
      <c r="W150" s="278"/>
      <c r="X150" s="278"/>
      <c r="Y150" s="278"/>
      <c r="Z150" s="278"/>
    </row>
    <row r="151" spans="1:26" x14ac:dyDescent="0.2">
      <c r="A151" s="277"/>
      <c r="B151" s="278"/>
      <c r="C151" s="278"/>
      <c r="D151" s="278"/>
      <c r="E151" s="278"/>
      <c r="F151" s="278"/>
      <c r="G151" s="278"/>
      <c r="H151" s="278"/>
      <c r="I151" s="278"/>
      <c r="J151" s="278"/>
      <c r="K151" s="278"/>
      <c r="L151" s="278"/>
      <c r="M151" s="278"/>
      <c r="N151" s="278"/>
      <c r="O151" s="278"/>
      <c r="P151" s="278"/>
      <c r="Q151" s="278"/>
      <c r="R151" s="278"/>
      <c r="S151" s="278"/>
      <c r="T151" s="278"/>
      <c r="U151" s="278"/>
      <c r="V151" s="278"/>
      <c r="W151" s="278"/>
      <c r="X151" s="278"/>
      <c r="Y151" s="278"/>
      <c r="Z151" s="278"/>
    </row>
    <row r="152" spans="1:26" x14ac:dyDescent="0.2">
      <c r="A152" s="277"/>
      <c r="B152" s="278"/>
      <c r="C152" s="278"/>
      <c r="D152" s="278"/>
      <c r="E152" s="278"/>
      <c r="F152" s="278"/>
      <c r="G152" s="278"/>
      <c r="H152" s="278"/>
      <c r="I152" s="278"/>
      <c r="J152" s="278"/>
      <c r="K152" s="278"/>
      <c r="L152" s="278"/>
      <c r="M152" s="278"/>
      <c r="N152" s="278"/>
      <c r="O152" s="278"/>
      <c r="P152" s="278"/>
      <c r="Q152" s="278"/>
      <c r="R152" s="278"/>
      <c r="S152" s="278"/>
      <c r="T152" s="278"/>
      <c r="U152" s="278"/>
      <c r="V152" s="278"/>
      <c r="W152" s="278"/>
      <c r="X152" s="278"/>
      <c r="Y152" s="278"/>
      <c r="Z152" s="278"/>
    </row>
    <row r="153" spans="1:26" x14ac:dyDescent="0.2">
      <c r="A153" s="277"/>
      <c r="B153" s="278"/>
      <c r="C153" s="278"/>
      <c r="D153" s="278"/>
      <c r="E153" s="278"/>
      <c r="F153" s="278"/>
      <c r="G153" s="278"/>
      <c r="H153" s="278"/>
      <c r="I153" s="278"/>
      <c r="J153" s="278"/>
      <c r="K153" s="278"/>
      <c r="L153" s="278"/>
      <c r="M153" s="278"/>
      <c r="N153" s="278"/>
      <c r="O153" s="278"/>
      <c r="P153" s="278"/>
      <c r="Q153" s="278"/>
      <c r="R153" s="278"/>
      <c r="S153" s="278"/>
      <c r="T153" s="278"/>
      <c r="U153" s="278"/>
      <c r="V153" s="278"/>
      <c r="W153" s="278"/>
      <c r="X153" s="278"/>
      <c r="Y153" s="278"/>
      <c r="Z153" s="278"/>
    </row>
    <row r="154" spans="1:26" x14ac:dyDescent="0.2">
      <c r="A154" s="277"/>
      <c r="B154" s="278"/>
      <c r="C154" s="278"/>
      <c r="D154" s="278"/>
      <c r="E154" s="278"/>
      <c r="F154" s="278"/>
      <c r="G154" s="278"/>
      <c r="H154" s="278"/>
      <c r="I154" s="278"/>
      <c r="J154" s="278"/>
      <c r="K154" s="278"/>
      <c r="L154" s="278"/>
      <c r="M154" s="278"/>
      <c r="N154" s="278"/>
      <c r="O154" s="278"/>
      <c r="P154" s="278"/>
      <c r="Q154" s="278"/>
      <c r="R154" s="278"/>
      <c r="S154" s="278"/>
      <c r="T154" s="278"/>
      <c r="U154" s="278"/>
      <c r="V154" s="278"/>
      <c r="W154" s="278"/>
      <c r="X154" s="278"/>
      <c r="Y154" s="278"/>
      <c r="Z154" s="278"/>
    </row>
    <row r="155" spans="1:26" x14ac:dyDescent="0.2">
      <c r="A155" s="277"/>
      <c r="B155" s="278"/>
      <c r="C155" s="278"/>
      <c r="D155" s="278"/>
      <c r="E155" s="278"/>
      <c r="F155" s="278"/>
      <c r="G155" s="278"/>
      <c r="H155" s="278"/>
      <c r="I155" s="278"/>
      <c r="J155" s="278"/>
      <c r="K155" s="278"/>
      <c r="L155" s="278"/>
      <c r="M155" s="278"/>
      <c r="N155" s="278"/>
      <c r="O155" s="278"/>
      <c r="P155" s="278"/>
      <c r="Q155" s="278"/>
      <c r="R155" s="278"/>
      <c r="S155" s="278"/>
      <c r="T155" s="278"/>
      <c r="U155" s="278"/>
      <c r="V155" s="278"/>
      <c r="W155" s="278"/>
      <c r="X155" s="278"/>
      <c r="Y155" s="278"/>
      <c r="Z155" s="278"/>
    </row>
    <row r="156" spans="1:26" x14ac:dyDescent="0.2">
      <c r="A156" s="277"/>
      <c r="B156" s="278"/>
      <c r="C156" s="278"/>
      <c r="D156" s="278"/>
      <c r="E156" s="278"/>
      <c r="F156" s="278"/>
      <c r="G156" s="278"/>
      <c r="H156" s="278"/>
      <c r="I156" s="278"/>
      <c r="J156" s="278"/>
      <c r="K156" s="278"/>
      <c r="L156" s="278"/>
      <c r="M156" s="278"/>
      <c r="N156" s="278"/>
      <c r="O156" s="278"/>
      <c r="P156" s="278"/>
      <c r="Q156" s="278"/>
      <c r="R156" s="278"/>
      <c r="S156" s="278"/>
      <c r="T156" s="278"/>
      <c r="U156" s="278"/>
      <c r="V156" s="278"/>
      <c r="W156" s="278"/>
      <c r="X156" s="278"/>
      <c r="Y156" s="278"/>
      <c r="Z156" s="278"/>
    </row>
    <row r="157" spans="1:26" x14ac:dyDescent="0.2">
      <c r="A157" s="277"/>
      <c r="B157" s="278"/>
      <c r="C157" s="278"/>
      <c r="D157" s="278"/>
      <c r="E157" s="278"/>
      <c r="F157" s="278"/>
      <c r="G157" s="278"/>
      <c r="H157" s="278"/>
      <c r="I157" s="278"/>
      <c r="J157" s="278"/>
      <c r="K157" s="278"/>
      <c r="L157" s="278"/>
      <c r="M157" s="278"/>
      <c r="N157" s="278"/>
      <c r="O157" s="278"/>
      <c r="P157" s="278"/>
      <c r="Q157" s="278"/>
      <c r="R157" s="278"/>
      <c r="S157" s="278"/>
      <c r="T157" s="278"/>
      <c r="U157" s="278"/>
      <c r="V157" s="278"/>
      <c r="W157" s="278"/>
      <c r="X157" s="278"/>
      <c r="Y157" s="278"/>
      <c r="Z157" s="278"/>
    </row>
    <row r="158" spans="1:26" x14ac:dyDescent="0.2">
      <c r="A158" s="277"/>
      <c r="B158" s="278"/>
      <c r="C158" s="278"/>
      <c r="D158" s="278"/>
      <c r="E158" s="278"/>
      <c r="F158" s="278"/>
      <c r="G158" s="278"/>
      <c r="H158" s="278"/>
      <c r="I158" s="278"/>
      <c r="J158" s="278"/>
      <c r="K158" s="278"/>
      <c r="L158" s="278"/>
      <c r="M158" s="278"/>
      <c r="N158" s="278"/>
      <c r="O158" s="278"/>
      <c r="P158" s="278"/>
      <c r="Q158" s="278"/>
      <c r="R158" s="278"/>
      <c r="S158" s="278"/>
      <c r="T158" s="278"/>
      <c r="U158" s="278"/>
      <c r="V158" s="278"/>
      <c r="W158" s="278"/>
      <c r="X158" s="278"/>
      <c r="Y158" s="278"/>
      <c r="Z158" s="278"/>
    </row>
    <row r="159" spans="1:26" x14ac:dyDescent="0.2">
      <c r="A159" s="277"/>
      <c r="B159" s="278"/>
      <c r="C159" s="278"/>
      <c r="D159" s="278"/>
      <c r="E159" s="278"/>
      <c r="F159" s="278"/>
      <c r="G159" s="278"/>
      <c r="H159" s="278"/>
      <c r="I159" s="278"/>
      <c r="J159" s="278"/>
      <c r="K159" s="278"/>
      <c r="L159" s="278"/>
      <c r="M159" s="278"/>
      <c r="N159" s="278"/>
      <c r="O159" s="278"/>
      <c r="P159" s="278"/>
      <c r="Q159" s="278"/>
      <c r="R159" s="278"/>
      <c r="S159" s="278"/>
      <c r="T159" s="278"/>
      <c r="U159" s="278"/>
      <c r="V159" s="278"/>
      <c r="W159" s="278"/>
      <c r="X159" s="278"/>
      <c r="Y159" s="278"/>
      <c r="Z159" s="278"/>
    </row>
    <row r="160" spans="1:26" x14ac:dyDescent="0.2">
      <c r="A160" s="277"/>
      <c r="B160" s="278"/>
      <c r="C160" s="278"/>
      <c r="D160" s="278"/>
      <c r="E160" s="278"/>
      <c r="F160" s="278"/>
      <c r="G160" s="278"/>
      <c r="H160" s="278"/>
      <c r="I160" s="278"/>
      <c r="J160" s="278"/>
      <c r="K160" s="278"/>
      <c r="L160" s="278"/>
      <c r="M160" s="278"/>
      <c r="N160" s="278"/>
      <c r="O160" s="278"/>
      <c r="P160" s="278"/>
      <c r="Q160" s="278"/>
      <c r="R160" s="278"/>
      <c r="S160" s="278"/>
      <c r="T160" s="278"/>
      <c r="U160" s="278"/>
      <c r="V160" s="278"/>
      <c r="W160" s="278"/>
      <c r="X160" s="278"/>
      <c r="Y160" s="278"/>
      <c r="Z160" s="278"/>
    </row>
    <row r="161" spans="1:26" x14ac:dyDescent="0.2">
      <c r="A161" s="277"/>
      <c r="B161" s="278"/>
      <c r="C161" s="278"/>
      <c r="D161" s="278"/>
      <c r="E161" s="278"/>
      <c r="F161" s="278"/>
      <c r="G161" s="278"/>
      <c r="H161" s="278"/>
      <c r="I161" s="278"/>
      <c r="J161" s="278"/>
      <c r="K161" s="278"/>
      <c r="L161" s="278"/>
      <c r="M161" s="278"/>
      <c r="N161" s="278"/>
      <c r="O161" s="278"/>
      <c r="P161" s="278"/>
      <c r="Q161" s="278"/>
      <c r="R161" s="278"/>
      <c r="S161" s="278"/>
      <c r="T161" s="278"/>
      <c r="U161" s="278"/>
      <c r="V161" s="278"/>
      <c r="W161" s="278"/>
      <c r="X161" s="278"/>
      <c r="Y161" s="278"/>
      <c r="Z161" s="278"/>
    </row>
    <row r="162" spans="1:26" x14ac:dyDescent="0.2">
      <c r="A162" s="277"/>
      <c r="B162" s="278"/>
      <c r="C162" s="278"/>
      <c r="D162" s="278"/>
      <c r="E162" s="278"/>
      <c r="F162" s="278"/>
      <c r="G162" s="278"/>
      <c r="H162" s="278"/>
      <c r="I162" s="278"/>
      <c r="J162" s="278"/>
      <c r="K162" s="278"/>
      <c r="L162" s="278"/>
      <c r="M162" s="278"/>
      <c r="N162" s="278"/>
      <c r="O162" s="278"/>
      <c r="P162" s="278"/>
      <c r="Q162" s="278"/>
      <c r="R162" s="278"/>
      <c r="S162" s="278"/>
      <c r="T162" s="278"/>
      <c r="U162" s="278"/>
      <c r="V162" s="278"/>
      <c r="W162" s="278"/>
      <c r="X162" s="278"/>
      <c r="Y162" s="278"/>
      <c r="Z162" s="278"/>
    </row>
    <row r="163" spans="1:26" x14ac:dyDescent="0.2">
      <c r="A163" s="277"/>
      <c r="B163" s="278"/>
      <c r="C163" s="278"/>
      <c r="D163" s="278"/>
      <c r="E163" s="278"/>
      <c r="F163" s="278"/>
      <c r="G163" s="278"/>
      <c r="H163" s="278"/>
      <c r="I163" s="278"/>
      <c r="J163" s="278"/>
      <c r="K163" s="278"/>
      <c r="L163" s="278"/>
      <c r="M163" s="278"/>
      <c r="N163" s="278"/>
      <c r="O163" s="278"/>
      <c r="P163" s="278"/>
      <c r="Q163" s="278"/>
      <c r="R163" s="278"/>
      <c r="S163" s="278"/>
      <c r="T163" s="278"/>
      <c r="U163" s="278"/>
      <c r="V163" s="278"/>
      <c r="W163" s="278"/>
      <c r="X163" s="278"/>
      <c r="Y163" s="278"/>
      <c r="Z163" s="278"/>
    </row>
    <row r="164" spans="1:26" x14ac:dyDescent="0.2">
      <c r="A164" s="277"/>
      <c r="B164" s="278"/>
      <c r="C164" s="278"/>
      <c r="D164" s="278"/>
      <c r="E164" s="278"/>
      <c r="F164" s="278"/>
      <c r="G164" s="278"/>
      <c r="H164" s="278"/>
      <c r="I164" s="278"/>
      <c r="J164" s="278"/>
      <c r="K164" s="278"/>
      <c r="L164" s="278"/>
      <c r="M164" s="278"/>
      <c r="N164" s="278"/>
      <c r="O164" s="278"/>
      <c r="P164" s="278"/>
      <c r="Q164" s="278"/>
      <c r="R164" s="278"/>
      <c r="S164" s="278"/>
      <c r="T164" s="278"/>
      <c r="U164" s="278"/>
      <c r="V164" s="278"/>
      <c r="W164" s="278"/>
      <c r="X164" s="278"/>
      <c r="Y164" s="278"/>
      <c r="Z164" s="278"/>
    </row>
    <row r="165" spans="1:26" x14ac:dyDescent="0.2">
      <c r="A165" s="277"/>
      <c r="B165" s="278"/>
      <c r="C165" s="278"/>
      <c r="D165" s="278"/>
      <c r="E165" s="278"/>
      <c r="F165" s="278"/>
      <c r="G165" s="278"/>
      <c r="H165" s="278"/>
      <c r="I165" s="278"/>
      <c r="J165" s="278"/>
      <c r="K165" s="278"/>
      <c r="L165" s="278"/>
      <c r="M165" s="278"/>
      <c r="N165" s="278"/>
      <c r="O165" s="278"/>
      <c r="P165" s="278"/>
      <c r="Q165" s="278"/>
      <c r="R165" s="278"/>
      <c r="S165" s="278"/>
      <c r="T165" s="278"/>
      <c r="U165" s="278"/>
      <c r="V165" s="278"/>
      <c r="W165" s="278"/>
      <c r="X165" s="278"/>
      <c r="Y165" s="278"/>
      <c r="Z165" s="278"/>
    </row>
    <row r="166" spans="1:26" x14ac:dyDescent="0.2">
      <c r="A166" s="277"/>
      <c r="B166" s="278"/>
      <c r="C166" s="278"/>
      <c r="D166" s="278"/>
      <c r="E166" s="278"/>
      <c r="F166" s="278"/>
      <c r="G166" s="278"/>
      <c r="H166" s="278"/>
      <c r="I166" s="278"/>
      <c r="J166" s="278"/>
      <c r="K166" s="278"/>
      <c r="L166" s="278"/>
      <c r="M166" s="278"/>
      <c r="N166" s="278"/>
      <c r="O166" s="278"/>
      <c r="P166" s="278"/>
      <c r="Q166" s="278"/>
      <c r="R166" s="278"/>
      <c r="S166" s="278"/>
      <c r="T166" s="278"/>
      <c r="U166" s="278"/>
      <c r="V166" s="278"/>
      <c r="W166" s="278"/>
      <c r="X166" s="278"/>
      <c r="Y166" s="278"/>
      <c r="Z166" s="278"/>
    </row>
    <row r="167" spans="1:26" x14ac:dyDescent="0.2">
      <c r="A167" s="277"/>
      <c r="B167" s="278"/>
      <c r="C167" s="278"/>
      <c r="D167" s="278"/>
      <c r="E167" s="278"/>
      <c r="F167" s="278"/>
      <c r="G167" s="278"/>
      <c r="H167" s="278"/>
      <c r="I167" s="278"/>
      <c r="J167" s="278"/>
      <c r="K167" s="278"/>
      <c r="L167" s="278"/>
      <c r="M167" s="278"/>
      <c r="N167" s="278"/>
      <c r="O167" s="278"/>
      <c r="P167" s="278"/>
      <c r="Q167" s="278"/>
      <c r="R167" s="278"/>
      <c r="S167" s="278"/>
      <c r="T167" s="278"/>
      <c r="U167" s="278"/>
      <c r="V167" s="278"/>
      <c r="W167" s="278"/>
      <c r="X167" s="278"/>
      <c r="Y167" s="278"/>
      <c r="Z167" s="278"/>
    </row>
    <row r="168" spans="1:26" x14ac:dyDescent="0.2">
      <c r="A168" s="277"/>
      <c r="B168" s="278"/>
      <c r="C168" s="278"/>
      <c r="D168" s="278"/>
      <c r="E168" s="278"/>
      <c r="F168" s="278"/>
      <c r="G168" s="278"/>
      <c r="H168" s="278"/>
      <c r="I168" s="278"/>
      <c r="J168" s="278"/>
      <c r="K168" s="278"/>
      <c r="L168" s="278"/>
      <c r="M168" s="278"/>
      <c r="N168" s="278"/>
      <c r="O168" s="278"/>
      <c r="P168" s="278"/>
      <c r="Q168" s="278"/>
      <c r="R168" s="278"/>
      <c r="S168" s="278"/>
      <c r="T168" s="278"/>
      <c r="U168" s="278"/>
      <c r="V168" s="278"/>
      <c r="W168" s="278"/>
      <c r="X168" s="278"/>
      <c r="Y168" s="278"/>
      <c r="Z168" s="278"/>
    </row>
    <row r="169" spans="1:26" x14ac:dyDescent="0.2">
      <c r="A169" s="277"/>
      <c r="B169" s="278"/>
      <c r="C169" s="278"/>
      <c r="D169" s="278"/>
      <c r="E169" s="278"/>
      <c r="F169" s="278"/>
      <c r="G169" s="278"/>
      <c r="H169" s="278"/>
      <c r="I169" s="278"/>
      <c r="J169" s="278"/>
      <c r="K169" s="278"/>
      <c r="L169" s="278"/>
      <c r="M169" s="278"/>
      <c r="N169" s="278"/>
      <c r="O169" s="278"/>
      <c r="P169" s="278"/>
      <c r="Q169" s="278"/>
      <c r="R169" s="278"/>
      <c r="S169" s="278"/>
      <c r="T169" s="278"/>
      <c r="U169" s="278"/>
      <c r="V169" s="278"/>
      <c r="W169" s="278"/>
      <c r="X169" s="278"/>
      <c r="Y169" s="278"/>
      <c r="Z169" s="278"/>
    </row>
    <row r="170" spans="1:26" x14ac:dyDescent="0.2">
      <c r="A170" s="277"/>
      <c r="B170" s="278"/>
      <c r="C170" s="278"/>
      <c r="D170" s="278"/>
      <c r="E170" s="278"/>
      <c r="F170" s="278"/>
      <c r="G170" s="278"/>
      <c r="H170" s="278"/>
      <c r="I170" s="278"/>
      <c r="J170" s="278"/>
      <c r="K170" s="278"/>
      <c r="L170" s="278"/>
      <c r="M170" s="278"/>
      <c r="N170" s="278"/>
      <c r="O170" s="278"/>
      <c r="P170" s="278"/>
      <c r="Q170" s="278"/>
      <c r="R170" s="278"/>
      <c r="S170" s="278"/>
      <c r="T170" s="278"/>
      <c r="U170" s="278"/>
      <c r="V170" s="278"/>
      <c r="W170" s="278"/>
      <c r="X170" s="278"/>
      <c r="Y170" s="278"/>
      <c r="Z170" s="278"/>
    </row>
    <row r="171" spans="1:26" x14ac:dyDescent="0.2">
      <c r="A171" s="277"/>
      <c r="B171" s="278"/>
      <c r="C171" s="278"/>
      <c r="D171" s="278"/>
      <c r="E171" s="278"/>
      <c r="F171" s="278"/>
      <c r="G171" s="278"/>
      <c r="H171" s="278"/>
      <c r="I171" s="278"/>
      <c r="J171" s="278"/>
      <c r="K171" s="278"/>
      <c r="L171" s="278"/>
      <c r="M171" s="278"/>
      <c r="N171" s="278"/>
      <c r="O171" s="278"/>
      <c r="P171" s="278"/>
      <c r="Q171" s="278"/>
      <c r="R171" s="278"/>
      <c r="S171" s="278"/>
      <c r="T171" s="278"/>
      <c r="U171" s="278"/>
      <c r="V171" s="278"/>
      <c r="W171" s="278"/>
      <c r="X171" s="278"/>
      <c r="Y171" s="278"/>
      <c r="Z171" s="278"/>
    </row>
    <row r="172" spans="1:26" x14ac:dyDescent="0.2">
      <c r="A172" s="277"/>
      <c r="B172" s="278"/>
      <c r="C172" s="278"/>
      <c r="D172" s="278"/>
      <c r="E172" s="278"/>
      <c r="F172" s="278"/>
      <c r="G172" s="278"/>
      <c r="H172" s="278"/>
      <c r="I172" s="278"/>
      <c r="J172" s="278"/>
      <c r="K172" s="278"/>
      <c r="L172" s="278"/>
      <c r="M172" s="278"/>
      <c r="N172" s="278"/>
      <c r="O172" s="278"/>
      <c r="P172" s="278"/>
      <c r="Q172" s="278"/>
      <c r="R172" s="278"/>
      <c r="S172" s="278"/>
      <c r="T172" s="278"/>
      <c r="U172" s="278"/>
      <c r="V172" s="278"/>
      <c r="W172" s="278"/>
      <c r="X172" s="278"/>
      <c r="Y172" s="278"/>
      <c r="Z172" s="278"/>
    </row>
    <row r="173" spans="1:26" x14ac:dyDescent="0.2">
      <c r="A173" s="277"/>
      <c r="B173" s="278"/>
      <c r="C173" s="278"/>
      <c r="D173" s="278"/>
      <c r="E173" s="278"/>
      <c r="F173" s="278"/>
      <c r="G173" s="278"/>
      <c r="H173" s="278"/>
      <c r="I173" s="278"/>
      <c r="J173" s="278"/>
      <c r="K173" s="278"/>
      <c r="L173" s="278"/>
      <c r="M173" s="278"/>
      <c r="N173" s="278"/>
      <c r="O173" s="278"/>
      <c r="P173" s="278"/>
      <c r="Q173" s="278"/>
      <c r="R173" s="278"/>
      <c r="S173" s="278"/>
      <c r="T173" s="278"/>
      <c r="U173" s="278"/>
      <c r="V173" s="278"/>
      <c r="W173" s="278"/>
      <c r="X173" s="278"/>
      <c r="Y173" s="278"/>
      <c r="Z173" s="278"/>
    </row>
    <row r="174" spans="1:26" x14ac:dyDescent="0.2">
      <c r="A174" s="277"/>
      <c r="B174" s="278"/>
      <c r="C174" s="278"/>
      <c r="D174" s="278"/>
      <c r="E174" s="278"/>
      <c r="F174" s="278"/>
      <c r="G174" s="278"/>
      <c r="H174" s="278"/>
      <c r="I174" s="278"/>
      <c r="J174" s="278"/>
      <c r="K174" s="278"/>
      <c r="L174" s="278"/>
      <c r="M174" s="278"/>
      <c r="N174" s="278"/>
      <c r="O174" s="278"/>
      <c r="P174" s="278"/>
      <c r="Q174" s="278"/>
      <c r="R174" s="278"/>
      <c r="S174" s="278"/>
      <c r="T174" s="278"/>
      <c r="U174" s="278"/>
      <c r="V174" s="278"/>
      <c r="W174" s="278"/>
      <c r="X174" s="278"/>
      <c r="Y174" s="278"/>
      <c r="Z174" s="278"/>
    </row>
    <row r="175" spans="1:26" x14ac:dyDescent="0.2">
      <c r="A175" s="277"/>
      <c r="B175" s="278"/>
      <c r="C175" s="278"/>
      <c r="D175" s="278"/>
      <c r="E175" s="278"/>
      <c r="F175" s="278"/>
      <c r="G175" s="278"/>
      <c r="H175" s="278"/>
      <c r="I175" s="278"/>
      <c r="J175" s="278"/>
      <c r="K175" s="278"/>
      <c r="L175" s="278"/>
      <c r="M175" s="278"/>
      <c r="N175" s="278"/>
      <c r="O175" s="278"/>
      <c r="P175" s="278"/>
      <c r="Q175" s="278"/>
      <c r="R175" s="278"/>
      <c r="S175" s="278"/>
      <c r="T175" s="278"/>
      <c r="U175" s="278"/>
      <c r="V175" s="278"/>
      <c r="W175" s="278"/>
      <c r="X175" s="278"/>
      <c r="Y175" s="278"/>
      <c r="Z175" s="278"/>
    </row>
    <row r="176" spans="1:26" x14ac:dyDescent="0.2">
      <c r="A176" s="277"/>
      <c r="B176" s="278"/>
      <c r="C176" s="278"/>
      <c r="D176" s="278"/>
      <c r="E176" s="278"/>
      <c r="F176" s="278"/>
      <c r="G176" s="278"/>
      <c r="H176" s="278"/>
      <c r="I176" s="278"/>
      <c r="J176" s="278"/>
      <c r="K176" s="278"/>
      <c r="L176" s="278"/>
      <c r="M176" s="278"/>
      <c r="N176" s="278"/>
      <c r="O176" s="278"/>
      <c r="P176" s="278"/>
      <c r="Q176" s="278"/>
      <c r="R176" s="278"/>
      <c r="S176" s="278"/>
      <c r="T176" s="278"/>
      <c r="U176" s="278"/>
      <c r="V176" s="278"/>
      <c r="W176" s="278"/>
      <c r="X176" s="278"/>
      <c r="Y176" s="278"/>
      <c r="Z176" s="278"/>
    </row>
    <row r="177" spans="1:26" x14ac:dyDescent="0.2">
      <c r="A177" s="277"/>
      <c r="B177" s="278"/>
      <c r="C177" s="278"/>
      <c r="D177" s="278"/>
      <c r="E177" s="278"/>
      <c r="F177" s="278"/>
      <c r="G177" s="278"/>
      <c r="H177" s="278"/>
      <c r="I177" s="278"/>
      <c r="J177" s="278"/>
      <c r="K177" s="278"/>
      <c r="L177" s="278"/>
      <c r="M177" s="278"/>
      <c r="N177" s="278"/>
      <c r="O177" s="278"/>
      <c r="P177" s="278"/>
      <c r="Q177" s="278"/>
      <c r="R177" s="278"/>
      <c r="S177" s="278"/>
      <c r="T177" s="278"/>
      <c r="U177" s="278"/>
      <c r="V177" s="278"/>
      <c r="W177" s="278"/>
      <c r="X177" s="278"/>
      <c r="Y177" s="278"/>
      <c r="Z177" s="278"/>
    </row>
    <row r="178" spans="1:26" x14ac:dyDescent="0.2">
      <c r="A178" s="277"/>
      <c r="B178" s="278"/>
      <c r="C178" s="278"/>
      <c r="D178" s="278"/>
      <c r="E178" s="278"/>
      <c r="F178" s="278"/>
      <c r="G178" s="278"/>
      <c r="H178" s="278"/>
      <c r="I178" s="278"/>
      <c r="J178" s="278"/>
      <c r="K178" s="278"/>
      <c r="L178" s="278"/>
      <c r="M178" s="278"/>
      <c r="N178" s="278"/>
      <c r="O178" s="278"/>
      <c r="P178" s="278"/>
      <c r="Q178" s="278"/>
      <c r="R178" s="278"/>
      <c r="S178" s="278"/>
      <c r="T178" s="278"/>
      <c r="U178" s="278"/>
      <c r="V178" s="278"/>
      <c r="W178" s="278"/>
      <c r="X178" s="278"/>
      <c r="Y178" s="278"/>
      <c r="Z178" s="278"/>
    </row>
    <row r="179" spans="1:26" x14ac:dyDescent="0.2">
      <c r="A179" s="277"/>
      <c r="B179" s="278"/>
      <c r="C179" s="278"/>
      <c r="D179" s="278"/>
      <c r="E179" s="278"/>
      <c r="F179" s="278"/>
      <c r="G179" s="278"/>
      <c r="H179" s="278"/>
      <c r="I179" s="278"/>
      <c r="J179" s="278"/>
      <c r="K179" s="278"/>
      <c r="L179" s="278"/>
      <c r="M179" s="278"/>
      <c r="N179" s="278"/>
      <c r="O179" s="278"/>
      <c r="P179" s="278"/>
      <c r="Q179" s="278"/>
      <c r="R179" s="278"/>
      <c r="S179" s="278"/>
      <c r="T179" s="278"/>
      <c r="U179" s="278"/>
      <c r="V179" s="278"/>
      <c r="W179" s="278"/>
      <c r="X179" s="278"/>
      <c r="Y179" s="278"/>
      <c r="Z179" s="278"/>
    </row>
    <row r="180" spans="1:26" x14ac:dyDescent="0.2">
      <c r="A180" s="277"/>
      <c r="B180" s="278"/>
      <c r="C180" s="278"/>
      <c r="D180" s="278"/>
      <c r="E180" s="278"/>
      <c r="F180" s="278"/>
      <c r="G180" s="278"/>
      <c r="H180" s="278"/>
      <c r="I180" s="278"/>
      <c r="J180" s="278"/>
      <c r="K180" s="278"/>
      <c r="L180" s="278"/>
      <c r="M180" s="278"/>
      <c r="N180" s="278"/>
      <c r="O180" s="278"/>
      <c r="P180" s="278"/>
      <c r="Q180" s="278"/>
      <c r="R180" s="278"/>
      <c r="S180" s="278"/>
      <c r="T180" s="278"/>
      <c r="U180" s="278"/>
      <c r="V180" s="278"/>
      <c r="W180" s="278"/>
      <c r="X180" s="278"/>
      <c r="Y180" s="278"/>
      <c r="Z180" s="278"/>
    </row>
    <row r="181" spans="1:26" x14ac:dyDescent="0.2">
      <c r="A181" s="277"/>
      <c r="B181" s="278"/>
      <c r="C181" s="278"/>
      <c r="D181" s="278"/>
      <c r="E181" s="278"/>
      <c r="F181" s="278"/>
      <c r="G181" s="278"/>
      <c r="H181" s="278"/>
      <c r="I181" s="278"/>
      <c r="J181" s="278"/>
      <c r="K181" s="278"/>
      <c r="L181" s="278"/>
      <c r="M181" s="278"/>
      <c r="N181" s="278"/>
      <c r="O181" s="278"/>
      <c r="P181" s="278"/>
      <c r="Q181" s="278"/>
      <c r="R181" s="278"/>
      <c r="S181" s="278"/>
      <c r="T181" s="278"/>
      <c r="U181" s="278"/>
      <c r="V181" s="278"/>
      <c r="W181" s="278"/>
      <c r="X181" s="278"/>
      <c r="Y181" s="278"/>
      <c r="Z181" s="278"/>
    </row>
    <row r="182" spans="1:26" x14ac:dyDescent="0.2">
      <c r="A182" s="277"/>
      <c r="B182" s="278"/>
      <c r="C182" s="278"/>
      <c r="D182" s="278"/>
      <c r="E182" s="278"/>
      <c r="F182" s="278"/>
      <c r="G182" s="278"/>
      <c r="H182" s="278"/>
      <c r="I182" s="278"/>
      <c r="J182" s="278"/>
      <c r="K182" s="278"/>
      <c r="L182" s="278"/>
      <c r="M182" s="278"/>
      <c r="N182" s="278"/>
      <c r="O182" s="278"/>
      <c r="P182" s="278"/>
      <c r="Q182" s="278"/>
      <c r="R182" s="278"/>
      <c r="S182" s="278"/>
      <c r="T182" s="278"/>
      <c r="U182" s="278"/>
      <c r="V182" s="278"/>
      <c r="W182" s="278"/>
      <c r="X182" s="278"/>
      <c r="Y182" s="278"/>
      <c r="Z182" s="278"/>
    </row>
    <row r="183" spans="1:26" x14ac:dyDescent="0.2">
      <c r="A183" s="277"/>
      <c r="B183" s="278"/>
      <c r="C183" s="278"/>
      <c r="D183" s="278"/>
      <c r="E183" s="278"/>
      <c r="F183" s="278"/>
      <c r="G183" s="278"/>
      <c r="H183" s="278"/>
      <c r="I183" s="278"/>
      <c r="J183" s="278"/>
      <c r="K183" s="278"/>
      <c r="L183" s="278"/>
      <c r="M183" s="278"/>
      <c r="N183" s="278"/>
      <c r="O183" s="278"/>
      <c r="P183" s="278"/>
      <c r="Q183" s="278"/>
      <c r="R183" s="278"/>
      <c r="S183" s="278"/>
      <c r="T183" s="278"/>
      <c r="U183" s="278"/>
      <c r="V183" s="278"/>
      <c r="W183" s="278"/>
      <c r="X183" s="278"/>
      <c r="Y183" s="278"/>
      <c r="Z183" s="278"/>
    </row>
    <row r="184" spans="1:26" x14ac:dyDescent="0.2">
      <c r="A184" s="277"/>
      <c r="B184" s="278"/>
      <c r="C184" s="278"/>
      <c r="D184" s="278"/>
      <c r="E184" s="278"/>
      <c r="F184" s="278"/>
      <c r="G184" s="278"/>
      <c r="H184" s="278"/>
      <c r="I184" s="278"/>
      <c r="J184" s="278"/>
      <c r="K184" s="278"/>
      <c r="L184" s="278"/>
      <c r="M184" s="278"/>
      <c r="N184" s="278"/>
      <c r="O184" s="278"/>
      <c r="P184" s="278"/>
      <c r="Q184" s="278"/>
      <c r="R184" s="278"/>
      <c r="S184" s="278"/>
      <c r="T184" s="278"/>
      <c r="U184" s="278"/>
      <c r="V184" s="278"/>
      <c r="W184" s="278"/>
      <c r="X184" s="278"/>
      <c r="Y184" s="278"/>
      <c r="Z184" s="278"/>
    </row>
    <row r="185" spans="1:26" x14ac:dyDescent="0.2">
      <c r="A185" s="277"/>
      <c r="B185" s="278"/>
      <c r="C185" s="278"/>
      <c r="D185" s="278"/>
      <c r="E185" s="278"/>
      <c r="F185" s="278"/>
      <c r="G185" s="278"/>
      <c r="H185" s="278"/>
      <c r="I185" s="278"/>
      <c r="J185" s="278"/>
      <c r="K185" s="278"/>
      <c r="L185" s="278"/>
      <c r="M185" s="278"/>
      <c r="N185" s="278"/>
      <c r="O185" s="278"/>
      <c r="P185" s="278"/>
      <c r="Q185" s="278"/>
      <c r="R185" s="278"/>
      <c r="S185" s="278"/>
      <c r="T185" s="278"/>
      <c r="U185" s="278"/>
      <c r="V185" s="278"/>
      <c r="W185" s="278"/>
      <c r="X185" s="278"/>
      <c r="Y185" s="278"/>
      <c r="Z185" s="278"/>
    </row>
    <row r="186" spans="1:26" x14ac:dyDescent="0.2">
      <c r="A186" s="277"/>
      <c r="B186" s="278"/>
      <c r="C186" s="278"/>
      <c r="D186" s="278"/>
      <c r="E186" s="278"/>
      <c r="F186" s="278"/>
      <c r="G186" s="278"/>
      <c r="H186" s="278"/>
      <c r="I186" s="278"/>
      <c r="J186" s="278"/>
      <c r="K186" s="278"/>
      <c r="L186" s="278"/>
      <c r="M186" s="278"/>
      <c r="N186" s="278"/>
      <c r="O186" s="278"/>
      <c r="P186" s="278"/>
      <c r="Q186" s="278"/>
      <c r="R186" s="278"/>
      <c r="S186" s="278"/>
      <c r="T186" s="278"/>
      <c r="U186" s="278"/>
      <c r="V186" s="278"/>
      <c r="W186" s="278"/>
      <c r="X186" s="278"/>
      <c r="Y186" s="278"/>
      <c r="Z186" s="278"/>
    </row>
    <row r="187" spans="1:26" x14ac:dyDescent="0.2">
      <c r="A187" s="277"/>
      <c r="B187" s="278"/>
      <c r="C187" s="278"/>
      <c r="D187" s="278"/>
      <c r="E187" s="278"/>
      <c r="F187" s="278"/>
      <c r="G187" s="278"/>
      <c r="H187" s="278"/>
      <c r="I187" s="278"/>
      <c r="J187" s="278"/>
      <c r="K187" s="278"/>
      <c r="L187" s="278"/>
      <c r="M187" s="278"/>
      <c r="N187" s="278"/>
      <c r="O187" s="278"/>
      <c r="P187" s="278"/>
      <c r="Q187" s="278"/>
      <c r="R187" s="278"/>
      <c r="S187" s="278"/>
      <c r="T187" s="278"/>
      <c r="U187" s="278"/>
      <c r="V187" s="278"/>
      <c r="W187" s="278"/>
      <c r="X187" s="278"/>
      <c r="Y187" s="278"/>
      <c r="Z187" s="278"/>
    </row>
    <row r="188" spans="1:26" x14ac:dyDescent="0.2">
      <c r="A188" s="277"/>
      <c r="B188" s="278"/>
      <c r="C188" s="278"/>
      <c r="D188" s="278"/>
      <c r="E188" s="278"/>
      <c r="F188" s="278"/>
      <c r="G188" s="278"/>
      <c r="H188" s="278"/>
      <c r="I188" s="278"/>
      <c r="J188" s="278"/>
      <c r="K188" s="278"/>
      <c r="L188" s="278"/>
      <c r="M188" s="278"/>
      <c r="N188" s="278"/>
      <c r="O188" s="278"/>
      <c r="P188" s="278"/>
      <c r="Q188" s="278"/>
      <c r="R188" s="278"/>
      <c r="S188" s="278"/>
      <c r="T188" s="278"/>
      <c r="U188" s="278"/>
      <c r="V188" s="278"/>
      <c r="W188" s="278"/>
      <c r="X188" s="278"/>
      <c r="Y188" s="278"/>
      <c r="Z188" s="278"/>
    </row>
    <row r="189" spans="1:26" x14ac:dyDescent="0.2">
      <c r="A189" s="277"/>
      <c r="B189" s="278"/>
      <c r="C189" s="278"/>
      <c r="D189" s="278"/>
      <c r="E189" s="278"/>
      <c r="F189" s="278"/>
      <c r="G189" s="278"/>
      <c r="H189" s="278"/>
      <c r="I189" s="278"/>
      <c r="J189" s="278"/>
      <c r="K189" s="278"/>
      <c r="L189" s="278"/>
      <c r="M189" s="278"/>
      <c r="N189" s="278"/>
      <c r="O189" s="278"/>
      <c r="P189" s="278"/>
      <c r="Q189" s="278"/>
      <c r="R189" s="278"/>
      <c r="S189" s="278"/>
      <c r="T189" s="278"/>
      <c r="U189" s="278"/>
      <c r="V189" s="278"/>
      <c r="W189" s="278"/>
      <c r="X189" s="278"/>
      <c r="Y189" s="278"/>
      <c r="Z189" s="278"/>
    </row>
    <row r="190" spans="1:26" x14ac:dyDescent="0.2">
      <c r="A190" s="277"/>
      <c r="B190" s="278"/>
      <c r="C190" s="278"/>
      <c r="D190" s="278"/>
      <c r="E190" s="278"/>
      <c r="F190" s="278"/>
      <c r="G190" s="278"/>
      <c r="H190" s="278"/>
      <c r="I190" s="278"/>
      <c r="J190" s="278"/>
      <c r="K190" s="278"/>
      <c r="L190" s="278"/>
      <c r="M190" s="278"/>
      <c r="N190" s="278"/>
      <c r="O190" s="278"/>
      <c r="P190" s="278"/>
      <c r="Q190" s="278"/>
      <c r="R190" s="278"/>
      <c r="S190" s="278"/>
      <c r="T190" s="278"/>
      <c r="U190" s="278"/>
      <c r="V190" s="278"/>
      <c r="W190" s="278"/>
      <c r="X190" s="278"/>
      <c r="Y190" s="278"/>
      <c r="Z190" s="278"/>
    </row>
    <row r="191" spans="1:26" x14ac:dyDescent="0.2">
      <c r="A191" s="277"/>
      <c r="B191" s="278"/>
      <c r="C191" s="278"/>
      <c r="D191" s="278"/>
      <c r="E191" s="278"/>
      <c r="F191" s="278"/>
      <c r="G191" s="278"/>
      <c r="H191" s="278"/>
      <c r="I191" s="278"/>
      <c r="J191" s="278"/>
      <c r="K191" s="278"/>
      <c r="L191" s="278"/>
      <c r="M191" s="278"/>
      <c r="N191" s="278"/>
      <c r="O191" s="278"/>
      <c r="P191" s="278"/>
      <c r="Q191" s="278"/>
      <c r="R191" s="278"/>
      <c r="S191" s="278"/>
      <c r="T191" s="278"/>
      <c r="U191" s="278"/>
      <c r="V191" s="278"/>
      <c r="W191" s="278"/>
      <c r="X191" s="278"/>
      <c r="Y191" s="278"/>
      <c r="Z191" s="278"/>
    </row>
    <row r="192" spans="1:26" x14ac:dyDescent="0.2">
      <c r="A192" s="277"/>
      <c r="B192" s="278"/>
      <c r="C192" s="278"/>
      <c r="D192" s="278"/>
      <c r="E192" s="278"/>
      <c r="F192" s="278"/>
      <c r="G192" s="278"/>
      <c r="H192" s="278"/>
      <c r="I192" s="278"/>
      <c r="J192" s="278"/>
      <c r="K192" s="278"/>
      <c r="L192" s="278"/>
      <c r="M192" s="278"/>
      <c r="N192" s="278"/>
      <c r="O192" s="278"/>
      <c r="P192" s="278"/>
      <c r="Q192" s="278"/>
      <c r="R192" s="278"/>
      <c r="S192" s="278"/>
      <c r="T192" s="278"/>
      <c r="U192" s="278"/>
      <c r="V192" s="278"/>
      <c r="W192" s="278"/>
      <c r="X192" s="278"/>
      <c r="Y192" s="278"/>
      <c r="Z192" s="278"/>
    </row>
    <row r="193" spans="1:26" x14ac:dyDescent="0.2">
      <c r="A193" s="277"/>
      <c r="B193" s="278"/>
      <c r="C193" s="278"/>
      <c r="D193" s="278"/>
      <c r="E193" s="278"/>
      <c r="F193" s="278"/>
      <c r="G193" s="278"/>
      <c r="H193" s="278"/>
      <c r="I193" s="278"/>
      <c r="J193" s="278"/>
      <c r="K193" s="278"/>
      <c r="L193" s="278"/>
      <c r="M193" s="278"/>
      <c r="N193" s="278"/>
      <c r="O193" s="278"/>
      <c r="P193" s="278"/>
      <c r="Q193" s="278"/>
      <c r="R193" s="278"/>
      <c r="S193" s="278"/>
      <c r="T193" s="278"/>
      <c r="U193" s="278"/>
      <c r="V193" s="278"/>
      <c r="W193" s="278"/>
      <c r="X193" s="278"/>
      <c r="Y193" s="278"/>
      <c r="Z193" s="278"/>
    </row>
    <row r="194" spans="1:26" x14ac:dyDescent="0.2">
      <c r="A194" s="277"/>
      <c r="B194" s="278"/>
      <c r="C194" s="278"/>
      <c r="D194" s="278"/>
      <c r="E194" s="278"/>
      <c r="F194" s="278"/>
      <c r="G194" s="278"/>
      <c r="H194" s="278"/>
      <c r="I194" s="278"/>
      <c r="J194" s="278"/>
      <c r="K194" s="278"/>
      <c r="L194" s="278"/>
      <c r="M194" s="278"/>
      <c r="N194" s="278"/>
      <c r="O194" s="278"/>
      <c r="P194" s="278"/>
      <c r="Q194" s="278"/>
      <c r="R194" s="278"/>
      <c r="S194" s="278"/>
      <c r="T194" s="278"/>
      <c r="U194" s="278"/>
      <c r="V194" s="278"/>
      <c r="W194" s="278"/>
      <c r="X194" s="278"/>
      <c r="Y194" s="278"/>
      <c r="Z194" s="278"/>
    </row>
    <row r="195" spans="1:26" x14ac:dyDescent="0.2">
      <c r="A195" s="277"/>
      <c r="B195" s="278"/>
      <c r="C195" s="278"/>
      <c r="D195" s="278"/>
      <c r="E195" s="278"/>
      <c r="F195" s="278"/>
      <c r="G195" s="278"/>
      <c r="H195" s="278"/>
      <c r="I195" s="278"/>
      <c r="J195" s="278"/>
      <c r="K195" s="278"/>
      <c r="L195" s="278"/>
      <c r="M195" s="278"/>
      <c r="N195" s="278"/>
      <c r="O195" s="278"/>
      <c r="P195" s="278"/>
      <c r="Q195" s="278"/>
      <c r="R195" s="278"/>
      <c r="S195" s="278"/>
      <c r="T195" s="278"/>
      <c r="U195" s="278"/>
      <c r="V195" s="278"/>
      <c r="W195" s="278"/>
      <c r="X195" s="278"/>
      <c r="Y195" s="278"/>
      <c r="Z195" s="278"/>
    </row>
    <row r="196" spans="1:26" x14ac:dyDescent="0.2">
      <c r="A196" s="277"/>
      <c r="B196" s="278"/>
      <c r="C196" s="278"/>
      <c r="D196" s="278"/>
      <c r="E196" s="278"/>
      <c r="F196" s="278"/>
      <c r="G196" s="278"/>
      <c r="H196" s="278"/>
      <c r="I196" s="278"/>
      <c r="J196" s="278"/>
      <c r="K196" s="278"/>
      <c r="L196" s="278"/>
      <c r="M196" s="278"/>
      <c r="N196" s="278"/>
      <c r="O196" s="278"/>
      <c r="P196" s="278"/>
      <c r="Q196" s="278"/>
      <c r="R196" s="278"/>
      <c r="S196" s="278"/>
      <c r="T196" s="278"/>
      <c r="U196" s="278"/>
      <c r="V196" s="278"/>
      <c r="W196" s="278"/>
      <c r="X196" s="278"/>
      <c r="Y196" s="278"/>
      <c r="Z196" s="278"/>
    </row>
    <row r="197" spans="1:26" x14ac:dyDescent="0.2">
      <c r="A197" s="277"/>
      <c r="B197" s="278"/>
      <c r="C197" s="278"/>
      <c r="D197" s="278"/>
      <c r="E197" s="278"/>
      <c r="F197" s="278"/>
      <c r="G197" s="278"/>
      <c r="H197" s="278"/>
      <c r="I197" s="278"/>
      <c r="J197" s="278"/>
      <c r="K197" s="278"/>
      <c r="L197" s="278"/>
      <c r="M197" s="278"/>
      <c r="N197" s="278"/>
      <c r="O197" s="278"/>
      <c r="P197" s="278"/>
      <c r="Q197" s="278"/>
      <c r="R197" s="278"/>
      <c r="S197" s="278"/>
      <c r="T197" s="278"/>
      <c r="U197" s="278"/>
      <c r="V197" s="278"/>
      <c r="W197" s="278"/>
      <c r="X197" s="278"/>
      <c r="Y197" s="278"/>
      <c r="Z197" s="278"/>
    </row>
    <row r="198" spans="1:26" x14ac:dyDescent="0.2">
      <c r="A198" s="277"/>
      <c r="B198" s="278"/>
      <c r="C198" s="278"/>
      <c r="D198" s="278"/>
      <c r="E198" s="278"/>
      <c r="F198" s="278"/>
      <c r="G198" s="278"/>
      <c r="H198" s="278"/>
      <c r="I198" s="278"/>
      <c r="J198" s="278"/>
      <c r="K198" s="278"/>
      <c r="L198" s="278"/>
      <c r="M198" s="278"/>
      <c r="N198" s="278"/>
      <c r="O198" s="278"/>
      <c r="P198" s="278"/>
      <c r="Q198" s="278"/>
      <c r="R198" s="278"/>
      <c r="S198" s="278"/>
      <c r="T198" s="278"/>
      <c r="U198" s="278"/>
      <c r="V198" s="278"/>
      <c r="W198" s="278"/>
      <c r="X198" s="278"/>
      <c r="Y198" s="278"/>
      <c r="Z198" s="278"/>
    </row>
    <row r="199" spans="1:26" x14ac:dyDescent="0.2">
      <c r="A199" s="277"/>
      <c r="B199" s="278"/>
      <c r="C199" s="278"/>
      <c r="D199" s="278"/>
      <c r="E199" s="278"/>
      <c r="F199" s="278"/>
      <c r="G199" s="278"/>
      <c r="H199" s="278"/>
      <c r="I199" s="278"/>
      <c r="J199" s="278"/>
      <c r="K199" s="278"/>
      <c r="L199" s="278"/>
      <c r="M199" s="278"/>
      <c r="N199" s="278"/>
      <c r="O199" s="278"/>
      <c r="P199" s="278"/>
      <c r="Q199" s="278"/>
      <c r="R199" s="278"/>
      <c r="S199" s="278"/>
      <c r="T199" s="278"/>
      <c r="U199" s="278"/>
      <c r="V199" s="278"/>
      <c r="W199" s="278"/>
      <c r="X199" s="278"/>
      <c r="Y199" s="278"/>
      <c r="Z199" s="278"/>
    </row>
    <row r="200" spans="1:26" x14ac:dyDescent="0.2">
      <c r="A200" s="277"/>
      <c r="B200" s="278"/>
      <c r="C200" s="278"/>
      <c r="D200" s="278"/>
      <c r="E200" s="278"/>
      <c r="F200" s="278"/>
      <c r="G200" s="278"/>
      <c r="H200" s="278"/>
      <c r="I200" s="278"/>
      <c r="J200" s="278"/>
      <c r="K200" s="278"/>
      <c r="L200" s="278"/>
      <c r="M200" s="278"/>
      <c r="N200" s="278"/>
      <c r="O200" s="278"/>
      <c r="P200" s="278"/>
      <c r="Q200" s="278"/>
      <c r="R200" s="278"/>
      <c r="S200" s="278"/>
      <c r="T200" s="278"/>
      <c r="U200" s="278"/>
      <c r="V200" s="278"/>
      <c r="W200" s="278"/>
      <c r="X200" s="278"/>
      <c r="Y200" s="278"/>
      <c r="Z200" s="278"/>
    </row>
    <row r="201" spans="1:26" x14ac:dyDescent="0.2">
      <c r="A201" s="277"/>
      <c r="B201" s="278"/>
      <c r="C201" s="278"/>
      <c r="D201" s="278"/>
      <c r="E201" s="278"/>
      <c r="F201" s="278"/>
      <c r="G201" s="278"/>
      <c r="H201" s="278"/>
      <c r="I201" s="278"/>
      <c r="J201" s="278"/>
      <c r="K201" s="278"/>
      <c r="L201" s="278"/>
      <c r="M201" s="278"/>
      <c r="N201" s="278"/>
      <c r="O201" s="278"/>
      <c r="P201" s="278"/>
      <c r="Q201" s="278"/>
      <c r="R201" s="278"/>
      <c r="S201" s="278"/>
      <c r="T201" s="278"/>
      <c r="U201" s="278"/>
      <c r="V201" s="278"/>
      <c r="W201" s="278"/>
      <c r="X201" s="278"/>
      <c r="Y201" s="278"/>
      <c r="Z201" s="278"/>
    </row>
    <row r="202" spans="1:26" x14ac:dyDescent="0.2">
      <c r="A202" s="277"/>
      <c r="B202" s="278"/>
      <c r="C202" s="278"/>
      <c r="D202" s="278"/>
      <c r="E202" s="278"/>
      <c r="F202" s="278"/>
      <c r="G202" s="278"/>
      <c r="H202" s="278"/>
      <c r="I202" s="278"/>
      <c r="J202" s="278"/>
      <c r="K202" s="278"/>
      <c r="L202" s="278"/>
      <c r="M202" s="278"/>
      <c r="N202" s="278"/>
      <c r="O202" s="278"/>
      <c r="P202" s="278"/>
      <c r="Q202" s="278"/>
      <c r="R202" s="278"/>
      <c r="S202" s="278"/>
      <c r="T202" s="278"/>
      <c r="U202" s="278"/>
      <c r="V202" s="278"/>
      <c r="W202" s="278"/>
      <c r="X202" s="278"/>
      <c r="Y202" s="278"/>
      <c r="Z202" s="278"/>
    </row>
    <row r="203" spans="1:26" x14ac:dyDescent="0.2">
      <c r="A203" s="277"/>
      <c r="B203" s="278"/>
      <c r="C203" s="278"/>
      <c r="D203" s="278"/>
      <c r="E203" s="278"/>
      <c r="F203" s="278"/>
      <c r="G203" s="278"/>
      <c r="H203" s="278"/>
      <c r="I203" s="278"/>
      <c r="J203" s="278"/>
      <c r="K203" s="278"/>
      <c r="L203" s="278"/>
      <c r="M203" s="278"/>
      <c r="N203" s="278"/>
      <c r="O203" s="278"/>
      <c r="P203" s="278"/>
      <c r="Q203" s="278"/>
      <c r="R203" s="278"/>
      <c r="S203" s="278"/>
      <c r="T203" s="278"/>
      <c r="U203" s="278"/>
      <c r="V203" s="278"/>
      <c r="W203" s="278"/>
      <c r="X203" s="278"/>
      <c r="Y203" s="278"/>
      <c r="Z203" s="278"/>
    </row>
    <row r="204" spans="1:26" x14ac:dyDescent="0.2">
      <c r="A204" s="277"/>
      <c r="B204" s="278"/>
      <c r="C204" s="278"/>
      <c r="D204" s="278"/>
      <c r="E204" s="278"/>
      <c r="F204" s="278"/>
      <c r="G204" s="278"/>
      <c r="H204" s="278"/>
      <c r="I204" s="278"/>
      <c r="J204" s="278"/>
      <c r="K204" s="278"/>
      <c r="L204" s="278"/>
      <c r="M204" s="278"/>
      <c r="N204" s="278"/>
      <c r="O204" s="278"/>
      <c r="P204" s="278"/>
      <c r="Q204" s="278"/>
      <c r="R204" s="278"/>
      <c r="S204" s="278"/>
      <c r="T204" s="278"/>
      <c r="U204" s="278"/>
      <c r="V204" s="278"/>
      <c r="W204" s="278"/>
      <c r="X204" s="278"/>
      <c r="Y204" s="278"/>
      <c r="Z204" s="278"/>
    </row>
    <row r="205" spans="1:26" x14ac:dyDescent="0.2">
      <c r="A205" s="277"/>
      <c r="B205" s="278"/>
      <c r="C205" s="278"/>
      <c r="D205" s="278"/>
      <c r="E205" s="278"/>
      <c r="F205" s="278"/>
      <c r="G205" s="278"/>
      <c r="H205" s="278"/>
      <c r="I205" s="278"/>
      <c r="J205" s="278"/>
      <c r="K205" s="278"/>
      <c r="L205" s="278"/>
      <c r="M205" s="278"/>
      <c r="N205" s="278"/>
      <c r="O205" s="278"/>
      <c r="P205" s="278"/>
      <c r="Q205" s="278"/>
      <c r="R205" s="278"/>
      <c r="S205" s="278"/>
      <c r="T205" s="278"/>
      <c r="U205" s="278"/>
      <c r="V205" s="278"/>
      <c r="W205" s="278"/>
      <c r="X205" s="278"/>
      <c r="Y205" s="278"/>
      <c r="Z205" s="278"/>
    </row>
    <row r="206" spans="1:26" x14ac:dyDescent="0.2">
      <c r="A206" s="277"/>
      <c r="B206" s="278"/>
      <c r="C206" s="278"/>
      <c r="D206" s="278"/>
      <c r="E206" s="278"/>
      <c r="F206" s="278"/>
      <c r="G206" s="278"/>
      <c r="H206" s="278"/>
      <c r="I206" s="278"/>
      <c r="J206" s="278"/>
      <c r="K206" s="278"/>
      <c r="L206" s="278"/>
      <c r="M206" s="278"/>
      <c r="N206" s="278"/>
      <c r="O206" s="278"/>
      <c r="P206" s="278"/>
      <c r="Q206" s="278"/>
      <c r="R206" s="278"/>
      <c r="S206" s="278"/>
      <c r="T206" s="278"/>
      <c r="U206" s="278"/>
      <c r="V206" s="278"/>
      <c r="W206" s="278"/>
      <c r="X206" s="278"/>
      <c r="Y206" s="278"/>
      <c r="Z206" s="278"/>
    </row>
    <row r="207" spans="1:26" x14ac:dyDescent="0.2">
      <c r="A207" s="277"/>
      <c r="B207" s="278"/>
      <c r="C207" s="278"/>
      <c r="D207" s="278"/>
      <c r="E207" s="278"/>
      <c r="F207" s="278"/>
      <c r="G207" s="278"/>
      <c r="H207" s="278"/>
      <c r="I207" s="278"/>
      <c r="J207" s="278"/>
      <c r="K207" s="278"/>
      <c r="L207" s="278"/>
      <c r="M207" s="278"/>
      <c r="N207" s="278"/>
      <c r="O207" s="278"/>
      <c r="P207" s="278"/>
      <c r="Q207" s="278"/>
      <c r="R207" s="278"/>
      <c r="S207" s="278"/>
      <c r="T207" s="278"/>
      <c r="U207" s="278"/>
      <c r="V207" s="278"/>
      <c r="W207" s="278"/>
      <c r="X207" s="278"/>
      <c r="Y207" s="278"/>
      <c r="Z207" s="278"/>
    </row>
    <row r="208" spans="1:26" x14ac:dyDescent="0.2">
      <c r="A208" s="277"/>
      <c r="B208" s="278"/>
      <c r="C208" s="278"/>
      <c r="D208" s="278"/>
      <c r="E208" s="278"/>
      <c r="F208" s="278"/>
      <c r="G208" s="278"/>
      <c r="H208" s="278"/>
      <c r="I208" s="278"/>
      <c r="J208" s="278"/>
      <c r="K208" s="278"/>
      <c r="L208" s="278"/>
      <c r="M208" s="278"/>
      <c r="N208" s="278"/>
      <c r="O208" s="278"/>
      <c r="P208" s="278"/>
      <c r="Q208" s="278"/>
      <c r="R208" s="278"/>
      <c r="S208" s="278"/>
      <c r="T208" s="278"/>
      <c r="U208" s="278"/>
      <c r="V208" s="278"/>
      <c r="W208" s="278"/>
      <c r="X208" s="278"/>
      <c r="Y208" s="278"/>
      <c r="Z208" s="278"/>
    </row>
    <row r="209" spans="1:26" x14ac:dyDescent="0.2">
      <c r="A209" s="277"/>
      <c r="B209" s="278"/>
      <c r="C209" s="278"/>
      <c r="D209" s="278"/>
      <c r="E209" s="278"/>
      <c r="F209" s="278"/>
      <c r="G209" s="278"/>
      <c r="H209" s="278"/>
      <c r="I209" s="278"/>
      <c r="J209" s="278"/>
      <c r="K209" s="278"/>
      <c r="L209" s="278"/>
      <c r="M209" s="278"/>
      <c r="N209" s="278"/>
      <c r="O209" s="278"/>
      <c r="P209" s="278"/>
      <c r="Q209" s="278"/>
      <c r="R209" s="278"/>
      <c r="S209" s="278"/>
      <c r="T209" s="278"/>
      <c r="U209" s="278"/>
      <c r="V209" s="278"/>
      <c r="W209" s="278"/>
      <c r="X209" s="278"/>
      <c r="Y209" s="278"/>
      <c r="Z209" s="278"/>
    </row>
    <row r="210" spans="1:26" x14ac:dyDescent="0.2">
      <c r="A210" s="277"/>
      <c r="B210" s="278"/>
      <c r="C210" s="278"/>
      <c r="D210" s="278"/>
      <c r="E210" s="278"/>
      <c r="F210" s="278"/>
      <c r="G210" s="278"/>
      <c r="H210" s="278"/>
      <c r="I210" s="278"/>
      <c r="J210" s="278"/>
      <c r="K210" s="278"/>
      <c r="L210" s="278"/>
      <c r="M210" s="278"/>
      <c r="N210" s="278"/>
      <c r="O210" s="278"/>
      <c r="P210" s="278"/>
      <c r="Q210" s="278"/>
      <c r="R210" s="278"/>
      <c r="S210" s="278"/>
      <c r="T210" s="278"/>
      <c r="U210" s="278"/>
      <c r="V210" s="278"/>
      <c r="W210" s="278"/>
      <c r="X210" s="278"/>
      <c r="Y210" s="278"/>
      <c r="Z210" s="278"/>
    </row>
    <row r="211" spans="1:26" x14ac:dyDescent="0.2">
      <c r="A211" s="277"/>
      <c r="B211" s="278"/>
      <c r="C211" s="278"/>
      <c r="D211" s="278"/>
      <c r="E211" s="278"/>
      <c r="F211" s="278"/>
      <c r="G211" s="278"/>
      <c r="H211" s="278"/>
      <c r="I211" s="278"/>
      <c r="J211" s="278"/>
      <c r="K211" s="278"/>
      <c r="L211" s="278"/>
      <c r="M211" s="278"/>
      <c r="N211" s="278"/>
      <c r="O211" s="278"/>
      <c r="P211" s="278"/>
      <c r="Q211" s="278"/>
      <c r="R211" s="278"/>
      <c r="S211" s="278"/>
      <c r="T211" s="278"/>
      <c r="U211" s="278"/>
      <c r="V211" s="278"/>
      <c r="W211" s="278"/>
      <c r="X211" s="278"/>
      <c r="Y211" s="278"/>
      <c r="Z211" s="278"/>
    </row>
    <row r="212" spans="1:26" x14ac:dyDescent="0.2">
      <c r="A212" s="277"/>
      <c r="B212" s="278"/>
      <c r="C212" s="278"/>
      <c r="D212" s="278"/>
      <c r="E212" s="278"/>
      <c r="F212" s="278"/>
      <c r="G212" s="278"/>
      <c r="H212" s="278"/>
      <c r="I212" s="278"/>
      <c r="J212" s="278"/>
      <c r="K212" s="278"/>
      <c r="L212" s="278"/>
      <c r="M212" s="278"/>
      <c r="N212" s="278"/>
      <c r="O212" s="278"/>
      <c r="P212" s="278"/>
      <c r="Q212" s="278"/>
      <c r="R212" s="278"/>
      <c r="S212" s="278"/>
      <c r="T212" s="278"/>
      <c r="U212" s="278"/>
      <c r="V212" s="278"/>
      <c r="W212" s="278"/>
      <c r="X212" s="278"/>
      <c r="Y212" s="278"/>
      <c r="Z212" s="278"/>
    </row>
    <row r="213" spans="1:26" x14ac:dyDescent="0.2">
      <c r="A213" s="277"/>
      <c r="B213" s="278"/>
      <c r="C213" s="278"/>
      <c r="D213" s="278"/>
      <c r="E213" s="278"/>
      <c r="F213" s="278"/>
      <c r="G213" s="278"/>
      <c r="H213" s="278"/>
      <c r="I213" s="278"/>
      <c r="J213" s="278"/>
      <c r="K213" s="278"/>
      <c r="L213" s="278"/>
      <c r="M213" s="278"/>
      <c r="N213" s="278"/>
      <c r="O213" s="278"/>
      <c r="P213" s="278"/>
      <c r="Q213" s="278"/>
      <c r="R213" s="278"/>
      <c r="S213" s="278"/>
      <c r="T213" s="278"/>
      <c r="U213" s="278"/>
      <c r="V213" s="278"/>
      <c r="W213" s="278"/>
      <c r="X213" s="278"/>
      <c r="Y213" s="278"/>
      <c r="Z213" s="278"/>
    </row>
    <row r="214" spans="1:26" x14ac:dyDescent="0.2">
      <c r="A214" s="277"/>
      <c r="B214" s="278"/>
      <c r="C214" s="278"/>
      <c r="D214" s="278"/>
      <c r="E214" s="278"/>
      <c r="F214" s="278"/>
      <c r="G214" s="278"/>
      <c r="H214" s="278"/>
      <c r="I214" s="278"/>
      <c r="J214" s="278"/>
      <c r="K214" s="278"/>
      <c r="L214" s="278"/>
      <c r="M214" s="278"/>
      <c r="N214" s="278"/>
      <c r="O214" s="278"/>
      <c r="P214" s="278"/>
      <c r="Q214" s="278"/>
      <c r="R214" s="278"/>
      <c r="S214" s="278"/>
      <c r="T214" s="278"/>
      <c r="U214" s="278"/>
      <c r="V214" s="278"/>
      <c r="W214" s="278"/>
      <c r="X214" s="278"/>
      <c r="Y214" s="278"/>
      <c r="Z214" s="278"/>
    </row>
    <row r="215" spans="1:26" x14ac:dyDescent="0.2">
      <c r="A215" s="277"/>
      <c r="B215" s="278"/>
      <c r="C215" s="278"/>
      <c r="D215" s="278"/>
      <c r="E215" s="278"/>
      <c r="F215" s="278"/>
      <c r="G215" s="278"/>
      <c r="H215" s="278"/>
      <c r="I215" s="278"/>
      <c r="J215" s="278"/>
      <c r="K215" s="278"/>
      <c r="L215" s="278"/>
      <c r="M215" s="278"/>
      <c r="N215" s="278"/>
      <c r="O215" s="278"/>
      <c r="P215" s="278"/>
      <c r="Q215" s="278"/>
      <c r="R215" s="278"/>
      <c r="S215" s="278"/>
      <c r="T215" s="278"/>
      <c r="U215" s="278"/>
      <c r="V215" s="278"/>
      <c r="W215" s="278"/>
      <c r="X215" s="278"/>
      <c r="Y215" s="278"/>
      <c r="Z215" s="278"/>
    </row>
    <row r="216" spans="1:26" x14ac:dyDescent="0.2">
      <c r="A216" s="277"/>
      <c r="B216" s="278"/>
      <c r="C216" s="278"/>
      <c r="D216" s="278"/>
      <c r="E216" s="278"/>
      <c r="F216" s="278"/>
      <c r="G216" s="278"/>
      <c r="H216" s="278"/>
      <c r="I216" s="278"/>
      <c r="J216" s="278"/>
      <c r="K216" s="278"/>
      <c r="L216" s="278"/>
      <c r="M216" s="278"/>
      <c r="N216" s="278"/>
      <c r="O216" s="278"/>
      <c r="P216" s="278"/>
      <c r="Q216" s="278"/>
      <c r="R216" s="278"/>
      <c r="S216" s="278"/>
      <c r="T216" s="278"/>
      <c r="U216" s="278"/>
      <c r="V216" s="278"/>
      <c r="W216" s="278"/>
      <c r="X216" s="278"/>
      <c r="Y216" s="278"/>
      <c r="Z216" s="278"/>
    </row>
    <row r="217" spans="1:26" x14ac:dyDescent="0.2">
      <c r="A217" s="277"/>
      <c r="B217" s="278"/>
      <c r="C217" s="278"/>
      <c r="D217" s="278"/>
      <c r="E217" s="278"/>
      <c r="F217" s="278"/>
      <c r="G217" s="278"/>
      <c r="H217" s="278"/>
      <c r="I217" s="278"/>
      <c r="J217" s="278"/>
      <c r="K217" s="278"/>
      <c r="L217" s="278"/>
      <c r="M217" s="278"/>
      <c r="N217" s="278"/>
      <c r="O217" s="278"/>
      <c r="P217" s="278"/>
      <c r="Q217" s="278"/>
      <c r="R217" s="278"/>
      <c r="S217" s="278"/>
      <c r="T217" s="278"/>
      <c r="U217" s="278"/>
      <c r="V217" s="278"/>
      <c r="W217" s="278"/>
      <c r="X217" s="278"/>
      <c r="Y217" s="278"/>
      <c r="Z217" s="278"/>
    </row>
    <row r="218" spans="1:26" x14ac:dyDescent="0.2">
      <c r="A218" s="277"/>
      <c r="B218" s="278"/>
      <c r="C218" s="278"/>
      <c r="D218" s="278"/>
      <c r="E218" s="278"/>
      <c r="F218" s="278"/>
      <c r="G218" s="278"/>
      <c r="H218" s="278"/>
      <c r="I218" s="278"/>
      <c r="J218" s="278"/>
      <c r="K218" s="278"/>
      <c r="L218" s="278"/>
      <c r="M218" s="278"/>
      <c r="N218" s="278"/>
      <c r="O218" s="278"/>
      <c r="P218" s="278"/>
      <c r="Q218" s="278"/>
      <c r="R218" s="278"/>
      <c r="S218" s="278"/>
      <c r="T218" s="278"/>
      <c r="U218" s="278"/>
      <c r="V218" s="278"/>
      <c r="W218" s="278"/>
      <c r="X218" s="278"/>
      <c r="Y218" s="278"/>
      <c r="Z218" s="278"/>
    </row>
    <row r="219" spans="1:26" x14ac:dyDescent="0.2">
      <c r="A219" s="277"/>
      <c r="B219" s="278"/>
      <c r="C219" s="278"/>
      <c r="D219" s="278"/>
      <c r="E219" s="278"/>
      <c r="F219" s="278"/>
      <c r="G219" s="278"/>
      <c r="H219" s="278"/>
      <c r="I219" s="278"/>
      <c r="J219" s="278"/>
      <c r="K219" s="278"/>
      <c r="L219" s="278"/>
      <c r="M219" s="278"/>
      <c r="N219" s="278"/>
      <c r="O219" s="278"/>
      <c r="P219" s="278"/>
      <c r="Q219" s="278"/>
      <c r="R219" s="278"/>
      <c r="S219" s="278"/>
      <c r="T219" s="278"/>
      <c r="U219" s="278"/>
      <c r="V219" s="278"/>
      <c r="W219" s="278"/>
      <c r="X219" s="278"/>
      <c r="Y219" s="278"/>
      <c r="Z219" s="278"/>
    </row>
    <row r="220" spans="1:26" x14ac:dyDescent="0.2">
      <c r="A220" s="277"/>
      <c r="B220" s="278"/>
      <c r="C220" s="278"/>
      <c r="D220" s="278"/>
      <c r="E220" s="278"/>
      <c r="F220" s="278"/>
      <c r="G220" s="278"/>
      <c r="H220" s="278"/>
      <c r="I220" s="278"/>
      <c r="J220" s="278"/>
      <c r="K220" s="278"/>
      <c r="L220" s="278"/>
      <c r="M220" s="278"/>
      <c r="N220" s="278"/>
      <c r="O220" s="278"/>
      <c r="P220" s="278"/>
      <c r="Q220" s="278"/>
      <c r="R220" s="278"/>
      <c r="S220" s="278"/>
      <c r="T220" s="278"/>
      <c r="U220" s="278"/>
      <c r="V220" s="278"/>
      <c r="W220" s="278"/>
      <c r="X220" s="278"/>
      <c r="Y220" s="278"/>
      <c r="Z220" s="278"/>
    </row>
    <row r="221" spans="1:26" x14ac:dyDescent="0.2">
      <c r="A221" s="277"/>
      <c r="B221" s="278"/>
      <c r="C221" s="278"/>
      <c r="D221" s="278"/>
      <c r="E221" s="278"/>
      <c r="F221" s="278"/>
      <c r="G221" s="278"/>
      <c r="H221" s="278"/>
      <c r="I221" s="278"/>
      <c r="J221" s="278"/>
      <c r="K221" s="278"/>
      <c r="L221" s="278"/>
      <c r="M221" s="278"/>
      <c r="N221" s="278"/>
      <c r="O221" s="278"/>
      <c r="P221" s="278"/>
      <c r="Q221" s="278"/>
      <c r="R221" s="278"/>
      <c r="S221" s="278"/>
      <c r="T221" s="278"/>
      <c r="U221" s="278"/>
      <c r="V221" s="278"/>
      <c r="W221" s="278"/>
      <c r="X221" s="278"/>
      <c r="Y221" s="278"/>
      <c r="Z221" s="278"/>
    </row>
    <row r="222" spans="1:26" x14ac:dyDescent="0.2">
      <c r="A222" s="277"/>
      <c r="B222" s="278"/>
      <c r="C222" s="278"/>
      <c r="D222" s="278"/>
      <c r="E222" s="278"/>
      <c r="F222" s="278"/>
      <c r="G222" s="278"/>
      <c r="H222" s="278"/>
      <c r="I222" s="278"/>
      <c r="J222" s="278"/>
      <c r="K222" s="278"/>
      <c r="L222" s="278"/>
      <c r="M222" s="278"/>
      <c r="N222" s="278"/>
      <c r="O222" s="278"/>
      <c r="P222" s="278"/>
      <c r="Q222" s="278"/>
      <c r="R222" s="278"/>
      <c r="S222" s="278"/>
      <c r="T222" s="278"/>
      <c r="U222" s="278"/>
      <c r="V222" s="278"/>
      <c r="W222" s="278"/>
      <c r="X222" s="278"/>
      <c r="Y222" s="278"/>
      <c r="Z222" s="278"/>
    </row>
    <row r="223" spans="1:26" x14ac:dyDescent="0.2">
      <c r="A223" s="277"/>
      <c r="B223" s="278"/>
      <c r="C223" s="278"/>
      <c r="D223" s="278"/>
      <c r="E223" s="278"/>
      <c r="F223" s="278"/>
      <c r="G223" s="278"/>
      <c r="H223" s="278"/>
      <c r="I223" s="278"/>
      <c r="J223" s="278"/>
      <c r="K223" s="278"/>
      <c r="L223" s="278"/>
      <c r="M223" s="278"/>
      <c r="N223" s="278"/>
      <c r="O223" s="278"/>
      <c r="P223" s="278"/>
      <c r="Q223" s="278"/>
      <c r="R223" s="278"/>
      <c r="S223" s="278"/>
      <c r="T223" s="278"/>
      <c r="U223" s="278"/>
      <c r="V223" s="278"/>
      <c r="W223" s="278"/>
      <c r="X223" s="278"/>
      <c r="Y223" s="278"/>
      <c r="Z223" s="278"/>
    </row>
    <row r="224" spans="1:26" x14ac:dyDescent="0.2">
      <c r="A224" s="277"/>
      <c r="B224" s="278"/>
      <c r="C224" s="278"/>
      <c r="D224" s="278"/>
      <c r="E224" s="278"/>
      <c r="F224" s="278"/>
      <c r="G224" s="278"/>
      <c r="H224" s="278"/>
      <c r="I224" s="278"/>
      <c r="J224" s="278"/>
      <c r="K224" s="278"/>
      <c r="L224" s="278"/>
      <c r="M224" s="278"/>
      <c r="N224" s="278"/>
      <c r="O224" s="278"/>
      <c r="P224" s="278"/>
      <c r="Q224" s="278"/>
      <c r="R224" s="278"/>
      <c r="S224" s="278"/>
      <c r="T224" s="278"/>
      <c r="U224" s="278"/>
      <c r="V224" s="278"/>
      <c r="W224" s="278"/>
      <c r="X224" s="278"/>
      <c r="Y224" s="278"/>
      <c r="Z224" s="278"/>
    </row>
    <row r="225" spans="1:26" x14ac:dyDescent="0.2">
      <c r="A225" s="277"/>
      <c r="B225" s="278"/>
      <c r="C225" s="278"/>
      <c r="D225" s="278"/>
      <c r="E225" s="278"/>
      <c r="F225" s="278"/>
      <c r="G225" s="278"/>
      <c r="H225" s="278"/>
      <c r="I225" s="278"/>
      <c r="J225" s="278"/>
      <c r="K225" s="278"/>
      <c r="L225" s="278"/>
      <c r="M225" s="278"/>
      <c r="N225" s="278"/>
      <c r="O225" s="278"/>
      <c r="P225" s="278"/>
      <c r="Q225" s="278"/>
      <c r="R225" s="278"/>
      <c r="S225" s="278"/>
      <c r="T225" s="278"/>
      <c r="U225" s="278"/>
      <c r="V225" s="278"/>
      <c r="W225" s="278"/>
      <c r="X225" s="278"/>
      <c r="Y225" s="278"/>
      <c r="Z225" s="278"/>
    </row>
    <row r="226" spans="1:26" x14ac:dyDescent="0.2">
      <c r="A226" s="277"/>
      <c r="B226" s="278"/>
      <c r="C226" s="278"/>
      <c r="D226" s="278"/>
      <c r="E226" s="278"/>
      <c r="F226" s="278"/>
      <c r="G226" s="278"/>
      <c r="H226" s="278"/>
      <c r="I226" s="278"/>
      <c r="J226" s="278"/>
      <c r="K226" s="278"/>
      <c r="L226" s="278"/>
      <c r="M226" s="278"/>
      <c r="N226" s="278"/>
      <c r="O226" s="278"/>
      <c r="P226" s="278"/>
      <c r="Q226" s="278"/>
      <c r="R226" s="278"/>
      <c r="S226" s="278"/>
      <c r="T226" s="278"/>
      <c r="U226" s="278"/>
      <c r="V226" s="278"/>
      <c r="W226" s="278"/>
      <c r="X226" s="278"/>
      <c r="Y226" s="278"/>
      <c r="Z226" s="278"/>
    </row>
    <row r="227" spans="1:26" x14ac:dyDescent="0.2">
      <c r="A227" s="277"/>
      <c r="B227" s="278"/>
      <c r="C227" s="278"/>
      <c r="D227" s="278"/>
      <c r="E227" s="278"/>
      <c r="F227" s="278"/>
      <c r="G227" s="278"/>
      <c r="H227" s="278"/>
      <c r="I227" s="278"/>
      <c r="J227" s="278"/>
      <c r="K227" s="278"/>
      <c r="L227" s="278"/>
      <c r="M227" s="278"/>
      <c r="N227" s="278"/>
      <c r="O227" s="278"/>
      <c r="P227" s="278"/>
      <c r="Q227" s="278"/>
      <c r="R227" s="278"/>
      <c r="S227" s="278"/>
      <c r="T227" s="278"/>
      <c r="U227" s="278"/>
      <c r="V227" s="278"/>
      <c r="W227" s="278"/>
      <c r="X227" s="278"/>
      <c r="Y227" s="278"/>
      <c r="Z227" s="278"/>
    </row>
    <row r="228" spans="1:26" x14ac:dyDescent="0.2">
      <c r="A228" s="277"/>
      <c r="B228" s="278"/>
      <c r="C228" s="278"/>
      <c r="D228" s="278"/>
      <c r="E228" s="278"/>
      <c r="F228" s="278"/>
      <c r="G228" s="278"/>
      <c r="H228" s="278"/>
      <c r="I228" s="278"/>
      <c r="J228" s="278"/>
      <c r="K228" s="278"/>
      <c r="L228" s="278"/>
      <c r="M228" s="278"/>
      <c r="N228" s="278"/>
      <c r="O228" s="278"/>
      <c r="P228" s="278"/>
      <c r="Q228" s="278"/>
      <c r="R228" s="278"/>
      <c r="S228" s="278"/>
      <c r="T228" s="278"/>
      <c r="U228" s="278"/>
      <c r="V228" s="278"/>
      <c r="W228" s="278"/>
      <c r="X228" s="278"/>
      <c r="Y228" s="278"/>
      <c r="Z228" s="278"/>
    </row>
    <row r="229" spans="1:26" x14ac:dyDescent="0.2">
      <c r="A229" s="277"/>
      <c r="B229" s="278"/>
      <c r="C229" s="278"/>
      <c r="D229" s="278"/>
      <c r="E229" s="278"/>
      <c r="F229" s="278"/>
      <c r="G229" s="278"/>
      <c r="H229" s="278"/>
      <c r="I229" s="278"/>
      <c r="J229" s="278"/>
      <c r="K229" s="278"/>
      <c r="L229" s="278"/>
      <c r="M229" s="278"/>
      <c r="N229" s="278"/>
      <c r="O229" s="278"/>
      <c r="P229" s="278"/>
      <c r="Q229" s="278"/>
      <c r="R229" s="278"/>
      <c r="S229" s="278"/>
      <c r="T229" s="278"/>
      <c r="U229" s="278"/>
      <c r="V229" s="278"/>
      <c r="W229" s="278"/>
      <c r="X229" s="278"/>
      <c r="Y229" s="278"/>
      <c r="Z229" s="278"/>
    </row>
    <row r="230" spans="1:26" x14ac:dyDescent="0.2">
      <c r="A230" s="277"/>
      <c r="B230" s="278"/>
      <c r="C230" s="278"/>
      <c r="D230" s="278"/>
      <c r="E230" s="278"/>
      <c r="F230" s="278"/>
      <c r="G230" s="278"/>
      <c r="H230" s="278"/>
      <c r="I230" s="278"/>
      <c r="J230" s="278"/>
      <c r="K230" s="278"/>
      <c r="L230" s="278"/>
      <c r="M230" s="278"/>
      <c r="N230" s="278"/>
      <c r="O230" s="278"/>
      <c r="P230" s="278"/>
      <c r="Q230" s="278"/>
      <c r="R230" s="278"/>
      <c r="S230" s="278"/>
      <c r="T230" s="278"/>
      <c r="U230" s="278"/>
      <c r="V230" s="278"/>
      <c r="W230" s="278"/>
      <c r="X230" s="278"/>
      <c r="Y230" s="278"/>
      <c r="Z230" s="278"/>
    </row>
    <row r="231" spans="1:26" x14ac:dyDescent="0.2">
      <c r="A231" s="277"/>
      <c r="B231" s="278"/>
      <c r="C231" s="278"/>
      <c r="D231" s="278"/>
      <c r="E231" s="278"/>
      <c r="F231" s="278"/>
      <c r="G231" s="278"/>
      <c r="H231" s="278"/>
      <c r="I231" s="278"/>
      <c r="J231" s="278"/>
      <c r="K231" s="278"/>
      <c r="L231" s="278"/>
      <c r="M231" s="278"/>
      <c r="N231" s="278"/>
      <c r="O231" s="278"/>
      <c r="P231" s="278"/>
      <c r="Q231" s="278"/>
      <c r="R231" s="278"/>
      <c r="S231" s="278"/>
      <c r="T231" s="278"/>
      <c r="U231" s="278"/>
      <c r="V231" s="278"/>
      <c r="W231" s="278"/>
      <c r="X231" s="278"/>
      <c r="Y231" s="278"/>
      <c r="Z231" s="278"/>
    </row>
    <row r="232" spans="1:26" x14ac:dyDescent="0.2">
      <c r="A232" s="277"/>
      <c r="B232" s="278"/>
      <c r="C232" s="278"/>
      <c r="D232" s="278"/>
      <c r="E232" s="278"/>
      <c r="F232" s="278"/>
      <c r="G232" s="278"/>
      <c r="H232" s="278"/>
      <c r="I232" s="278"/>
      <c r="J232" s="278"/>
      <c r="K232" s="278"/>
      <c r="L232" s="278"/>
      <c r="M232" s="278"/>
      <c r="N232" s="278"/>
      <c r="O232" s="278"/>
      <c r="P232" s="278"/>
      <c r="Q232" s="278"/>
      <c r="R232" s="278"/>
      <c r="S232" s="278"/>
      <c r="T232" s="278"/>
      <c r="U232" s="278"/>
      <c r="V232" s="278"/>
      <c r="W232" s="278"/>
      <c r="X232" s="278"/>
      <c r="Y232" s="278"/>
      <c r="Z232" s="278"/>
    </row>
    <row r="233" spans="1:26" x14ac:dyDescent="0.2">
      <c r="A233" s="277"/>
      <c r="B233" s="278"/>
      <c r="C233" s="278"/>
      <c r="D233" s="278"/>
      <c r="E233" s="278"/>
      <c r="F233" s="278"/>
      <c r="G233" s="278"/>
      <c r="H233" s="278"/>
      <c r="I233" s="278"/>
      <c r="J233" s="278"/>
      <c r="K233" s="278"/>
      <c r="L233" s="278"/>
      <c r="M233" s="278"/>
      <c r="N233" s="278"/>
      <c r="O233" s="278"/>
      <c r="P233" s="278"/>
      <c r="Q233" s="278"/>
      <c r="R233" s="278"/>
      <c r="S233" s="278"/>
      <c r="T233" s="278"/>
      <c r="U233" s="278"/>
      <c r="V233" s="278"/>
      <c r="W233" s="278"/>
      <c r="X233" s="278"/>
      <c r="Y233" s="278"/>
      <c r="Z233" s="278"/>
    </row>
    <row r="234" spans="1:26" x14ac:dyDescent="0.2">
      <c r="A234" s="277"/>
      <c r="B234" s="278"/>
      <c r="C234" s="278"/>
      <c r="D234" s="278"/>
      <c r="E234" s="278"/>
      <c r="F234" s="278"/>
      <c r="G234" s="278"/>
      <c r="H234" s="278"/>
      <c r="I234" s="278"/>
      <c r="J234" s="278"/>
      <c r="K234" s="278"/>
      <c r="L234" s="278"/>
      <c r="M234" s="278"/>
      <c r="N234" s="278"/>
      <c r="O234" s="278"/>
      <c r="P234" s="278"/>
      <c r="Q234" s="278"/>
      <c r="R234" s="278"/>
      <c r="S234" s="278"/>
      <c r="T234" s="278"/>
      <c r="U234" s="278"/>
      <c r="V234" s="278"/>
      <c r="W234" s="278"/>
      <c r="X234" s="278"/>
      <c r="Y234" s="278"/>
      <c r="Z234" s="278"/>
    </row>
    <row r="235" spans="1:26" x14ac:dyDescent="0.2">
      <c r="A235" s="277"/>
      <c r="B235" s="278"/>
      <c r="C235" s="278"/>
      <c r="D235" s="278"/>
      <c r="E235" s="278"/>
      <c r="F235" s="278"/>
      <c r="G235" s="278"/>
      <c r="H235" s="278"/>
      <c r="I235" s="278"/>
      <c r="J235" s="278"/>
      <c r="K235" s="278"/>
      <c r="L235" s="278"/>
      <c r="M235" s="278"/>
      <c r="N235" s="278"/>
      <c r="O235" s="278"/>
      <c r="P235" s="278"/>
      <c r="Q235" s="278"/>
      <c r="R235" s="278"/>
      <c r="S235" s="278"/>
      <c r="T235" s="278"/>
      <c r="U235" s="278"/>
      <c r="V235" s="278"/>
      <c r="W235" s="278"/>
      <c r="X235" s="278"/>
      <c r="Y235" s="278"/>
      <c r="Z235" s="278"/>
    </row>
    <row r="236" spans="1:26" x14ac:dyDescent="0.2">
      <c r="A236" s="277"/>
      <c r="B236" s="278"/>
      <c r="C236" s="278"/>
      <c r="D236" s="278"/>
      <c r="E236" s="278"/>
      <c r="F236" s="278"/>
      <c r="G236" s="278"/>
      <c r="H236" s="278"/>
      <c r="I236" s="278"/>
      <c r="J236" s="278"/>
      <c r="K236" s="278"/>
      <c r="L236" s="278"/>
      <c r="M236" s="278"/>
      <c r="N236" s="278"/>
      <c r="O236" s="278"/>
      <c r="P236" s="278"/>
      <c r="Q236" s="278"/>
      <c r="R236" s="278"/>
      <c r="S236" s="278"/>
      <c r="T236" s="278"/>
      <c r="U236" s="278"/>
      <c r="V236" s="278"/>
      <c r="W236" s="278"/>
      <c r="X236" s="278"/>
      <c r="Y236" s="278"/>
      <c r="Z236" s="278"/>
    </row>
    <row r="237" spans="1:26" x14ac:dyDescent="0.2">
      <c r="A237" s="277"/>
      <c r="B237" s="278"/>
      <c r="C237" s="278"/>
      <c r="D237" s="278"/>
      <c r="E237" s="278"/>
      <c r="F237" s="278"/>
      <c r="G237" s="278"/>
      <c r="H237" s="278"/>
      <c r="I237" s="278"/>
      <c r="J237" s="278"/>
      <c r="K237" s="278"/>
      <c r="L237" s="278"/>
      <c r="M237" s="278"/>
      <c r="N237" s="278"/>
      <c r="O237" s="278"/>
      <c r="P237" s="278"/>
      <c r="Q237" s="278"/>
      <c r="R237" s="278"/>
      <c r="S237" s="278"/>
      <c r="T237" s="278"/>
      <c r="U237" s="278"/>
      <c r="V237" s="278"/>
      <c r="W237" s="278"/>
      <c r="X237" s="278"/>
      <c r="Y237" s="278"/>
      <c r="Z237" s="278"/>
    </row>
    <row r="238" spans="1:26" x14ac:dyDescent="0.2">
      <c r="A238" s="277"/>
      <c r="B238" s="278"/>
      <c r="C238" s="278"/>
      <c r="D238" s="278"/>
      <c r="E238" s="278"/>
      <c r="F238" s="278"/>
      <c r="G238" s="278"/>
      <c r="H238" s="278"/>
      <c r="I238" s="278"/>
      <c r="J238" s="278"/>
      <c r="K238" s="278"/>
      <c r="L238" s="278"/>
      <c r="M238" s="278"/>
      <c r="N238" s="278"/>
      <c r="O238" s="278"/>
      <c r="P238" s="278"/>
      <c r="Q238" s="278"/>
      <c r="R238" s="278"/>
      <c r="S238" s="278"/>
      <c r="T238" s="278"/>
      <c r="U238" s="278"/>
      <c r="V238" s="278"/>
      <c r="W238" s="278"/>
      <c r="X238" s="278"/>
      <c r="Y238" s="278"/>
      <c r="Z238" s="278"/>
    </row>
    <row r="239" spans="1:26" x14ac:dyDescent="0.2">
      <c r="A239" s="277"/>
      <c r="B239" s="278"/>
      <c r="C239" s="278"/>
      <c r="D239" s="278"/>
      <c r="E239" s="278"/>
      <c r="F239" s="278"/>
      <c r="G239" s="278"/>
      <c r="H239" s="278"/>
      <c r="I239" s="278"/>
      <c r="J239" s="278"/>
      <c r="K239" s="278"/>
      <c r="L239" s="278"/>
      <c r="M239" s="278"/>
      <c r="N239" s="278"/>
      <c r="O239" s="278"/>
      <c r="P239" s="278"/>
      <c r="Q239" s="278"/>
      <c r="R239" s="278"/>
      <c r="S239" s="278"/>
      <c r="T239" s="278"/>
      <c r="U239" s="278"/>
      <c r="V239" s="278"/>
      <c r="W239" s="278"/>
      <c r="X239" s="278"/>
      <c r="Y239" s="278"/>
      <c r="Z239" s="278"/>
    </row>
    <row r="240" spans="1:26" x14ac:dyDescent="0.2">
      <c r="A240" s="277"/>
      <c r="B240" s="278"/>
      <c r="C240" s="278"/>
      <c r="D240" s="278"/>
      <c r="E240" s="278"/>
      <c r="F240" s="278"/>
      <c r="G240" s="278"/>
      <c r="H240" s="278"/>
      <c r="I240" s="278"/>
      <c r="J240" s="278"/>
      <c r="K240" s="278"/>
      <c r="L240" s="278"/>
      <c r="M240" s="278"/>
      <c r="N240" s="278"/>
      <c r="O240" s="278"/>
      <c r="P240" s="278"/>
      <c r="Q240" s="278"/>
      <c r="R240" s="278"/>
      <c r="S240" s="278"/>
      <c r="T240" s="278"/>
      <c r="U240" s="278"/>
      <c r="V240" s="278"/>
      <c r="W240" s="278"/>
      <c r="X240" s="278"/>
      <c r="Y240" s="278"/>
      <c r="Z240" s="278"/>
    </row>
    <row r="241" spans="1:26" x14ac:dyDescent="0.2">
      <c r="A241" s="277"/>
      <c r="B241" s="278"/>
      <c r="C241" s="278"/>
      <c r="D241" s="278"/>
      <c r="E241" s="278"/>
      <c r="F241" s="278"/>
      <c r="G241" s="278"/>
      <c r="H241" s="278"/>
      <c r="I241" s="278"/>
      <c r="J241" s="278"/>
      <c r="K241" s="278"/>
      <c r="L241" s="278"/>
      <c r="M241" s="278"/>
      <c r="N241" s="278"/>
      <c r="O241" s="278"/>
      <c r="P241" s="278"/>
      <c r="Q241" s="278"/>
      <c r="R241" s="278"/>
      <c r="S241" s="278"/>
      <c r="T241" s="278"/>
      <c r="U241" s="278"/>
      <c r="V241" s="278"/>
      <c r="W241" s="278"/>
      <c r="X241" s="278"/>
      <c r="Y241" s="278"/>
      <c r="Z241" s="278"/>
    </row>
    <row r="242" spans="1:26" x14ac:dyDescent="0.2">
      <c r="A242" s="277"/>
      <c r="B242" s="278"/>
      <c r="C242" s="278"/>
      <c r="D242" s="278"/>
      <c r="E242" s="278"/>
      <c r="F242" s="278"/>
      <c r="G242" s="278"/>
      <c r="H242" s="278"/>
      <c r="I242" s="278"/>
      <c r="J242" s="278"/>
      <c r="K242" s="278"/>
      <c r="L242" s="278"/>
      <c r="M242" s="278"/>
      <c r="N242" s="278"/>
      <c r="O242" s="278"/>
      <c r="P242" s="278"/>
      <c r="Q242" s="278"/>
      <c r="R242" s="278"/>
      <c r="S242" s="278"/>
      <c r="T242" s="278"/>
      <c r="U242" s="278"/>
      <c r="V242" s="278"/>
      <c r="W242" s="278"/>
      <c r="X242" s="278"/>
      <c r="Y242" s="278"/>
      <c r="Z242" s="278"/>
    </row>
    <row r="243" spans="1:26" x14ac:dyDescent="0.2">
      <c r="A243" s="277"/>
      <c r="B243" s="278"/>
      <c r="C243" s="278"/>
      <c r="D243" s="278"/>
      <c r="E243" s="278"/>
      <c r="F243" s="278"/>
      <c r="G243" s="278"/>
      <c r="H243" s="278"/>
      <c r="I243" s="278"/>
      <c r="J243" s="278"/>
      <c r="K243" s="278"/>
      <c r="L243" s="278"/>
      <c r="M243" s="278"/>
      <c r="N243" s="278"/>
      <c r="O243" s="278"/>
      <c r="P243" s="278"/>
      <c r="Q243" s="278"/>
      <c r="R243" s="278"/>
      <c r="S243" s="278"/>
      <c r="T243" s="278"/>
      <c r="U243" s="278"/>
      <c r="V243" s="278"/>
      <c r="W243" s="278"/>
      <c r="X243" s="278"/>
      <c r="Y243" s="278"/>
      <c r="Z243" s="278"/>
    </row>
    <row r="244" spans="1:26" x14ac:dyDescent="0.2">
      <c r="A244" s="277"/>
      <c r="B244" s="278"/>
      <c r="C244" s="278"/>
      <c r="D244" s="278"/>
      <c r="E244" s="278"/>
      <c r="F244" s="278"/>
      <c r="G244" s="278"/>
      <c r="H244" s="278"/>
      <c r="I244" s="278"/>
      <c r="J244" s="278"/>
      <c r="K244" s="278"/>
      <c r="L244" s="278"/>
      <c r="M244" s="278"/>
      <c r="N244" s="278"/>
      <c r="O244" s="278"/>
      <c r="P244" s="278"/>
      <c r="Q244" s="278"/>
      <c r="R244" s="278"/>
      <c r="S244" s="278"/>
      <c r="T244" s="278"/>
      <c r="U244" s="278"/>
      <c r="V244" s="278"/>
      <c r="W244" s="278"/>
      <c r="X244" s="278"/>
      <c r="Y244" s="278"/>
      <c r="Z244" s="278"/>
    </row>
    <row r="245" spans="1:26" x14ac:dyDescent="0.2">
      <c r="A245" s="277"/>
      <c r="B245" s="278"/>
      <c r="C245" s="278"/>
      <c r="D245" s="278"/>
      <c r="E245" s="278"/>
      <c r="F245" s="278"/>
      <c r="G245" s="278"/>
      <c r="H245" s="278"/>
      <c r="I245" s="278"/>
      <c r="J245" s="278"/>
      <c r="K245" s="278"/>
      <c r="L245" s="278"/>
      <c r="M245" s="278"/>
      <c r="N245" s="278"/>
      <c r="O245" s="278"/>
      <c r="P245" s="278"/>
      <c r="Q245" s="278"/>
      <c r="R245" s="278"/>
      <c r="S245" s="278"/>
      <c r="T245" s="278"/>
      <c r="U245" s="278"/>
      <c r="V245" s="278"/>
      <c r="W245" s="278"/>
      <c r="X245" s="278"/>
      <c r="Y245" s="278"/>
      <c r="Z245" s="278"/>
    </row>
    <row r="246" spans="1:26" x14ac:dyDescent="0.2">
      <c r="A246" s="277"/>
      <c r="B246" s="278"/>
      <c r="C246" s="278"/>
      <c r="D246" s="278"/>
      <c r="E246" s="278"/>
      <c r="F246" s="278"/>
      <c r="G246" s="278"/>
      <c r="H246" s="278"/>
      <c r="I246" s="278"/>
      <c r="J246" s="278"/>
      <c r="K246" s="278"/>
      <c r="L246" s="278"/>
      <c r="M246" s="278"/>
      <c r="N246" s="278"/>
      <c r="O246" s="278"/>
      <c r="P246" s="278"/>
      <c r="Q246" s="278"/>
      <c r="R246" s="278"/>
      <c r="S246" s="278"/>
      <c r="T246" s="278"/>
      <c r="U246" s="278"/>
      <c r="V246" s="278"/>
      <c r="W246" s="278"/>
      <c r="X246" s="278"/>
      <c r="Y246" s="278"/>
      <c r="Z246" s="278"/>
    </row>
    <row r="247" spans="1:26" x14ac:dyDescent="0.2">
      <c r="A247" s="277"/>
      <c r="B247" s="278"/>
      <c r="C247" s="278"/>
      <c r="D247" s="278"/>
      <c r="E247" s="278"/>
      <c r="F247" s="278"/>
      <c r="G247" s="278"/>
      <c r="H247" s="278"/>
      <c r="I247" s="278"/>
      <c r="J247" s="278"/>
      <c r="K247" s="278"/>
      <c r="L247" s="278"/>
      <c r="M247" s="278"/>
      <c r="N247" s="278"/>
      <c r="O247" s="278"/>
      <c r="P247" s="278"/>
      <c r="Q247" s="278"/>
      <c r="R247" s="278"/>
      <c r="S247" s="278"/>
      <c r="T247" s="278"/>
      <c r="U247" s="278"/>
      <c r="V247" s="278"/>
      <c r="W247" s="278"/>
      <c r="X247" s="278"/>
      <c r="Y247" s="278"/>
      <c r="Z247" s="278"/>
    </row>
    <row r="248" spans="1:26" x14ac:dyDescent="0.2">
      <c r="A248" s="277"/>
      <c r="B248" s="278"/>
      <c r="C248" s="278"/>
      <c r="D248" s="278"/>
      <c r="E248" s="278"/>
      <c r="F248" s="278"/>
      <c r="G248" s="278"/>
      <c r="H248" s="278"/>
      <c r="I248" s="278"/>
      <c r="J248" s="278"/>
      <c r="K248" s="278"/>
      <c r="L248" s="278"/>
      <c r="M248" s="278"/>
      <c r="N248" s="278"/>
      <c r="O248" s="278"/>
      <c r="P248" s="278"/>
      <c r="Q248" s="278"/>
      <c r="R248" s="278"/>
      <c r="S248" s="278"/>
      <c r="T248" s="278"/>
      <c r="U248" s="278"/>
      <c r="V248" s="278"/>
      <c r="W248" s="278"/>
      <c r="X248" s="278"/>
      <c r="Y248" s="278"/>
      <c r="Z248" s="278"/>
    </row>
    <row r="249" spans="1:26" x14ac:dyDescent="0.2">
      <c r="A249" s="277"/>
      <c r="B249" s="278"/>
      <c r="C249" s="278"/>
      <c r="D249" s="278"/>
      <c r="E249" s="278"/>
      <c r="F249" s="278"/>
      <c r="G249" s="278"/>
      <c r="H249" s="278"/>
      <c r="I249" s="278"/>
      <c r="J249" s="278"/>
      <c r="K249" s="278"/>
      <c r="L249" s="278"/>
      <c r="M249" s="278"/>
      <c r="N249" s="278"/>
      <c r="O249" s="278"/>
      <c r="P249" s="278"/>
      <c r="Q249" s="278"/>
      <c r="R249" s="278"/>
      <c r="S249" s="278"/>
      <c r="T249" s="278"/>
      <c r="U249" s="278"/>
      <c r="V249" s="278"/>
      <c r="W249" s="278"/>
      <c r="X249" s="278"/>
      <c r="Y249" s="278"/>
      <c r="Z249" s="278"/>
    </row>
    <row r="250" spans="1:26" x14ac:dyDescent="0.2">
      <c r="A250" s="277"/>
      <c r="B250" s="278"/>
      <c r="C250" s="278"/>
      <c r="D250" s="278"/>
      <c r="E250" s="278"/>
      <c r="F250" s="278"/>
      <c r="G250" s="278"/>
      <c r="H250" s="278"/>
      <c r="I250" s="278"/>
      <c r="J250" s="278"/>
      <c r="K250" s="278"/>
      <c r="L250" s="278"/>
      <c r="M250" s="278"/>
      <c r="N250" s="278"/>
      <c r="O250" s="278"/>
      <c r="P250" s="278"/>
      <c r="Q250" s="278"/>
      <c r="R250" s="278"/>
      <c r="S250" s="278"/>
      <c r="T250" s="278"/>
      <c r="U250" s="278"/>
      <c r="V250" s="278"/>
      <c r="W250" s="278"/>
      <c r="X250" s="278"/>
      <c r="Y250" s="278"/>
      <c r="Z250" s="278"/>
    </row>
    <row r="251" spans="1:26" x14ac:dyDescent="0.2">
      <c r="A251" s="277"/>
      <c r="B251" s="278"/>
      <c r="C251" s="278"/>
      <c r="D251" s="278"/>
      <c r="E251" s="278"/>
      <c r="F251" s="278"/>
      <c r="G251" s="278"/>
      <c r="H251" s="278"/>
      <c r="I251" s="278"/>
      <c r="J251" s="278"/>
      <c r="K251" s="278"/>
      <c r="L251" s="278"/>
      <c r="M251" s="278"/>
      <c r="N251" s="278"/>
      <c r="O251" s="278"/>
      <c r="P251" s="278"/>
      <c r="Q251" s="278"/>
      <c r="R251" s="278"/>
      <c r="S251" s="278"/>
      <c r="T251" s="278"/>
      <c r="U251" s="278"/>
      <c r="V251" s="278"/>
      <c r="W251" s="278"/>
      <c r="X251" s="278"/>
      <c r="Y251" s="278"/>
      <c r="Z251" s="278"/>
    </row>
    <row r="252" spans="1:26" x14ac:dyDescent="0.2">
      <c r="A252" s="277"/>
      <c r="B252" s="278"/>
      <c r="C252" s="278"/>
      <c r="D252" s="278"/>
      <c r="E252" s="278"/>
      <c r="F252" s="278"/>
      <c r="G252" s="278"/>
      <c r="H252" s="278"/>
      <c r="I252" s="278"/>
      <c r="J252" s="278"/>
      <c r="K252" s="278"/>
      <c r="L252" s="278"/>
      <c r="M252" s="278"/>
      <c r="N252" s="278"/>
      <c r="O252" s="278"/>
      <c r="P252" s="278"/>
      <c r="Q252" s="278"/>
      <c r="R252" s="278"/>
      <c r="S252" s="278"/>
      <c r="T252" s="278"/>
      <c r="U252" s="278"/>
      <c r="V252" s="278"/>
      <c r="W252" s="278"/>
      <c r="X252" s="278"/>
      <c r="Y252" s="278"/>
      <c r="Z252" s="278"/>
    </row>
    <row r="253" spans="1:26" x14ac:dyDescent="0.2">
      <c r="A253" s="277"/>
      <c r="B253" s="278"/>
      <c r="C253" s="278"/>
      <c r="D253" s="278"/>
      <c r="E253" s="278"/>
      <c r="F253" s="278"/>
      <c r="G253" s="278"/>
      <c r="H253" s="278"/>
      <c r="I253" s="278"/>
      <c r="J253" s="278"/>
      <c r="K253" s="278"/>
      <c r="L253" s="278"/>
      <c r="M253" s="278"/>
      <c r="N253" s="278"/>
      <c r="O253" s="278"/>
      <c r="P253" s="278"/>
      <c r="Q253" s="278"/>
      <c r="R253" s="278"/>
      <c r="S253" s="278"/>
      <c r="T253" s="278"/>
      <c r="U253" s="278"/>
      <c r="V253" s="278"/>
      <c r="W253" s="278"/>
      <c r="X253" s="278"/>
      <c r="Y253" s="278"/>
      <c r="Z253" s="278"/>
    </row>
    <row r="254" spans="1:26" x14ac:dyDescent="0.2">
      <c r="A254" s="277"/>
      <c r="B254" s="278"/>
      <c r="C254" s="278"/>
      <c r="D254" s="278"/>
      <c r="E254" s="278"/>
      <c r="F254" s="278"/>
      <c r="G254" s="278"/>
      <c r="H254" s="278"/>
      <c r="I254" s="278"/>
      <c r="J254" s="278"/>
      <c r="K254" s="278"/>
      <c r="L254" s="278"/>
      <c r="M254" s="278"/>
      <c r="N254" s="278"/>
      <c r="O254" s="278"/>
      <c r="P254" s="278"/>
      <c r="Q254" s="278"/>
      <c r="R254" s="278"/>
      <c r="S254" s="278"/>
      <c r="T254" s="278"/>
      <c r="U254" s="278"/>
      <c r="V254" s="278"/>
      <c r="W254" s="278"/>
      <c r="X254" s="278"/>
      <c r="Y254" s="278"/>
      <c r="Z254" s="278"/>
    </row>
    <row r="255" spans="1:26" x14ac:dyDescent="0.2">
      <c r="A255" s="277"/>
      <c r="B255" s="278"/>
      <c r="C255" s="278"/>
      <c r="D255" s="278"/>
      <c r="E255" s="278"/>
      <c r="F255" s="278"/>
      <c r="G255" s="278"/>
      <c r="H255" s="278"/>
      <c r="I255" s="278"/>
      <c r="J255" s="278"/>
      <c r="K255" s="278"/>
      <c r="L255" s="278"/>
      <c r="M255" s="278"/>
      <c r="N255" s="278"/>
      <c r="O255" s="278"/>
      <c r="P255" s="278"/>
      <c r="Q255" s="278"/>
      <c r="R255" s="278"/>
      <c r="S255" s="278"/>
      <c r="T255" s="278"/>
      <c r="U255" s="278"/>
      <c r="V255" s="278"/>
      <c r="W255" s="278"/>
      <c r="X255" s="278"/>
      <c r="Y255" s="278"/>
      <c r="Z255" s="278"/>
    </row>
    <row r="256" spans="1:26" x14ac:dyDescent="0.2">
      <c r="A256" s="277"/>
      <c r="B256" s="278"/>
      <c r="C256" s="278"/>
      <c r="D256" s="278"/>
      <c r="E256" s="278"/>
      <c r="F256" s="278"/>
      <c r="G256" s="278"/>
      <c r="H256" s="278"/>
      <c r="I256" s="278"/>
      <c r="J256" s="278"/>
      <c r="K256" s="278"/>
      <c r="L256" s="278"/>
      <c r="M256" s="278"/>
      <c r="N256" s="278"/>
      <c r="O256" s="278"/>
      <c r="P256" s="278"/>
      <c r="Q256" s="278"/>
      <c r="R256" s="278"/>
      <c r="S256" s="278"/>
      <c r="T256" s="278"/>
      <c r="U256" s="278"/>
      <c r="V256" s="278"/>
      <c r="W256" s="278"/>
      <c r="X256" s="278"/>
      <c r="Y256" s="278"/>
      <c r="Z256" s="278"/>
    </row>
    <row r="257" spans="1:26" x14ac:dyDescent="0.2">
      <c r="A257" s="277"/>
      <c r="B257" s="278"/>
      <c r="C257" s="278"/>
      <c r="D257" s="278"/>
      <c r="E257" s="278"/>
      <c r="F257" s="278"/>
      <c r="G257" s="278"/>
      <c r="H257" s="278"/>
      <c r="I257" s="278"/>
      <c r="J257" s="278"/>
      <c r="K257" s="278"/>
      <c r="L257" s="278"/>
      <c r="M257" s="278"/>
      <c r="N257" s="278"/>
      <c r="O257" s="278"/>
      <c r="P257" s="278"/>
      <c r="Q257" s="278"/>
      <c r="R257" s="278"/>
      <c r="S257" s="278"/>
      <c r="T257" s="278"/>
      <c r="U257" s="278"/>
      <c r="V257" s="278"/>
      <c r="W257" s="278"/>
      <c r="X257" s="278"/>
      <c r="Y257" s="278"/>
      <c r="Z257" s="278"/>
    </row>
    <row r="258" spans="1:26" x14ac:dyDescent="0.2">
      <c r="A258" s="277"/>
      <c r="B258" s="278"/>
      <c r="C258" s="278"/>
      <c r="D258" s="278"/>
      <c r="E258" s="278"/>
      <c r="F258" s="278"/>
      <c r="G258" s="278"/>
      <c r="H258" s="278"/>
      <c r="I258" s="278"/>
      <c r="J258" s="278"/>
      <c r="K258" s="278"/>
      <c r="L258" s="278"/>
      <c r="M258" s="278"/>
      <c r="N258" s="278"/>
      <c r="O258" s="278"/>
      <c r="P258" s="278"/>
      <c r="Q258" s="278"/>
      <c r="R258" s="278"/>
      <c r="S258" s="278"/>
      <c r="T258" s="278"/>
      <c r="U258" s="278"/>
      <c r="V258" s="278"/>
      <c r="W258" s="278"/>
      <c r="X258" s="278"/>
      <c r="Y258" s="278"/>
      <c r="Z258" s="278"/>
    </row>
    <row r="259" spans="1:26" x14ac:dyDescent="0.2">
      <c r="A259" s="277"/>
      <c r="B259" s="278"/>
      <c r="C259" s="278"/>
      <c r="D259" s="278"/>
      <c r="E259" s="278"/>
      <c r="F259" s="278"/>
      <c r="G259" s="278"/>
      <c r="H259" s="278"/>
      <c r="I259" s="278"/>
      <c r="J259" s="278"/>
      <c r="K259" s="278"/>
      <c r="L259" s="278"/>
      <c r="M259" s="278"/>
      <c r="N259" s="278"/>
      <c r="O259" s="278"/>
      <c r="P259" s="278"/>
      <c r="Q259" s="278"/>
      <c r="R259" s="278"/>
      <c r="S259" s="278"/>
      <c r="T259" s="278"/>
      <c r="U259" s="278"/>
      <c r="V259" s="278"/>
      <c r="W259" s="278"/>
      <c r="X259" s="278"/>
      <c r="Y259" s="278"/>
      <c r="Z259" s="278"/>
    </row>
    <row r="260" spans="1:26" x14ac:dyDescent="0.2">
      <c r="A260" s="277"/>
      <c r="B260" s="278"/>
      <c r="C260" s="278"/>
      <c r="D260" s="278"/>
      <c r="E260" s="278"/>
      <c r="F260" s="278"/>
      <c r="G260" s="278"/>
      <c r="H260" s="278"/>
      <c r="I260" s="278"/>
      <c r="J260" s="278"/>
      <c r="K260" s="278"/>
      <c r="L260" s="278"/>
      <c r="M260" s="278"/>
      <c r="N260" s="278"/>
      <c r="O260" s="278"/>
      <c r="P260" s="278"/>
      <c r="Q260" s="278"/>
      <c r="R260" s="278"/>
      <c r="S260" s="278"/>
      <c r="T260" s="278"/>
      <c r="U260" s="278"/>
      <c r="V260" s="278"/>
      <c r="W260" s="278"/>
      <c r="X260" s="278"/>
      <c r="Y260" s="278"/>
      <c r="Z260" s="278"/>
    </row>
    <row r="261" spans="1:26" x14ac:dyDescent="0.2">
      <c r="A261" s="277"/>
      <c r="B261" s="278"/>
      <c r="C261" s="278"/>
      <c r="D261" s="278"/>
      <c r="E261" s="278"/>
      <c r="F261" s="278"/>
      <c r="G261" s="278"/>
      <c r="H261" s="278"/>
      <c r="I261" s="278"/>
      <c r="J261" s="278"/>
      <c r="K261" s="278"/>
      <c r="L261" s="278"/>
      <c r="M261" s="278"/>
      <c r="N261" s="278"/>
      <c r="O261" s="278"/>
      <c r="P261" s="278"/>
      <c r="Q261" s="278"/>
      <c r="R261" s="278"/>
      <c r="S261" s="278"/>
      <c r="T261" s="278"/>
      <c r="U261" s="278"/>
      <c r="V261" s="278"/>
      <c r="W261" s="278"/>
      <c r="X261" s="278"/>
      <c r="Y261" s="278"/>
      <c r="Z261" s="278"/>
    </row>
    <row r="262" spans="1:26" x14ac:dyDescent="0.2">
      <c r="A262" s="277"/>
      <c r="B262" s="278"/>
      <c r="C262" s="278"/>
      <c r="D262" s="278"/>
      <c r="E262" s="278"/>
      <c r="F262" s="278"/>
      <c r="G262" s="278"/>
      <c r="H262" s="278"/>
      <c r="I262" s="278"/>
      <c r="J262" s="278"/>
      <c r="K262" s="278"/>
      <c r="L262" s="278"/>
      <c r="M262" s="278"/>
      <c r="N262" s="278"/>
      <c r="O262" s="278"/>
      <c r="P262" s="278"/>
      <c r="Q262" s="278"/>
      <c r="R262" s="278"/>
      <c r="S262" s="278"/>
      <c r="T262" s="278"/>
      <c r="U262" s="278"/>
      <c r="V262" s="278"/>
      <c r="W262" s="278"/>
      <c r="X262" s="278"/>
      <c r="Y262" s="278"/>
      <c r="Z262" s="278"/>
    </row>
    <row r="263" spans="1:26" x14ac:dyDescent="0.2">
      <c r="A263" s="277"/>
      <c r="B263" s="278"/>
      <c r="C263" s="278"/>
      <c r="D263" s="278"/>
      <c r="E263" s="278"/>
      <c r="F263" s="278"/>
      <c r="G263" s="278"/>
      <c r="H263" s="278"/>
      <c r="I263" s="278"/>
      <c r="J263" s="278"/>
      <c r="K263" s="278"/>
      <c r="L263" s="278"/>
      <c r="M263" s="278"/>
      <c r="N263" s="278"/>
      <c r="O263" s="278"/>
      <c r="P263" s="278"/>
      <c r="Q263" s="278"/>
      <c r="R263" s="278"/>
      <c r="S263" s="278"/>
      <c r="T263" s="278"/>
      <c r="U263" s="278"/>
      <c r="V263" s="278"/>
      <c r="W263" s="278"/>
      <c r="X263" s="278"/>
      <c r="Y263" s="278"/>
      <c r="Z263" s="278"/>
    </row>
    <row r="264" spans="1:26" x14ac:dyDescent="0.2">
      <c r="A264" s="277"/>
      <c r="B264" s="278"/>
      <c r="C264" s="278"/>
      <c r="D264" s="278"/>
      <c r="E264" s="278"/>
      <c r="F264" s="278"/>
      <c r="G264" s="278"/>
      <c r="H264" s="278"/>
      <c r="I264" s="278"/>
      <c r="J264" s="278"/>
      <c r="K264" s="278"/>
      <c r="L264" s="278"/>
      <c r="M264" s="278"/>
      <c r="N264" s="278"/>
      <c r="O264" s="278"/>
      <c r="P264" s="278"/>
      <c r="Q264" s="278"/>
      <c r="R264" s="278"/>
      <c r="S264" s="278"/>
      <c r="T264" s="278"/>
      <c r="U264" s="278"/>
      <c r="V264" s="278"/>
      <c r="W264" s="278"/>
      <c r="X264" s="278"/>
      <c r="Y264" s="278"/>
      <c r="Z264" s="278"/>
    </row>
    <row r="265" spans="1:26" x14ac:dyDescent="0.2">
      <c r="A265" s="277"/>
      <c r="B265" s="278"/>
      <c r="C265" s="278"/>
      <c r="D265" s="278"/>
      <c r="E265" s="278"/>
      <c r="F265" s="278"/>
      <c r="G265" s="278"/>
      <c r="H265" s="278"/>
      <c r="I265" s="278"/>
      <c r="J265" s="278"/>
      <c r="K265" s="278"/>
      <c r="L265" s="278"/>
      <c r="M265" s="278"/>
      <c r="N265" s="278"/>
      <c r="O265" s="278"/>
      <c r="P265" s="278"/>
      <c r="Q265" s="278"/>
      <c r="R265" s="278"/>
      <c r="S265" s="278"/>
      <c r="T265" s="278"/>
      <c r="U265" s="278"/>
      <c r="V265" s="278"/>
      <c r="W265" s="278"/>
      <c r="X265" s="278"/>
      <c r="Y265" s="278"/>
      <c r="Z265" s="278"/>
    </row>
    <row r="266" spans="1:26" x14ac:dyDescent="0.2">
      <c r="A266" s="277"/>
      <c r="B266" s="278"/>
      <c r="C266" s="278"/>
      <c r="D266" s="278"/>
      <c r="E266" s="278"/>
      <c r="F266" s="278"/>
      <c r="G266" s="278"/>
      <c r="H266" s="278"/>
      <c r="I266" s="278"/>
      <c r="J266" s="278"/>
      <c r="K266" s="278"/>
      <c r="L266" s="278"/>
      <c r="M266" s="278"/>
      <c r="N266" s="278"/>
      <c r="O266" s="278"/>
      <c r="P266" s="278"/>
      <c r="Q266" s="278"/>
      <c r="R266" s="278"/>
      <c r="S266" s="278"/>
      <c r="T266" s="278"/>
      <c r="U266" s="278"/>
      <c r="V266" s="278"/>
      <c r="W266" s="278"/>
      <c r="X266" s="278"/>
      <c r="Y266" s="278"/>
      <c r="Z266" s="278"/>
    </row>
    <row r="267" spans="1:26" x14ac:dyDescent="0.2">
      <c r="A267" s="277"/>
      <c r="B267" s="278"/>
      <c r="C267" s="278"/>
      <c r="D267" s="278"/>
      <c r="E267" s="278"/>
      <c r="F267" s="278"/>
      <c r="G267" s="278"/>
      <c r="H267" s="278"/>
      <c r="I267" s="278"/>
      <c r="J267" s="278"/>
      <c r="K267" s="278"/>
      <c r="L267" s="278"/>
      <c r="M267" s="278"/>
      <c r="N267" s="278"/>
      <c r="O267" s="278"/>
      <c r="P267" s="278"/>
      <c r="Q267" s="278"/>
      <c r="R267" s="278"/>
      <c r="S267" s="278"/>
      <c r="T267" s="278"/>
      <c r="U267" s="278"/>
      <c r="V267" s="278"/>
      <c r="W267" s="278"/>
      <c r="X267" s="278"/>
      <c r="Y267" s="278"/>
      <c r="Z267" s="278"/>
    </row>
    <row r="268" spans="1:26" x14ac:dyDescent="0.2">
      <c r="A268" s="277"/>
      <c r="B268" s="278"/>
      <c r="C268" s="278"/>
      <c r="D268" s="278"/>
      <c r="E268" s="278"/>
      <c r="F268" s="278"/>
      <c r="G268" s="278"/>
      <c r="H268" s="278"/>
      <c r="I268" s="278"/>
      <c r="J268" s="278"/>
      <c r="K268" s="278"/>
      <c r="L268" s="278"/>
      <c r="M268" s="278"/>
      <c r="N268" s="278"/>
      <c r="O268" s="278"/>
      <c r="P268" s="278"/>
      <c r="Q268" s="278"/>
      <c r="R268" s="278"/>
      <c r="S268" s="278"/>
      <c r="T268" s="278"/>
      <c r="U268" s="278"/>
      <c r="V268" s="278"/>
      <c r="W268" s="278"/>
      <c r="X268" s="278"/>
      <c r="Y268" s="278"/>
      <c r="Z268" s="278"/>
    </row>
    <row r="269" spans="1:26" x14ac:dyDescent="0.2">
      <c r="A269" s="277"/>
      <c r="B269" s="278"/>
      <c r="C269" s="278"/>
      <c r="D269" s="278"/>
      <c r="E269" s="278"/>
      <c r="F269" s="278"/>
      <c r="G269" s="278"/>
      <c r="H269" s="278"/>
      <c r="I269" s="278"/>
      <c r="J269" s="278"/>
      <c r="K269" s="278"/>
      <c r="L269" s="278"/>
      <c r="M269" s="278"/>
      <c r="N269" s="278"/>
      <c r="O269" s="278"/>
      <c r="P269" s="278"/>
      <c r="Q269" s="278"/>
      <c r="R269" s="278"/>
      <c r="S269" s="278"/>
      <c r="T269" s="278"/>
      <c r="U269" s="278"/>
      <c r="V269" s="278"/>
      <c r="W269" s="278"/>
      <c r="X269" s="278"/>
      <c r="Y269" s="278"/>
      <c r="Z269" s="278"/>
    </row>
    <row r="270" spans="1:26" x14ac:dyDescent="0.2">
      <c r="A270" s="277"/>
      <c r="B270" s="278"/>
      <c r="C270" s="278"/>
      <c r="D270" s="278"/>
      <c r="E270" s="278"/>
      <c r="F270" s="278"/>
      <c r="G270" s="278"/>
      <c r="H270" s="278"/>
      <c r="I270" s="278"/>
      <c r="J270" s="278"/>
      <c r="K270" s="278"/>
      <c r="L270" s="278"/>
      <c r="M270" s="278"/>
      <c r="N270" s="278"/>
      <c r="O270" s="278"/>
      <c r="P270" s="278"/>
      <c r="Q270" s="278"/>
      <c r="R270" s="278"/>
      <c r="S270" s="278"/>
      <c r="T270" s="278"/>
      <c r="U270" s="278"/>
      <c r="V270" s="278"/>
      <c r="W270" s="278"/>
      <c r="X270" s="278"/>
      <c r="Y270" s="278"/>
      <c r="Z270" s="278"/>
    </row>
    <row r="271" spans="1:26" x14ac:dyDescent="0.2">
      <c r="A271" s="277"/>
      <c r="B271" s="278"/>
      <c r="C271" s="278"/>
      <c r="D271" s="278"/>
      <c r="E271" s="278"/>
      <c r="F271" s="278"/>
      <c r="G271" s="278"/>
      <c r="H271" s="278"/>
      <c r="I271" s="278"/>
      <c r="J271" s="278"/>
      <c r="K271" s="278"/>
      <c r="L271" s="278"/>
      <c r="M271" s="278"/>
      <c r="N271" s="278"/>
      <c r="O271" s="278"/>
      <c r="P271" s="278"/>
      <c r="Q271" s="278"/>
      <c r="R271" s="278"/>
      <c r="S271" s="278"/>
      <c r="T271" s="278"/>
      <c r="U271" s="278"/>
      <c r="V271" s="278"/>
      <c r="W271" s="278"/>
      <c r="X271" s="278"/>
      <c r="Y271" s="278"/>
      <c r="Z271" s="278"/>
    </row>
    <row r="272" spans="1:26" x14ac:dyDescent="0.2">
      <c r="A272" s="277"/>
      <c r="B272" s="278"/>
      <c r="C272" s="278"/>
      <c r="D272" s="278"/>
      <c r="E272" s="278"/>
      <c r="F272" s="278"/>
      <c r="G272" s="278"/>
      <c r="H272" s="278"/>
      <c r="I272" s="278"/>
      <c r="J272" s="278"/>
      <c r="K272" s="278"/>
      <c r="L272" s="278"/>
      <c r="M272" s="278"/>
      <c r="N272" s="278"/>
      <c r="O272" s="278"/>
      <c r="P272" s="278"/>
      <c r="Q272" s="278"/>
      <c r="R272" s="278"/>
      <c r="S272" s="278"/>
      <c r="T272" s="278"/>
      <c r="U272" s="278"/>
      <c r="V272" s="278"/>
      <c r="W272" s="278"/>
      <c r="X272" s="278"/>
      <c r="Y272" s="278"/>
      <c r="Z272" s="278"/>
    </row>
    <row r="273" spans="1:26" x14ac:dyDescent="0.2">
      <c r="A273" s="277"/>
      <c r="B273" s="278"/>
      <c r="C273" s="278"/>
      <c r="D273" s="278"/>
      <c r="E273" s="278"/>
      <c r="F273" s="278"/>
      <c r="G273" s="278"/>
      <c r="H273" s="278"/>
      <c r="I273" s="278"/>
      <c r="J273" s="278"/>
      <c r="K273" s="278"/>
      <c r="L273" s="278"/>
      <c r="M273" s="278"/>
      <c r="N273" s="278"/>
      <c r="O273" s="278"/>
      <c r="P273" s="278"/>
      <c r="Q273" s="278"/>
      <c r="R273" s="278"/>
      <c r="S273" s="278"/>
      <c r="T273" s="278"/>
      <c r="U273" s="278"/>
      <c r="V273" s="278"/>
      <c r="W273" s="278"/>
      <c r="X273" s="278"/>
      <c r="Y273" s="278"/>
      <c r="Z273" s="278"/>
    </row>
    <row r="274" spans="1:26" x14ac:dyDescent="0.2">
      <c r="A274" s="277"/>
      <c r="B274" s="278"/>
      <c r="C274" s="278"/>
      <c r="D274" s="278"/>
      <c r="E274" s="278"/>
      <c r="F274" s="278"/>
      <c r="G274" s="278"/>
      <c r="H274" s="278"/>
      <c r="I274" s="278"/>
      <c r="J274" s="278"/>
      <c r="K274" s="278"/>
      <c r="L274" s="278"/>
      <c r="M274" s="278"/>
      <c r="N274" s="278"/>
      <c r="O274" s="278"/>
      <c r="P274" s="278"/>
      <c r="Q274" s="278"/>
      <c r="R274" s="278"/>
      <c r="S274" s="278"/>
      <c r="T274" s="278"/>
      <c r="U274" s="278"/>
      <c r="V274" s="278"/>
      <c r="W274" s="278"/>
      <c r="X274" s="278"/>
      <c r="Y274" s="278"/>
      <c r="Z274" s="278"/>
    </row>
    <row r="275" spans="1:26" x14ac:dyDescent="0.2">
      <c r="A275" s="277"/>
      <c r="B275" s="278"/>
      <c r="C275" s="278"/>
      <c r="D275" s="278"/>
      <c r="E275" s="278"/>
      <c r="F275" s="278"/>
      <c r="G275" s="278"/>
      <c r="H275" s="278"/>
      <c r="I275" s="278"/>
      <c r="J275" s="278"/>
      <c r="K275" s="278"/>
      <c r="L275" s="278"/>
      <c r="M275" s="278"/>
      <c r="N275" s="278"/>
      <c r="O275" s="278"/>
      <c r="P275" s="278"/>
      <c r="Q275" s="278"/>
      <c r="R275" s="278"/>
      <c r="S275" s="278"/>
      <c r="T275" s="278"/>
      <c r="U275" s="278"/>
      <c r="V275" s="278"/>
      <c r="W275" s="278"/>
      <c r="X275" s="278"/>
      <c r="Y275" s="278"/>
      <c r="Z275" s="278"/>
    </row>
    <row r="276" spans="1:26" x14ac:dyDescent="0.2">
      <c r="A276" s="277"/>
      <c r="B276" s="278"/>
      <c r="C276" s="278"/>
      <c r="D276" s="278"/>
      <c r="E276" s="278"/>
      <c r="F276" s="278"/>
      <c r="G276" s="278"/>
      <c r="H276" s="278"/>
      <c r="I276" s="278"/>
      <c r="J276" s="278"/>
      <c r="K276" s="278"/>
      <c r="L276" s="278"/>
      <c r="M276" s="278"/>
      <c r="N276" s="278"/>
      <c r="O276" s="278"/>
      <c r="P276" s="278"/>
      <c r="Q276" s="278"/>
      <c r="R276" s="278"/>
      <c r="S276" s="278"/>
      <c r="T276" s="278"/>
      <c r="U276" s="278"/>
      <c r="V276" s="278"/>
      <c r="W276" s="278"/>
      <c r="X276" s="278"/>
      <c r="Y276" s="278"/>
      <c r="Z276" s="278"/>
    </row>
    <row r="277" spans="1:26" x14ac:dyDescent="0.2">
      <c r="A277" s="277"/>
      <c r="B277" s="278"/>
      <c r="C277" s="278"/>
      <c r="D277" s="278"/>
      <c r="E277" s="278"/>
      <c r="F277" s="278"/>
      <c r="G277" s="278"/>
      <c r="H277" s="278"/>
      <c r="I277" s="278"/>
      <c r="J277" s="278"/>
      <c r="K277" s="278"/>
      <c r="L277" s="278"/>
      <c r="M277" s="278"/>
      <c r="N277" s="278"/>
      <c r="O277" s="278"/>
      <c r="P277" s="278"/>
      <c r="Q277" s="278"/>
      <c r="R277" s="278"/>
      <c r="S277" s="278"/>
      <c r="T277" s="278"/>
      <c r="U277" s="278"/>
      <c r="V277" s="278"/>
      <c r="W277" s="278"/>
      <c r="X277" s="278"/>
      <c r="Y277" s="278"/>
      <c r="Z277" s="278"/>
    </row>
    <row r="278" spans="1:26" x14ac:dyDescent="0.2">
      <c r="A278" s="277"/>
      <c r="B278" s="278"/>
      <c r="C278" s="278"/>
      <c r="D278" s="278"/>
      <c r="E278" s="278"/>
      <c r="F278" s="278"/>
      <c r="G278" s="278"/>
      <c r="H278" s="278"/>
      <c r="I278" s="278"/>
      <c r="J278" s="278"/>
      <c r="K278" s="278"/>
      <c r="L278" s="278"/>
      <c r="M278" s="278"/>
      <c r="N278" s="278"/>
      <c r="O278" s="278"/>
      <c r="P278" s="278"/>
      <c r="Q278" s="278"/>
      <c r="R278" s="278"/>
      <c r="S278" s="278"/>
      <c r="T278" s="278"/>
      <c r="U278" s="278"/>
      <c r="V278" s="278"/>
      <c r="W278" s="278"/>
      <c r="X278" s="278"/>
      <c r="Y278" s="278"/>
      <c r="Z278" s="278"/>
    </row>
    <row r="279" spans="1:26" x14ac:dyDescent="0.2">
      <c r="A279" s="277"/>
      <c r="B279" s="278"/>
      <c r="C279" s="278"/>
      <c r="D279" s="278"/>
      <c r="E279" s="278"/>
      <c r="F279" s="278"/>
      <c r="G279" s="278"/>
      <c r="H279" s="278"/>
      <c r="I279" s="278"/>
      <c r="J279" s="278"/>
      <c r="K279" s="278"/>
      <c r="L279" s="278"/>
      <c r="M279" s="278"/>
      <c r="N279" s="278"/>
      <c r="O279" s="278"/>
      <c r="P279" s="278"/>
      <c r="Q279" s="278"/>
      <c r="R279" s="278"/>
      <c r="S279" s="278"/>
      <c r="T279" s="278"/>
      <c r="U279" s="278"/>
      <c r="V279" s="278"/>
      <c r="W279" s="278"/>
      <c r="X279" s="278"/>
      <c r="Y279" s="278"/>
      <c r="Z279" s="278"/>
    </row>
    <row r="280" spans="1:26" x14ac:dyDescent="0.2">
      <c r="A280" s="277"/>
      <c r="B280" s="278"/>
      <c r="C280" s="278"/>
      <c r="D280" s="278"/>
      <c r="E280" s="278"/>
      <c r="F280" s="278"/>
      <c r="G280" s="278"/>
      <c r="H280" s="278"/>
      <c r="I280" s="278"/>
      <c r="J280" s="278"/>
      <c r="K280" s="278"/>
      <c r="L280" s="278"/>
      <c r="M280" s="278"/>
      <c r="N280" s="278"/>
      <c r="O280" s="278"/>
      <c r="P280" s="278"/>
      <c r="Q280" s="278"/>
      <c r="R280" s="278"/>
      <c r="S280" s="278"/>
      <c r="T280" s="278"/>
      <c r="U280" s="278"/>
      <c r="V280" s="278"/>
      <c r="W280" s="278"/>
      <c r="X280" s="278"/>
      <c r="Y280" s="278"/>
      <c r="Z280" s="278"/>
    </row>
    <row r="281" spans="1:26" x14ac:dyDescent="0.2">
      <c r="A281" s="277"/>
      <c r="B281" s="278"/>
      <c r="C281" s="278"/>
      <c r="D281" s="278"/>
      <c r="E281" s="278"/>
      <c r="F281" s="278"/>
      <c r="G281" s="278"/>
      <c r="H281" s="278"/>
      <c r="I281" s="278"/>
      <c r="J281" s="278"/>
      <c r="K281" s="278"/>
      <c r="L281" s="278"/>
      <c r="M281" s="278"/>
      <c r="N281" s="278"/>
      <c r="O281" s="278"/>
      <c r="P281" s="278"/>
      <c r="Q281" s="278"/>
      <c r="R281" s="278"/>
      <c r="S281" s="278"/>
      <c r="T281" s="278"/>
      <c r="U281" s="278"/>
      <c r="V281" s="278"/>
      <c r="W281" s="278"/>
      <c r="X281" s="278"/>
      <c r="Y281" s="278"/>
      <c r="Z281" s="278"/>
    </row>
    <row r="282" spans="1:26" x14ac:dyDescent="0.2">
      <c r="A282" s="277"/>
      <c r="B282" s="278"/>
      <c r="C282" s="278"/>
      <c r="D282" s="278"/>
      <c r="E282" s="278"/>
      <c r="F282" s="278"/>
      <c r="G282" s="278"/>
      <c r="H282" s="278"/>
      <c r="I282" s="278"/>
      <c r="J282" s="278"/>
      <c r="K282" s="278"/>
      <c r="L282" s="278"/>
      <c r="M282" s="278"/>
      <c r="N282" s="278"/>
      <c r="O282" s="278"/>
      <c r="P282" s="278"/>
      <c r="Q282" s="278"/>
      <c r="R282" s="278"/>
      <c r="S282" s="278"/>
      <c r="T282" s="278"/>
      <c r="U282" s="278"/>
      <c r="V282" s="278"/>
      <c r="W282" s="278"/>
      <c r="X282" s="278"/>
      <c r="Y282" s="278"/>
      <c r="Z282" s="278"/>
    </row>
    <row r="283" spans="1:26" x14ac:dyDescent="0.2">
      <c r="A283" s="277"/>
      <c r="B283" s="278"/>
      <c r="C283" s="278"/>
      <c r="D283" s="278"/>
      <c r="E283" s="278"/>
      <c r="F283" s="278"/>
      <c r="G283" s="278"/>
      <c r="H283" s="278"/>
      <c r="I283" s="278"/>
      <c r="J283" s="278"/>
      <c r="K283" s="278"/>
      <c r="L283" s="278"/>
      <c r="M283" s="278"/>
      <c r="N283" s="278"/>
      <c r="O283" s="278"/>
      <c r="P283" s="278"/>
      <c r="Q283" s="278"/>
      <c r="R283" s="278"/>
      <c r="S283" s="278"/>
      <c r="T283" s="278"/>
      <c r="U283" s="278"/>
      <c r="V283" s="278"/>
      <c r="W283" s="278"/>
      <c r="X283" s="278"/>
      <c r="Y283" s="278"/>
      <c r="Z283" s="278"/>
    </row>
    <row r="284" spans="1:26" x14ac:dyDescent="0.2">
      <c r="A284" s="277"/>
      <c r="B284" s="278"/>
      <c r="C284" s="278"/>
      <c r="D284" s="278"/>
      <c r="E284" s="278"/>
      <c r="F284" s="278"/>
      <c r="G284" s="278"/>
      <c r="H284" s="278"/>
      <c r="I284" s="278"/>
      <c r="J284" s="278"/>
      <c r="K284" s="278"/>
      <c r="L284" s="278"/>
      <c r="M284" s="278"/>
      <c r="N284" s="278"/>
      <c r="O284" s="278"/>
      <c r="P284" s="278"/>
      <c r="Q284" s="278"/>
      <c r="R284" s="278"/>
      <c r="S284" s="278"/>
      <c r="T284" s="278"/>
      <c r="U284" s="278"/>
      <c r="V284" s="278"/>
      <c r="W284" s="278"/>
      <c r="X284" s="278"/>
      <c r="Y284" s="278"/>
      <c r="Z284" s="278"/>
    </row>
    <row r="285" spans="1:26" x14ac:dyDescent="0.2">
      <c r="A285" s="277"/>
      <c r="B285" s="278"/>
      <c r="C285" s="278"/>
      <c r="D285" s="278"/>
      <c r="E285" s="278"/>
      <c r="F285" s="278"/>
      <c r="G285" s="278"/>
      <c r="H285" s="278"/>
      <c r="I285" s="278"/>
      <c r="J285" s="278"/>
      <c r="K285" s="278"/>
      <c r="L285" s="278"/>
      <c r="M285" s="278"/>
      <c r="N285" s="278"/>
      <c r="O285" s="278"/>
      <c r="P285" s="278"/>
      <c r="Q285" s="278"/>
      <c r="R285" s="278"/>
      <c r="S285" s="278"/>
      <c r="T285" s="278"/>
      <c r="U285" s="278"/>
      <c r="V285" s="278"/>
      <c r="W285" s="278"/>
      <c r="X285" s="278"/>
      <c r="Y285" s="278"/>
      <c r="Z285" s="278"/>
    </row>
    <row r="286" spans="1:26" x14ac:dyDescent="0.2">
      <c r="A286" s="277"/>
      <c r="B286" s="278"/>
      <c r="C286" s="278"/>
      <c r="D286" s="278"/>
      <c r="E286" s="278"/>
      <c r="F286" s="278"/>
      <c r="G286" s="278"/>
      <c r="H286" s="278"/>
      <c r="I286" s="278"/>
      <c r="J286" s="278"/>
      <c r="K286" s="278"/>
      <c r="L286" s="278"/>
      <c r="M286" s="278"/>
      <c r="N286" s="278"/>
      <c r="O286" s="278"/>
      <c r="P286" s="278"/>
      <c r="Q286" s="278"/>
      <c r="R286" s="278"/>
      <c r="S286" s="278"/>
      <c r="T286" s="278"/>
      <c r="U286" s="278"/>
      <c r="V286" s="278"/>
      <c r="W286" s="278"/>
      <c r="X286" s="278"/>
      <c r="Y286" s="278"/>
      <c r="Z286" s="278"/>
    </row>
    <row r="287" spans="1:26" x14ac:dyDescent="0.2">
      <c r="A287" s="277"/>
      <c r="B287" s="278"/>
      <c r="C287" s="278"/>
      <c r="D287" s="278"/>
      <c r="E287" s="278"/>
      <c r="F287" s="278"/>
      <c r="G287" s="278"/>
      <c r="H287" s="278"/>
      <c r="I287" s="278"/>
      <c r="J287" s="278"/>
      <c r="K287" s="278"/>
      <c r="L287" s="278"/>
      <c r="M287" s="278"/>
      <c r="N287" s="278"/>
      <c r="O287" s="278"/>
      <c r="P287" s="278"/>
      <c r="Q287" s="278"/>
      <c r="R287" s="278"/>
      <c r="S287" s="278"/>
      <c r="T287" s="278"/>
      <c r="U287" s="278"/>
      <c r="V287" s="278"/>
      <c r="W287" s="278"/>
      <c r="X287" s="278"/>
      <c r="Y287" s="278"/>
      <c r="Z287" s="278"/>
    </row>
    <row r="288" spans="1:26" x14ac:dyDescent="0.2">
      <c r="A288" s="277"/>
      <c r="B288" s="278"/>
      <c r="C288" s="278"/>
      <c r="D288" s="278"/>
      <c r="E288" s="278"/>
      <c r="F288" s="278"/>
      <c r="G288" s="278"/>
      <c r="H288" s="278"/>
      <c r="I288" s="278"/>
      <c r="J288" s="278"/>
      <c r="K288" s="278"/>
      <c r="L288" s="278"/>
      <c r="M288" s="278"/>
      <c r="N288" s="278"/>
      <c r="O288" s="278"/>
      <c r="P288" s="278"/>
      <c r="Q288" s="278"/>
      <c r="R288" s="278"/>
      <c r="S288" s="278"/>
      <c r="T288" s="278"/>
      <c r="U288" s="278"/>
      <c r="V288" s="278"/>
      <c r="W288" s="278"/>
      <c r="X288" s="278"/>
      <c r="Y288" s="278"/>
      <c r="Z288" s="278"/>
    </row>
    <row r="289" spans="1:26" x14ac:dyDescent="0.2">
      <c r="A289" s="277"/>
      <c r="B289" s="278"/>
      <c r="C289" s="278"/>
      <c r="D289" s="278"/>
      <c r="E289" s="278"/>
      <c r="F289" s="278"/>
      <c r="G289" s="278"/>
      <c r="H289" s="278"/>
      <c r="I289" s="278"/>
      <c r="J289" s="278"/>
      <c r="K289" s="278"/>
      <c r="L289" s="278"/>
      <c r="M289" s="278"/>
      <c r="N289" s="278"/>
      <c r="O289" s="278"/>
      <c r="P289" s="278"/>
      <c r="Q289" s="278"/>
      <c r="R289" s="278"/>
      <c r="S289" s="278"/>
      <c r="T289" s="278"/>
      <c r="U289" s="278"/>
      <c r="V289" s="278"/>
      <c r="W289" s="278"/>
      <c r="X289" s="278"/>
      <c r="Y289" s="278"/>
      <c r="Z289" s="278"/>
    </row>
    <row r="290" spans="1:26" x14ac:dyDescent="0.2">
      <c r="A290" s="277"/>
      <c r="B290" s="278"/>
      <c r="C290" s="278"/>
      <c r="D290" s="278"/>
      <c r="E290" s="278"/>
      <c r="F290" s="278"/>
      <c r="G290" s="278"/>
      <c r="H290" s="278"/>
      <c r="I290" s="278"/>
      <c r="J290" s="278"/>
      <c r="K290" s="278"/>
      <c r="L290" s="278"/>
      <c r="M290" s="278"/>
      <c r="N290" s="278"/>
      <c r="O290" s="278"/>
      <c r="P290" s="278"/>
      <c r="Q290" s="278"/>
      <c r="R290" s="278"/>
      <c r="S290" s="278"/>
      <c r="T290" s="278"/>
      <c r="U290" s="278"/>
      <c r="V290" s="278"/>
      <c r="W290" s="278"/>
      <c r="X290" s="278"/>
      <c r="Y290" s="278"/>
      <c r="Z290" s="278"/>
    </row>
    <row r="291" spans="1:26" x14ac:dyDescent="0.2">
      <c r="A291" s="277"/>
      <c r="B291" s="278"/>
      <c r="C291" s="278"/>
      <c r="D291" s="278"/>
      <c r="E291" s="278"/>
      <c r="F291" s="278"/>
      <c r="G291" s="278"/>
      <c r="H291" s="278"/>
      <c r="I291" s="278"/>
      <c r="J291" s="278"/>
      <c r="K291" s="278"/>
      <c r="L291" s="278"/>
      <c r="M291" s="278"/>
      <c r="N291" s="278"/>
      <c r="O291" s="278"/>
      <c r="P291" s="278"/>
      <c r="Q291" s="278"/>
      <c r="R291" s="278"/>
      <c r="S291" s="278"/>
      <c r="T291" s="278"/>
      <c r="U291" s="278"/>
      <c r="V291" s="278"/>
      <c r="W291" s="278"/>
      <c r="X291" s="278"/>
      <c r="Y291" s="278"/>
      <c r="Z291" s="278"/>
    </row>
    <row r="292" spans="1:26" x14ac:dyDescent="0.2">
      <c r="A292" s="277"/>
      <c r="B292" s="278"/>
      <c r="C292" s="278"/>
      <c r="D292" s="278"/>
      <c r="E292" s="278"/>
      <c r="F292" s="278"/>
      <c r="G292" s="278"/>
      <c r="H292" s="278"/>
      <c r="I292" s="278"/>
      <c r="J292" s="278"/>
      <c r="K292" s="278"/>
      <c r="L292" s="278"/>
      <c r="M292" s="278"/>
      <c r="N292" s="278"/>
      <c r="O292" s="278"/>
      <c r="P292" s="278"/>
      <c r="Q292" s="278"/>
      <c r="R292" s="278"/>
      <c r="S292" s="278"/>
      <c r="T292" s="278"/>
      <c r="U292" s="278"/>
      <c r="V292" s="278"/>
      <c r="W292" s="278"/>
      <c r="X292" s="278"/>
      <c r="Y292" s="278"/>
      <c r="Z292" s="278"/>
    </row>
    <row r="293" spans="1:26" x14ac:dyDescent="0.2">
      <c r="A293" s="277"/>
      <c r="B293" s="278"/>
      <c r="C293" s="278"/>
      <c r="D293" s="278"/>
      <c r="E293" s="278"/>
      <c r="F293" s="278"/>
      <c r="G293" s="278"/>
      <c r="H293" s="278"/>
      <c r="I293" s="278"/>
      <c r="J293" s="278"/>
      <c r="K293" s="278"/>
      <c r="L293" s="278"/>
      <c r="M293" s="278"/>
      <c r="N293" s="278"/>
      <c r="O293" s="278"/>
      <c r="P293" s="278"/>
      <c r="Q293" s="278"/>
      <c r="R293" s="278"/>
      <c r="S293" s="278"/>
      <c r="T293" s="278"/>
      <c r="U293" s="278"/>
      <c r="V293" s="278"/>
      <c r="W293" s="278"/>
      <c r="X293" s="278"/>
      <c r="Y293" s="278"/>
      <c r="Z293" s="278"/>
    </row>
    <row r="294" spans="1:26" x14ac:dyDescent="0.2">
      <c r="A294" s="277"/>
      <c r="B294" s="278"/>
      <c r="C294" s="278"/>
      <c r="D294" s="278"/>
      <c r="E294" s="278"/>
      <c r="F294" s="278"/>
      <c r="G294" s="278"/>
      <c r="H294" s="278"/>
      <c r="I294" s="278"/>
      <c r="J294" s="278"/>
      <c r="K294" s="278"/>
      <c r="L294" s="278"/>
      <c r="M294" s="278"/>
      <c r="N294" s="278"/>
      <c r="O294" s="278"/>
      <c r="P294" s="278"/>
      <c r="Q294" s="278"/>
      <c r="R294" s="278"/>
      <c r="S294" s="278"/>
      <c r="T294" s="278"/>
      <c r="U294" s="278"/>
      <c r="V294" s="278"/>
      <c r="W294" s="278"/>
      <c r="X294" s="278"/>
      <c r="Y294" s="278"/>
      <c r="Z294" s="278"/>
    </row>
    <row r="295" spans="1:26" x14ac:dyDescent="0.2">
      <c r="A295" s="277"/>
      <c r="B295" s="278"/>
      <c r="C295" s="278"/>
      <c r="D295" s="278"/>
      <c r="E295" s="278"/>
      <c r="F295" s="278"/>
      <c r="G295" s="278"/>
      <c r="H295" s="278"/>
      <c r="I295" s="278"/>
      <c r="J295" s="278"/>
      <c r="K295" s="278"/>
      <c r="L295" s="278"/>
      <c r="M295" s="278"/>
      <c r="N295" s="278"/>
      <c r="O295" s="278"/>
      <c r="P295" s="278"/>
      <c r="Q295" s="278"/>
      <c r="R295" s="278"/>
      <c r="S295" s="278"/>
      <c r="T295" s="278"/>
      <c r="U295" s="278"/>
      <c r="V295" s="278"/>
      <c r="W295" s="278"/>
      <c r="X295" s="278"/>
      <c r="Y295" s="278"/>
      <c r="Z295" s="278"/>
    </row>
    <row r="296" spans="1:26" x14ac:dyDescent="0.2">
      <c r="A296" s="277"/>
      <c r="B296" s="278"/>
      <c r="C296" s="278"/>
      <c r="D296" s="278"/>
      <c r="E296" s="278"/>
      <c r="F296" s="278"/>
      <c r="G296" s="278"/>
      <c r="H296" s="278"/>
      <c r="I296" s="278"/>
      <c r="J296" s="278"/>
      <c r="K296" s="278"/>
      <c r="L296" s="278"/>
      <c r="M296" s="278"/>
      <c r="N296" s="278"/>
      <c r="O296" s="278"/>
      <c r="P296" s="278"/>
      <c r="Q296" s="278"/>
      <c r="R296" s="278"/>
      <c r="S296" s="278"/>
      <c r="T296" s="278"/>
      <c r="U296" s="278"/>
      <c r="V296" s="278"/>
      <c r="W296" s="278"/>
      <c r="X296" s="278"/>
      <c r="Y296" s="278"/>
      <c r="Z296" s="278"/>
    </row>
    <row r="297" spans="1:26" x14ac:dyDescent="0.2">
      <c r="A297" s="277"/>
      <c r="B297" s="278"/>
      <c r="C297" s="278"/>
      <c r="D297" s="278"/>
      <c r="E297" s="278"/>
      <c r="F297" s="278"/>
      <c r="G297" s="278"/>
      <c r="H297" s="278"/>
      <c r="I297" s="278"/>
      <c r="J297" s="278"/>
      <c r="K297" s="278"/>
      <c r="L297" s="278"/>
      <c r="M297" s="278"/>
      <c r="N297" s="278"/>
      <c r="O297" s="278"/>
      <c r="P297" s="278"/>
      <c r="Q297" s="278"/>
      <c r="R297" s="278"/>
      <c r="S297" s="278"/>
      <c r="T297" s="278"/>
      <c r="U297" s="278"/>
      <c r="V297" s="278"/>
      <c r="W297" s="278"/>
      <c r="X297" s="278"/>
      <c r="Y297" s="278"/>
      <c r="Z297" s="278"/>
    </row>
    <row r="298" spans="1:26" x14ac:dyDescent="0.2">
      <c r="A298" s="277"/>
      <c r="B298" s="278"/>
      <c r="C298" s="278"/>
      <c r="D298" s="278"/>
      <c r="E298" s="278"/>
      <c r="F298" s="278"/>
      <c r="G298" s="278"/>
      <c r="H298" s="278"/>
      <c r="I298" s="278"/>
      <c r="J298" s="278"/>
      <c r="K298" s="278"/>
      <c r="L298" s="278"/>
      <c r="M298" s="278"/>
      <c r="N298" s="278"/>
      <c r="O298" s="278"/>
      <c r="P298" s="278"/>
      <c r="Q298" s="278"/>
      <c r="R298" s="278"/>
      <c r="S298" s="278"/>
      <c r="T298" s="278"/>
      <c r="U298" s="278"/>
      <c r="V298" s="278"/>
      <c r="W298" s="278"/>
      <c r="X298" s="278"/>
      <c r="Y298" s="278"/>
      <c r="Z298" s="278"/>
    </row>
    <row r="299" spans="1:26" x14ac:dyDescent="0.2">
      <c r="A299" s="277"/>
      <c r="B299" s="278"/>
      <c r="C299" s="278"/>
      <c r="D299" s="278"/>
      <c r="E299" s="278"/>
      <c r="F299" s="278"/>
      <c r="G299" s="278"/>
      <c r="H299" s="278"/>
      <c r="I299" s="278"/>
      <c r="J299" s="278"/>
      <c r="K299" s="278"/>
      <c r="L299" s="278"/>
      <c r="M299" s="278"/>
      <c r="N299" s="278"/>
      <c r="O299" s="278"/>
      <c r="P299" s="278"/>
      <c r="Q299" s="278"/>
      <c r="R299" s="278"/>
      <c r="S299" s="278"/>
      <c r="T299" s="278"/>
      <c r="U299" s="278"/>
      <c r="V299" s="278"/>
      <c r="W299" s="278"/>
      <c r="X299" s="278"/>
      <c r="Y299" s="278"/>
      <c r="Z299" s="278"/>
    </row>
    <row r="300" spans="1:26" x14ac:dyDescent="0.2">
      <c r="A300" s="277"/>
      <c r="B300" s="278"/>
      <c r="C300" s="278"/>
      <c r="D300" s="278"/>
      <c r="E300" s="278"/>
      <c r="F300" s="278"/>
      <c r="G300" s="278"/>
      <c r="H300" s="278"/>
      <c r="I300" s="278"/>
      <c r="J300" s="278"/>
      <c r="K300" s="278"/>
      <c r="L300" s="278"/>
      <c r="M300" s="278"/>
      <c r="N300" s="278"/>
      <c r="O300" s="278"/>
      <c r="P300" s="278"/>
      <c r="Q300" s="278"/>
      <c r="R300" s="278"/>
      <c r="S300" s="278"/>
      <c r="T300" s="278"/>
      <c r="U300" s="278"/>
      <c r="V300" s="278"/>
      <c r="W300" s="278"/>
      <c r="X300" s="278"/>
      <c r="Y300" s="278"/>
      <c r="Z300" s="278"/>
    </row>
    <row r="301" spans="1:26" x14ac:dyDescent="0.2">
      <c r="A301" s="277"/>
      <c r="B301" s="278"/>
      <c r="C301" s="278"/>
      <c r="D301" s="278"/>
      <c r="E301" s="278"/>
      <c r="F301" s="278"/>
      <c r="G301" s="278"/>
      <c r="H301" s="278"/>
      <c r="I301" s="278"/>
      <c r="J301" s="278"/>
      <c r="K301" s="278"/>
      <c r="L301" s="278"/>
      <c r="M301" s="278"/>
      <c r="N301" s="278"/>
      <c r="O301" s="278"/>
      <c r="P301" s="278"/>
      <c r="Q301" s="278"/>
      <c r="R301" s="278"/>
      <c r="S301" s="278"/>
      <c r="T301" s="278"/>
      <c r="U301" s="278"/>
      <c r="V301" s="278"/>
      <c r="W301" s="278"/>
      <c r="X301" s="278"/>
      <c r="Y301" s="278"/>
      <c r="Z301" s="278"/>
    </row>
    <row r="302" spans="1:26" x14ac:dyDescent="0.2">
      <c r="A302" s="277"/>
      <c r="B302" s="278"/>
      <c r="C302" s="278"/>
      <c r="D302" s="278"/>
      <c r="E302" s="278"/>
      <c r="F302" s="278"/>
      <c r="G302" s="278"/>
      <c r="H302" s="278"/>
      <c r="I302" s="278"/>
      <c r="J302" s="278"/>
      <c r="K302" s="278"/>
      <c r="L302" s="278"/>
      <c r="M302" s="278"/>
      <c r="N302" s="278"/>
      <c r="O302" s="278"/>
      <c r="P302" s="278"/>
      <c r="Q302" s="278"/>
      <c r="R302" s="278"/>
      <c r="S302" s="278"/>
      <c r="T302" s="278"/>
      <c r="U302" s="278"/>
      <c r="V302" s="278"/>
      <c r="W302" s="278"/>
      <c r="X302" s="278"/>
      <c r="Y302" s="278"/>
      <c r="Z302" s="278"/>
    </row>
    <row r="303" spans="1:26" x14ac:dyDescent="0.2">
      <c r="A303" s="277"/>
      <c r="B303" s="278"/>
      <c r="C303" s="278"/>
      <c r="D303" s="278"/>
      <c r="E303" s="278"/>
      <c r="F303" s="278"/>
      <c r="G303" s="278"/>
      <c r="H303" s="278"/>
      <c r="I303" s="278"/>
      <c r="J303" s="278"/>
      <c r="K303" s="278"/>
      <c r="L303" s="278"/>
      <c r="M303" s="278"/>
      <c r="N303" s="278"/>
      <c r="O303" s="278"/>
      <c r="P303" s="278"/>
      <c r="Q303" s="278"/>
      <c r="R303" s="278"/>
      <c r="S303" s="278"/>
      <c r="T303" s="278"/>
      <c r="U303" s="278"/>
      <c r="V303" s="278"/>
      <c r="W303" s="278"/>
      <c r="X303" s="278"/>
      <c r="Y303" s="278"/>
      <c r="Z303" s="278"/>
    </row>
    <row r="304" spans="1:26" x14ac:dyDescent="0.2">
      <c r="A304" s="277"/>
      <c r="B304" s="278"/>
      <c r="C304" s="278"/>
      <c r="D304" s="278"/>
      <c r="E304" s="278"/>
      <c r="F304" s="278"/>
      <c r="G304" s="278"/>
      <c r="H304" s="278"/>
      <c r="I304" s="278"/>
      <c r="J304" s="278"/>
      <c r="K304" s="278"/>
      <c r="L304" s="278"/>
      <c r="M304" s="278"/>
      <c r="N304" s="278"/>
      <c r="O304" s="278"/>
      <c r="P304" s="278"/>
      <c r="Q304" s="278"/>
      <c r="R304" s="278"/>
      <c r="S304" s="278"/>
      <c r="T304" s="278"/>
      <c r="U304" s="278"/>
      <c r="V304" s="278"/>
      <c r="W304" s="278"/>
      <c r="X304" s="278"/>
      <c r="Y304" s="278"/>
      <c r="Z304" s="278"/>
    </row>
    <row r="305" spans="1:26" x14ac:dyDescent="0.2">
      <c r="A305" s="277"/>
      <c r="B305" s="278"/>
      <c r="C305" s="278"/>
      <c r="D305" s="278"/>
      <c r="E305" s="278"/>
      <c r="F305" s="278"/>
      <c r="G305" s="278"/>
      <c r="H305" s="278"/>
      <c r="I305" s="278"/>
      <c r="J305" s="278"/>
      <c r="K305" s="278"/>
      <c r="L305" s="278"/>
      <c r="M305" s="278"/>
      <c r="N305" s="278"/>
      <c r="O305" s="278"/>
      <c r="P305" s="278"/>
      <c r="Q305" s="278"/>
      <c r="R305" s="278"/>
      <c r="S305" s="278"/>
      <c r="T305" s="278"/>
      <c r="U305" s="278"/>
      <c r="V305" s="278"/>
      <c r="W305" s="278"/>
      <c r="X305" s="278"/>
      <c r="Y305" s="278"/>
      <c r="Z305" s="278"/>
    </row>
    <row r="306" spans="1:26" x14ac:dyDescent="0.2">
      <c r="A306" s="277"/>
      <c r="B306" s="278"/>
      <c r="C306" s="278"/>
      <c r="D306" s="278"/>
      <c r="E306" s="278"/>
      <c r="F306" s="278"/>
      <c r="G306" s="278"/>
      <c r="H306" s="278"/>
      <c r="I306" s="278"/>
      <c r="J306" s="278"/>
      <c r="K306" s="278"/>
      <c r="L306" s="278"/>
      <c r="M306" s="278"/>
      <c r="N306" s="278"/>
      <c r="O306" s="278"/>
      <c r="P306" s="278"/>
      <c r="Q306" s="278"/>
      <c r="R306" s="278"/>
      <c r="S306" s="278"/>
      <c r="T306" s="278"/>
      <c r="U306" s="278"/>
      <c r="V306" s="278"/>
      <c r="W306" s="278"/>
      <c r="X306" s="278"/>
      <c r="Y306" s="278"/>
      <c r="Z306" s="278"/>
    </row>
    <row r="307" spans="1:26" x14ac:dyDescent="0.2">
      <c r="A307" s="277"/>
      <c r="B307" s="278"/>
      <c r="C307" s="278"/>
      <c r="D307" s="278"/>
      <c r="E307" s="278"/>
      <c r="F307" s="278"/>
      <c r="G307" s="278"/>
      <c r="H307" s="278"/>
      <c r="I307" s="278"/>
      <c r="J307" s="278"/>
      <c r="K307" s="278"/>
      <c r="L307" s="278"/>
      <c r="M307" s="278"/>
      <c r="N307" s="278"/>
      <c r="O307" s="278"/>
      <c r="P307" s="278"/>
      <c r="Q307" s="278"/>
      <c r="R307" s="278"/>
      <c r="S307" s="278"/>
      <c r="T307" s="278"/>
      <c r="U307" s="278"/>
      <c r="V307" s="278"/>
      <c r="W307" s="278"/>
      <c r="X307" s="278"/>
      <c r="Y307" s="278"/>
      <c r="Z307" s="278"/>
    </row>
    <row r="308" spans="1:26" x14ac:dyDescent="0.2">
      <c r="A308" s="277"/>
      <c r="B308" s="278"/>
      <c r="C308" s="278"/>
      <c r="D308" s="278"/>
      <c r="E308" s="278"/>
      <c r="F308" s="278"/>
      <c r="G308" s="278"/>
      <c r="H308" s="278"/>
      <c r="I308" s="278"/>
      <c r="J308" s="278"/>
      <c r="K308" s="278"/>
      <c r="L308" s="278"/>
      <c r="M308" s="278"/>
      <c r="N308" s="278"/>
      <c r="O308" s="278"/>
      <c r="P308" s="278"/>
      <c r="Q308" s="278"/>
      <c r="R308" s="278"/>
      <c r="S308" s="278"/>
      <c r="T308" s="278"/>
      <c r="U308" s="278"/>
      <c r="V308" s="278"/>
      <c r="W308" s="278"/>
      <c r="X308" s="278"/>
      <c r="Y308" s="278"/>
      <c r="Z308" s="278"/>
    </row>
    <row r="309" spans="1:26" x14ac:dyDescent="0.2">
      <c r="A309" s="277"/>
      <c r="B309" s="278"/>
      <c r="C309" s="278"/>
      <c r="D309" s="278"/>
      <c r="E309" s="278"/>
      <c r="F309" s="278"/>
      <c r="G309" s="278"/>
      <c r="H309" s="278"/>
      <c r="I309" s="278"/>
      <c r="J309" s="278"/>
      <c r="K309" s="278"/>
      <c r="L309" s="278"/>
      <c r="M309" s="278"/>
      <c r="N309" s="278"/>
      <c r="O309" s="278"/>
      <c r="P309" s="278"/>
      <c r="Q309" s="278"/>
      <c r="R309" s="278"/>
      <c r="S309" s="278"/>
      <c r="T309" s="278"/>
      <c r="U309" s="278"/>
      <c r="V309" s="278"/>
      <c r="W309" s="278"/>
      <c r="X309" s="278"/>
      <c r="Y309" s="278"/>
      <c r="Z309" s="278"/>
    </row>
    <row r="310" spans="1:26" x14ac:dyDescent="0.2">
      <c r="A310" s="277"/>
      <c r="B310" s="278"/>
      <c r="C310" s="278"/>
      <c r="D310" s="278"/>
      <c r="E310" s="278"/>
      <c r="F310" s="278"/>
      <c r="G310" s="278"/>
      <c r="H310" s="278"/>
      <c r="I310" s="278"/>
      <c r="J310" s="278"/>
      <c r="K310" s="278"/>
      <c r="L310" s="278"/>
      <c r="M310" s="278"/>
      <c r="N310" s="278"/>
      <c r="O310" s="278"/>
      <c r="P310" s="278"/>
      <c r="Q310" s="278"/>
      <c r="R310" s="278"/>
      <c r="S310" s="278"/>
      <c r="T310" s="278"/>
      <c r="U310" s="278"/>
      <c r="V310" s="278"/>
      <c r="W310" s="278"/>
      <c r="X310" s="278"/>
      <c r="Y310" s="278"/>
      <c r="Z310" s="278"/>
    </row>
    <row r="311" spans="1:26" x14ac:dyDescent="0.2">
      <c r="A311" s="277"/>
      <c r="B311" s="278"/>
      <c r="C311" s="278"/>
      <c r="D311" s="278"/>
      <c r="E311" s="278"/>
      <c r="F311" s="278"/>
      <c r="G311" s="278"/>
      <c r="H311" s="278"/>
      <c r="I311" s="278"/>
      <c r="J311" s="278"/>
      <c r="K311" s="278"/>
      <c r="L311" s="278"/>
      <c r="M311" s="278"/>
      <c r="N311" s="278"/>
      <c r="O311" s="278"/>
      <c r="P311" s="278"/>
      <c r="Q311" s="278"/>
      <c r="R311" s="278"/>
      <c r="S311" s="278"/>
      <c r="T311" s="278"/>
      <c r="U311" s="278"/>
      <c r="V311" s="278"/>
      <c r="W311" s="278"/>
      <c r="X311" s="278"/>
      <c r="Y311" s="278"/>
      <c r="Z311" s="278"/>
    </row>
    <row r="312" spans="1:26" x14ac:dyDescent="0.2">
      <c r="A312" s="277"/>
      <c r="B312" s="278"/>
      <c r="C312" s="278"/>
      <c r="D312" s="278"/>
      <c r="E312" s="278"/>
      <c r="F312" s="278"/>
      <c r="G312" s="278"/>
      <c r="H312" s="278"/>
      <c r="I312" s="278"/>
      <c r="J312" s="278"/>
      <c r="K312" s="278"/>
      <c r="L312" s="278"/>
      <c r="M312" s="278"/>
      <c r="N312" s="278"/>
      <c r="O312" s="278"/>
      <c r="P312" s="278"/>
      <c r="Q312" s="278"/>
      <c r="R312" s="278"/>
      <c r="S312" s="278"/>
      <c r="T312" s="278"/>
      <c r="U312" s="278"/>
      <c r="V312" s="278"/>
      <c r="W312" s="278"/>
      <c r="X312" s="278"/>
      <c r="Y312" s="278"/>
      <c r="Z312" s="278"/>
    </row>
    <row r="313" spans="1:26" x14ac:dyDescent="0.2">
      <c r="A313" s="277"/>
      <c r="B313" s="278"/>
      <c r="C313" s="278"/>
      <c r="D313" s="278"/>
      <c r="E313" s="278"/>
      <c r="F313" s="278"/>
      <c r="G313" s="278"/>
      <c r="H313" s="278"/>
      <c r="I313" s="278"/>
      <c r="J313" s="278"/>
      <c r="K313" s="278"/>
      <c r="L313" s="278"/>
      <c r="M313" s="278"/>
      <c r="N313" s="278"/>
      <c r="O313" s="278"/>
      <c r="P313" s="278"/>
      <c r="Q313" s="278"/>
      <c r="R313" s="278"/>
      <c r="S313" s="278"/>
      <c r="T313" s="278"/>
      <c r="U313" s="278"/>
      <c r="V313" s="278"/>
      <c r="W313" s="278"/>
      <c r="X313" s="278"/>
      <c r="Y313" s="278"/>
      <c r="Z313" s="278"/>
    </row>
    <row r="314" spans="1:26" x14ac:dyDescent="0.2">
      <c r="A314" s="277"/>
      <c r="B314" s="278"/>
      <c r="C314" s="278"/>
      <c r="D314" s="278"/>
      <c r="E314" s="278"/>
      <c r="F314" s="278"/>
      <c r="G314" s="278"/>
      <c r="H314" s="278"/>
      <c r="I314" s="278"/>
      <c r="J314" s="278"/>
      <c r="K314" s="278"/>
      <c r="L314" s="278"/>
      <c r="M314" s="278"/>
      <c r="N314" s="278"/>
      <c r="O314" s="278"/>
      <c r="P314" s="278"/>
      <c r="Q314" s="278"/>
      <c r="R314" s="278"/>
      <c r="S314" s="278"/>
      <c r="T314" s="278"/>
      <c r="U314" s="278"/>
      <c r="V314" s="278"/>
      <c r="W314" s="278"/>
      <c r="X314" s="278"/>
      <c r="Y314" s="278"/>
      <c r="Z314" s="278"/>
    </row>
    <row r="315" spans="1:26" x14ac:dyDescent="0.2">
      <c r="A315" s="277"/>
      <c r="B315" s="278"/>
      <c r="C315" s="278"/>
      <c r="D315" s="278"/>
      <c r="E315" s="278"/>
      <c r="F315" s="278"/>
      <c r="G315" s="278"/>
      <c r="H315" s="278"/>
      <c r="I315" s="278"/>
      <c r="J315" s="278"/>
      <c r="K315" s="278"/>
      <c r="L315" s="278"/>
      <c r="M315" s="278"/>
      <c r="N315" s="278"/>
      <c r="O315" s="278"/>
      <c r="P315" s="278"/>
      <c r="Q315" s="278"/>
      <c r="R315" s="278"/>
      <c r="S315" s="278"/>
      <c r="T315" s="278"/>
      <c r="U315" s="278"/>
      <c r="V315" s="278"/>
      <c r="W315" s="278"/>
      <c r="X315" s="278"/>
      <c r="Y315" s="278"/>
      <c r="Z315" s="278"/>
    </row>
    <row r="316" spans="1:26" x14ac:dyDescent="0.2">
      <c r="A316" s="277"/>
      <c r="B316" s="278"/>
      <c r="C316" s="278"/>
      <c r="D316" s="278"/>
      <c r="E316" s="278"/>
      <c r="F316" s="278"/>
      <c r="G316" s="278"/>
      <c r="H316" s="278"/>
      <c r="I316" s="278"/>
      <c r="J316" s="278"/>
      <c r="K316" s="278"/>
      <c r="L316" s="278"/>
      <c r="M316" s="278"/>
      <c r="N316" s="278"/>
      <c r="O316" s="278"/>
      <c r="P316" s="278"/>
      <c r="Q316" s="278"/>
      <c r="R316" s="278"/>
      <c r="S316" s="278"/>
      <c r="T316" s="278"/>
      <c r="U316" s="278"/>
      <c r="V316" s="278"/>
      <c r="W316" s="278"/>
      <c r="X316" s="278"/>
      <c r="Y316" s="278"/>
      <c r="Z316" s="278"/>
    </row>
    <row r="317" spans="1:26" x14ac:dyDescent="0.2">
      <c r="A317" s="277"/>
      <c r="B317" s="278"/>
      <c r="C317" s="278"/>
      <c r="D317" s="278"/>
      <c r="E317" s="278"/>
      <c r="F317" s="278"/>
      <c r="G317" s="278"/>
      <c r="H317" s="278"/>
      <c r="I317" s="278"/>
      <c r="J317" s="278"/>
      <c r="K317" s="278"/>
      <c r="L317" s="278"/>
      <c r="M317" s="278"/>
      <c r="N317" s="278"/>
      <c r="O317" s="278"/>
      <c r="P317" s="278"/>
      <c r="Q317" s="278"/>
      <c r="R317" s="278"/>
      <c r="S317" s="278"/>
      <c r="T317" s="278"/>
      <c r="U317" s="278"/>
      <c r="V317" s="278"/>
      <c r="W317" s="278"/>
      <c r="X317" s="278"/>
      <c r="Y317" s="278"/>
      <c r="Z317" s="278"/>
    </row>
    <row r="318" spans="1:26" x14ac:dyDescent="0.2">
      <c r="A318" s="277"/>
      <c r="B318" s="278"/>
      <c r="C318" s="278"/>
      <c r="D318" s="278"/>
      <c r="E318" s="278"/>
      <c r="F318" s="278"/>
      <c r="G318" s="278"/>
      <c r="H318" s="278"/>
      <c r="I318" s="278"/>
      <c r="J318" s="278"/>
      <c r="K318" s="278"/>
      <c r="L318" s="278"/>
      <c r="M318" s="278"/>
      <c r="N318" s="278"/>
      <c r="O318" s="278"/>
      <c r="P318" s="278"/>
      <c r="Q318" s="278"/>
      <c r="R318" s="278"/>
      <c r="S318" s="278"/>
      <c r="T318" s="278"/>
      <c r="U318" s="278"/>
      <c r="V318" s="278"/>
      <c r="W318" s="278"/>
      <c r="X318" s="278"/>
      <c r="Y318" s="278"/>
      <c r="Z318" s="278"/>
    </row>
    <row r="319" spans="1:26" x14ac:dyDescent="0.2">
      <c r="A319" s="277"/>
      <c r="B319" s="278"/>
      <c r="C319" s="278"/>
      <c r="D319" s="278"/>
      <c r="E319" s="278"/>
      <c r="F319" s="278"/>
      <c r="G319" s="278"/>
      <c r="H319" s="278"/>
      <c r="I319" s="278"/>
      <c r="J319" s="278"/>
      <c r="K319" s="278"/>
      <c r="L319" s="278"/>
      <c r="M319" s="278"/>
      <c r="N319" s="278"/>
      <c r="O319" s="278"/>
      <c r="P319" s="278"/>
      <c r="Q319" s="278"/>
      <c r="R319" s="278"/>
      <c r="S319" s="278"/>
      <c r="T319" s="278"/>
      <c r="U319" s="278"/>
      <c r="V319" s="278"/>
      <c r="W319" s="278"/>
      <c r="X319" s="278"/>
      <c r="Y319" s="278"/>
      <c r="Z319" s="278"/>
    </row>
    <row r="320" spans="1:26" x14ac:dyDescent="0.2">
      <c r="A320" s="277"/>
      <c r="B320" s="278"/>
      <c r="C320" s="278"/>
      <c r="D320" s="278"/>
      <c r="E320" s="278"/>
      <c r="F320" s="278"/>
      <c r="G320" s="278"/>
      <c r="H320" s="278"/>
      <c r="I320" s="278"/>
      <c r="J320" s="278"/>
      <c r="K320" s="278"/>
      <c r="L320" s="278"/>
      <c r="M320" s="278"/>
      <c r="N320" s="278"/>
      <c r="O320" s="278"/>
      <c r="P320" s="278"/>
      <c r="Q320" s="278"/>
      <c r="R320" s="278"/>
      <c r="S320" s="278"/>
      <c r="T320" s="278"/>
      <c r="U320" s="278"/>
      <c r="V320" s="278"/>
      <c r="W320" s="278"/>
      <c r="X320" s="278"/>
      <c r="Y320" s="278"/>
      <c r="Z320" s="278"/>
    </row>
    <row r="321" spans="1:26" x14ac:dyDescent="0.2">
      <c r="A321" s="277"/>
      <c r="B321" s="278"/>
      <c r="C321" s="278"/>
      <c r="D321" s="278"/>
      <c r="E321" s="278"/>
      <c r="F321" s="278"/>
      <c r="G321" s="278"/>
      <c r="H321" s="278"/>
      <c r="I321" s="278"/>
      <c r="J321" s="278"/>
      <c r="K321" s="278"/>
      <c r="L321" s="278"/>
      <c r="M321" s="278"/>
      <c r="N321" s="278"/>
      <c r="O321" s="278"/>
      <c r="P321" s="278"/>
      <c r="Q321" s="278"/>
      <c r="R321" s="278"/>
      <c r="S321" s="278"/>
      <c r="T321" s="278"/>
      <c r="U321" s="278"/>
      <c r="V321" s="278"/>
      <c r="W321" s="278"/>
      <c r="X321" s="278"/>
      <c r="Y321" s="278"/>
      <c r="Z321" s="278"/>
    </row>
    <row r="322" spans="1:26" x14ac:dyDescent="0.2">
      <c r="A322" s="277"/>
      <c r="B322" s="278"/>
      <c r="C322" s="278"/>
      <c r="D322" s="278"/>
      <c r="E322" s="278"/>
      <c r="F322" s="278"/>
      <c r="G322" s="278"/>
      <c r="H322" s="278"/>
      <c r="I322" s="278"/>
      <c r="J322" s="278"/>
      <c r="K322" s="278"/>
      <c r="L322" s="278"/>
      <c r="M322" s="278"/>
      <c r="N322" s="278"/>
      <c r="O322" s="278"/>
      <c r="P322" s="278"/>
      <c r="Q322" s="278"/>
      <c r="R322" s="278"/>
      <c r="S322" s="278"/>
      <c r="T322" s="278"/>
      <c r="U322" s="278"/>
      <c r="V322" s="278"/>
      <c r="W322" s="278"/>
      <c r="X322" s="278"/>
      <c r="Y322" s="278"/>
      <c r="Z322" s="278"/>
    </row>
    <row r="323" spans="1:26" x14ac:dyDescent="0.2">
      <c r="A323" s="277"/>
      <c r="B323" s="278"/>
      <c r="C323" s="278"/>
      <c r="D323" s="278"/>
      <c r="E323" s="278"/>
      <c r="F323" s="278"/>
      <c r="G323" s="278"/>
      <c r="H323" s="278"/>
      <c r="I323" s="278"/>
      <c r="J323" s="278"/>
      <c r="K323" s="278"/>
      <c r="L323" s="278"/>
      <c r="M323" s="278"/>
      <c r="N323" s="278"/>
      <c r="O323" s="278"/>
      <c r="P323" s="278"/>
      <c r="Q323" s="278"/>
      <c r="R323" s="278"/>
      <c r="S323" s="278"/>
      <c r="T323" s="278"/>
      <c r="U323" s="278"/>
      <c r="V323" s="278"/>
      <c r="W323" s="278"/>
      <c r="X323" s="278"/>
      <c r="Y323" s="278"/>
      <c r="Z323" s="278"/>
    </row>
    <row r="324" spans="1:26" x14ac:dyDescent="0.2">
      <c r="A324" s="277"/>
      <c r="B324" s="278"/>
      <c r="C324" s="278"/>
      <c r="D324" s="278"/>
      <c r="E324" s="278"/>
      <c r="F324" s="278"/>
      <c r="G324" s="278"/>
      <c r="H324" s="278"/>
      <c r="I324" s="278"/>
      <c r="J324" s="278"/>
      <c r="K324" s="278"/>
      <c r="L324" s="278"/>
      <c r="M324" s="278"/>
      <c r="N324" s="278"/>
      <c r="O324" s="278"/>
      <c r="P324" s="278"/>
      <c r="Q324" s="278"/>
      <c r="R324" s="278"/>
      <c r="S324" s="278"/>
      <c r="T324" s="278"/>
      <c r="U324" s="278"/>
      <c r="V324" s="278"/>
      <c r="W324" s="278"/>
      <c r="X324" s="278"/>
      <c r="Y324" s="278"/>
      <c r="Z324" s="278"/>
    </row>
    <row r="325" spans="1:26" x14ac:dyDescent="0.2">
      <c r="A325" s="277"/>
      <c r="B325" s="278"/>
      <c r="C325" s="278"/>
      <c r="D325" s="278"/>
      <c r="E325" s="278"/>
      <c r="F325" s="278"/>
      <c r="G325" s="278"/>
      <c r="H325" s="278"/>
      <c r="I325" s="278"/>
      <c r="J325" s="278"/>
      <c r="K325" s="278"/>
      <c r="L325" s="278"/>
      <c r="M325" s="278"/>
      <c r="N325" s="278"/>
      <c r="O325" s="278"/>
      <c r="P325" s="278"/>
      <c r="Q325" s="278"/>
      <c r="R325" s="278"/>
      <c r="S325" s="278"/>
      <c r="T325" s="278"/>
      <c r="U325" s="278"/>
      <c r="V325" s="278"/>
      <c r="W325" s="278"/>
      <c r="X325" s="278"/>
      <c r="Y325" s="278"/>
      <c r="Z325" s="278"/>
    </row>
    <row r="326" spans="1:26" x14ac:dyDescent="0.2">
      <c r="A326" s="277"/>
      <c r="B326" s="278"/>
      <c r="C326" s="278"/>
      <c r="D326" s="278"/>
      <c r="E326" s="278"/>
      <c r="F326" s="278"/>
      <c r="G326" s="278"/>
      <c r="H326" s="278"/>
      <c r="I326" s="278"/>
      <c r="J326" s="278"/>
      <c r="K326" s="278"/>
      <c r="L326" s="278"/>
      <c r="M326" s="278"/>
      <c r="N326" s="278"/>
      <c r="O326" s="278"/>
      <c r="P326" s="278"/>
      <c r="Q326" s="278"/>
      <c r="R326" s="278"/>
      <c r="S326" s="278"/>
      <c r="T326" s="278"/>
      <c r="U326" s="278"/>
      <c r="V326" s="278"/>
      <c r="W326" s="278"/>
      <c r="X326" s="278"/>
      <c r="Y326" s="278"/>
      <c r="Z326" s="278"/>
    </row>
    <row r="327" spans="1:26" x14ac:dyDescent="0.2">
      <c r="A327" s="277"/>
      <c r="B327" s="278"/>
      <c r="C327" s="278"/>
      <c r="D327" s="278"/>
      <c r="E327" s="278"/>
      <c r="F327" s="278"/>
      <c r="G327" s="278"/>
      <c r="H327" s="278"/>
      <c r="I327" s="278"/>
      <c r="J327" s="278"/>
      <c r="K327" s="278"/>
      <c r="L327" s="278"/>
      <c r="M327" s="278"/>
      <c r="N327" s="278"/>
      <c r="O327" s="278"/>
      <c r="P327" s="278"/>
      <c r="Q327" s="278"/>
      <c r="R327" s="278"/>
      <c r="S327" s="278"/>
      <c r="T327" s="278"/>
      <c r="U327" s="278"/>
      <c r="V327" s="278"/>
      <c r="W327" s="278"/>
      <c r="X327" s="278"/>
      <c r="Y327" s="278"/>
      <c r="Z327" s="278"/>
    </row>
    <row r="328" spans="1:26" x14ac:dyDescent="0.2">
      <c r="A328" s="277"/>
      <c r="B328" s="278"/>
      <c r="C328" s="278"/>
      <c r="D328" s="278"/>
      <c r="E328" s="278"/>
      <c r="F328" s="278"/>
      <c r="G328" s="278"/>
      <c r="H328" s="278"/>
      <c r="I328" s="278"/>
      <c r="J328" s="278"/>
      <c r="K328" s="278"/>
      <c r="L328" s="278"/>
      <c r="M328" s="278"/>
      <c r="N328" s="278"/>
      <c r="O328" s="278"/>
      <c r="P328" s="278"/>
      <c r="Q328" s="278"/>
      <c r="R328" s="278"/>
      <c r="S328" s="278"/>
      <c r="T328" s="278"/>
      <c r="U328" s="278"/>
      <c r="V328" s="278"/>
      <c r="W328" s="278"/>
      <c r="X328" s="278"/>
      <c r="Y328" s="278"/>
      <c r="Z328" s="278"/>
    </row>
    <row r="329" spans="1:26" x14ac:dyDescent="0.2">
      <c r="A329" s="277"/>
      <c r="B329" s="278"/>
      <c r="C329" s="278"/>
      <c r="D329" s="278"/>
      <c r="E329" s="278"/>
      <c r="F329" s="278"/>
      <c r="G329" s="278"/>
      <c r="H329" s="278"/>
      <c r="I329" s="278"/>
      <c r="J329" s="278"/>
      <c r="K329" s="278"/>
      <c r="L329" s="278"/>
      <c r="M329" s="278"/>
      <c r="N329" s="278"/>
      <c r="O329" s="278"/>
      <c r="P329" s="278"/>
      <c r="Q329" s="278"/>
      <c r="R329" s="278"/>
      <c r="S329" s="278"/>
      <c r="T329" s="278"/>
      <c r="U329" s="278"/>
      <c r="V329" s="278"/>
      <c r="W329" s="278"/>
      <c r="X329" s="278"/>
      <c r="Y329" s="278"/>
      <c r="Z329" s="278"/>
    </row>
    <row r="330" spans="1:26" x14ac:dyDescent="0.2">
      <c r="A330" s="277"/>
      <c r="B330" s="278"/>
      <c r="C330" s="278"/>
      <c r="D330" s="278"/>
      <c r="E330" s="278"/>
      <c r="F330" s="278"/>
      <c r="G330" s="278"/>
      <c r="H330" s="278"/>
      <c r="I330" s="278"/>
      <c r="J330" s="278"/>
      <c r="K330" s="278"/>
      <c r="L330" s="278"/>
      <c r="M330" s="278"/>
      <c r="N330" s="278"/>
      <c r="O330" s="278"/>
      <c r="P330" s="278"/>
      <c r="Q330" s="278"/>
      <c r="R330" s="278"/>
      <c r="S330" s="278"/>
      <c r="T330" s="278"/>
      <c r="U330" s="278"/>
      <c r="V330" s="278"/>
      <c r="W330" s="278"/>
      <c r="X330" s="278"/>
      <c r="Y330" s="278"/>
      <c r="Z330" s="278"/>
    </row>
    <row r="331" spans="1:26" x14ac:dyDescent="0.2">
      <c r="A331" s="277"/>
      <c r="B331" s="278"/>
      <c r="C331" s="278"/>
      <c r="D331" s="278"/>
      <c r="E331" s="278"/>
      <c r="F331" s="278"/>
      <c r="G331" s="278"/>
      <c r="H331" s="278"/>
      <c r="I331" s="278"/>
      <c r="J331" s="278"/>
      <c r="K331" s="278"/>
      <c r="L331" s="278"/>
      <c r="M331" s="278"/>
      <c r="N331" s="278"/>
      <c r="O331" s="278"/>
      <c r="P331" s="278"/>
      <c r="Q331" s="278"/>
      <c r="R331" s="278"/>
      <c r="S331" s="278"/>
      <c r="T331" s="278"/>
      <c r="U331" s="278"/>
      <c r="V331" s="278"/>
      <c r="W331" s="278"/>
      <c r="X331" s="278"/>
      <c r="Y331" s="278"/>
      <c r="Z331" s="278"/>
    </row>
    <row r="332" spans="1:26" x14ac:dyDescent="0.2">
      <c r="A332" s="277"/>
      <c r="B332" s="278"/>
      <c r="C332" s="278"/>
      <c r="D332" s="278"/>
      <c r="E332" s="278"/>
      <c r="F332" s="278"/>
      <c r="G332" s="278"/>
      <c r="H332" s="278"/>
      <c r="I332" s="278"/>
      <c r="J332" s="278"/>
      <c r="K332" s="278"/>
      <c r="L332" s="278"/>
      <c r="M332" s="278"/>
      <c r="N332" s="278"/>
      <c r="O332" s="278"/>
      <c r="P332" s="278"/>
      <c r="Q332" s="278"/>
      <c r="R332" s="278"/>
      <c r="S332" s="278"/>
      <c r="T332" s="278"/>
      <c r="U332" s="278"/>
      <c r="V332" s="278"/>
      <c r="W332" s="278"/>
      <c r="X332" s="278"/>
      <c r="Y332" s="278"/>
      <c r="Z332" s="278"/>
    </row>
    <row r="333" spans="1:26" x14ac:dyDescent="0.2">
      <c r="A333" s="277"/>
      <c r="B333" s="278"/>
      <c r="C333" s="278"/>
      <c r="D333" s="278"/>
      <c r="E333" s="278"/>
      <c r="F333" s="278"/>
      <c r="G333" s="278"/>
      <c r="H333" s="278"/>
      <c r="I333" s="278"/>
      <c r="J333" s="278"/>
      <c r="K333" s="278"/>
      <c r="L333" s="278"/>
      <c r="M333" s="278"/>
      <c r="N333" s="278"/>
      <c r="O333" s="278"/>
      <c r="P333" s="278"/>
      <c r="Q333" s="278"/>
      <c r="R333" s="278"/>
      <c r="S333" s="278"/>
      <c r="T333" s="278"/>
      <c r="U333" s="278"/>
      <c r="V333" s="278"/>
      <c r="W333" s="278"/>
      <c r="X333" s="278"/>
      <c r="Y333" s="278"/>
      <c r="Z333" s="278"/>
    </row>
    <row r="334" spans="1:26" x14ac:dyDescent="0.2">
      <c r="A334" s="277"/>
      <c r="B334" s="278"/>
      <c r="C334" s="278"/>
      <c r="D334" s="278"/>
      <c r="E334" s="278"/>
      <c r="F334" s="278"/>
      <c r="G334" s="278"/>
      <c r="H334" s="278"/>
      <c r="I334" s="278"/>
      <c r="J334" s="278"/>
      <c r="K334" s="278"/>
      <c r="L334" s="278"/>
      <c r="M334" s="278"/>
      <c r="N334" s="278"/>
      <c r="O334" s="278"/>
      <c r="P334" s="278"/>
      <c r="Q334" s="278"/>
      <c r="R334" s="278"/>
      <c r="S334" s="278"/>
      <c r="T334" s="278"/>
      <c r="U334" s="278"/>
      <c r="V334" s="278"/>
      <c r="W334" s="278"/>
      <c r="X334" s="278"/>
      <c r="Y334" s="278"/>
      <c r="Z334" s="278"/>
    </row>
    <row r="335" spans="1:26" x14ac:dyDescent="0.2">
      <c r="A335" s="277"/>
      <c r="B335" s="278"/>
      <c r="C335" s="278"/>
      <c r="D335" s="278"/>
      <c r="E335" s="278"/>
      <c r="F335" s="278"/>
      <c r="G335" s="278"/>
      <c r="H335" s="278"/>
      <c r="I335" s="278"/>
      <c r="J335" s="278"/>
      <c r="K335" s="278"/>
      <c r="L335" s="278"/>
      <c r="M335" s="278"/>
      <c r="N335" s="278"/>
      <c r="O335" s="278"/>
      <c r="P335" s="278"/>
      <c r="Q335" s="278"/>
      <c r="R335" s="278"/>
      <c r="S335" s="278"/>
      <c r="T335" s="278"/>
      <c r="U335" s="278"/>
      <c r="V335" s="278"/>
      <c r="W335" s="278"/>
      <c r="X335" s="278"/>
      <c r="Y335" s="278"/>
      <c r="Z335" s="278"/>
    </row>
    <row r="336" spans="1:26" x14ac:dyDescent="0.2">
      <c r="A336" s="277"/>
      <c r="B336" s="278"/>
      <c r="C336" s="278"/>
      <c r="D336" s="278"/>
      <c r="E336" s="278"/>
      <c r="F336" s="278"/>
      <c r="G336" s="278"/>
      <c r="H336" s="278"/>
      <c r="I336" s="278"/>
      <c r="J336" s="278"/>
      <c r="K336" s="278"/>
      <c r="L336" s="278"/>
      <c r="M336" s="278"/>
      <c r="N336" s="278"/>
      <c r="O336" s="278"/>
      <c r="P336" s="278"/>
      <c r="Q336" s="278"/>
      <c r="R336" s="278"/>
      <c r="S336" s="278"/>
      <c r="T336" s="278"/>
      <c r="U336" s="278"/>
      <c r="V336" s="278"/>
      <c r="W336" s="278"/>
      <c r="X336" s="278"/>
      <c r="Y336" s="278"/>
      <c r="Z336" s="278"/>
    </row>
    <row r="337" spans="1:26" x14ac:dyDescent="0.2">
      <c r="A337" s="277"/>
      <c r="B337" s="278"/>
      <c r="C337" s="278"/>
      <c r="D337" s="278"/>
      <c r="E337" s="278"/>
      <c r="F337" s="278"/>
      <c r="G337" s="278"/>
      <c r="H337" s="278"/>
      <c r="I337" s="278"/>
      <c r="J337" s="278"/>
      <c r="K337" s="278"/>
      <c r="L337" s="278"/>
      <c r="M337" s="278"/>
      <c r="N337" s="278"/>
      <c r="O337" s="278"/>
      <c r="P337" s="278"/>
      <c r="Q337" s="278"/>
      <c r="R337" s="278"/>
      <c r="S337" s="278"/>
      <c r="T337" s="278"/>
      <c r="U337" s="278"/>
      <c r="V337" s="278"/>
      <c r="W337" s="278"/>
      <c r="X337" s="278"/>
      <c r="Y337" s="278"/>
      <c r="Z337" s="278"/>
    </row>
    <row r="338" spans="1:26" x14ac:dyDescent="0.2">
      <c r="A338" s="277"/>
      <c r="B338" s="278"/>
      <c r="C338" s="278"/>
      <c r="D338" s="278"/>
      <c r="E338" s="278"/>
      <c r="F338" s="278"/>
      <c r="G338" s="278"/>
      <c r="H338" s="278"/>
      <c r="I338" s="278"/>
      <c r="J338" s="278"/>
      <c r="K338" s="278"/>
      <c r="L338" s="278"/>
      <c r="M338" s="278"/>
      <c r="N338" s="278"/>
      <c r="O338" s="278"/>
      <c r="P338" s="278"/>
      <c r="Q338" s="278"/>
      <c r="R338" s="278"/>
      <c r="S338" s="278"/>
      <c r="T338" s="278"/>
      <c r="U338" s="278"/>
      <c r="V338" s="278"/>
      <c r="W338" s="278"/>
      <c r="X338" s="278"/>
      <c r="Y338" s="278"/>
      <c r="Z338" s="278"/>
    </row>
    <row r="339" spans="1:26" x14ac:dyDescent="0.2">
      <c r="A339" s="277"/>
      <c r="B339" s="278"/>
      <c r="C339" s="278"/>
      <c r="D339" s="278"/>
      <c r="E339" s="278"/>
      <c r="F339" s="278"/>
      <c r="G339" s="278"/>
      <c r="H339" s="278"/>
      <c r="I339" s="278"/>
      <c r="J339" s="278"/>
      <c r="K339" s="278"/>
      <c r="L339" s="278"/>
      <c r="M339" s="278"/>
      <c r="N339" s="278"/>
      <c r="O339" s="278"/>
      <c r="P339" s="278"/>
      <c r="Q339" s="278"/>
      <c r="R339" s="278"/>
      <c r="S339" s="278"/>
      <c r="T339" s="278"/>
      <c r="U339" s="278"/>
      <c r="V339" s="278"/>
      <c r="W339" s="278"/>
      <c r="X339" s="278"/>
      <c r="Y339" s="278"/>
      <c r="Z339" s="278"/>
    </row>
    <row r="340" spans="1:26" x14ac:dyDescent="0.2">
      <c r="A340" s="277"/>
      <c r="B340" s="278"/>
      <c r="C340" s="278"/>
      <c r="D340" s="278"/>
      <c r="E340" s="278"/>
      <c r="F340" s="278"/>
      <c r="G340" s="278"/>
      <c r="H340" s="278"/>
      <c r="I340" s="278"/>
      <c r="J340" s="278"/>
      <c r="K340" s="278"/>
      <c r="L340" s="278"/>
      <c r="M340" s="278"/>
      <c r="N340" s="278"/>
      <c r="O340" s="278"/>
      <c r="P340" s="278"/>
      <c r="Q340" s="278"/>
      <c r="R340" s="278"/>
      <c r="S340" s="278"/>
      <c r="T340" s="278"/>
      <c r="U340" s="278"/>
      <c r="V340" s="278"/>
      <c r="W340" s="278"/>
      <c r="X340" s="278"/>
      <c r="Y340" s="278"/>
      <c r="Z340" s="278"/>
    </row>
    <row r="341" spans="1:26" x14ac:dyDescent="0.2">
      <c r="A341" s="277"/>
      <c r="B341" s="278"/>
      <c r="C341" s="278"/>
      <c r="D341" s="278"/>
      <c r="E341" s="278"/>
      <c r="F341" s="278"/>
      <c r="G341" s="278"/>
      <c r="H341" s="278"/>
      <c r="I341" s="278"/>
      <c r="J341" s="278"/>
      <c r="K341" s="278"/>
      <c r="L341" s="278"/>
      <c r="M341" s="278"/>
      <c r="N341" s="278"/>
      <c r="O341" s="278"/>
      <c r="P341" s="278"/>
      <c r="Q341" s="278"/>
      <c r="R341" s="278"/>
      <c r="S341" s="278"/>
      <c r="T341" s="278"/>
      <c r="U341" s="278"/>
      <c r="V341" s="278"/>
      <c r="W341" s="278"/>
      <c r="X341" s="278"/>
      <c r="Y341" s="278"/>
      <c r="Z341" s="278"/>
    </row>
    <row r="342" spans="1:26" x14ac:dyDescent="0.2">
      <c r="A342" s="277"/>
      <c r="B342" s="278"/>
      <c r="C342" s="278"/>
      <c r="D342" s="278"/>
      <c r="E342" s="278"/>
      <c r="F342" s="278"/>
      <c r="G342" s="278"/>
      <c r="H342" s="278"/>
      <c r="I342" s="278"/>
      <c r="J342" s="278"/>
      <c r="K342" s="278"/>
      <c r="L342" s="278"/>
      <c r="M342" s="278"/>
      <c r="N342" s="278"/>
      <c r="O342" s="278"/>
      <c r="P342" s="278"/>
      <c r="Q342" s="278"/>
      <c r="R342" s="278"/>
      <c r="S342" s="278"/>
      <c r="T342" s="278"/>
      <c r="U342" s="278"/>
      <c r="V342" s="278"/>
      <c r="W342" s="278"/>
      <c r="X342" s="278"/>
      <c r="Y342" s="278"/>
      <c r="Z342" s="278"/>
    </row>
    <row r="343" spans="1:26" x14ac:dyDescent="0.2">
      <c r="A343" s="277"/>
      <c r="B343" s="278"/>
      <c r="C343" s="278"/>
      <c r="D343" s="278"/>
      <c r="E343" s="278"/>
      <c r="F343" s="278"/>
      <c r="G343" s="278"/>
      <c r="H343" s="278"/>
      <c r="I343" s="278"/>
      <c r="J343" s="278"/>
      <c r="K343" s="278"/>
      <c r="L343" s="278"/>
      <c r="M343" s="278"/>
      <c r="N343" s="278"/>
      <c r="O343" s="278"/>
      <c r="P343" s="278"/>
      <c r="Q343" s="278"/>
      <c r="R343" s="278"/>
      <c r="S343" s="278"/>
      <c r="T343" s="278"/>
      <c r="U343" s="278"/>
      <c r="V343" s="278"/>
      <c r="W343" s="278"/>
      <c r="X343" s="278"/>
      <c r="Y343" s="278"/>
      <c r="Z343" s="278"/>
    </row>
    <row r="344" spans="1:26" x14ac:dyDescent="0.2">
      <c r="A344" s="277"/>
      <c r="B344" s="278"/>
      <c r="C344" s="278"/>
      <c r="D344" s="278"/>
      <c r="E344" s="278"/>
      <c r="F344" s="278"/>
      <c r="G344" s="278"/>
      <c r="H344" s="278"/>
      <c r="I344" s="278"/>
      <c r="J344" s="278"/>
      <c r="K344" s="278"/>
      <c r="L344" s="278"/>
      <c r="M344" s="278"/>
      <c r="N344" s="278"/>
      <c r="O344" s="278"/>
      <c r="P344" s="278"/>
      <c r="Q344" s="278"/>
      <c r="R344" s="278"/>
      <c r="S344" s="278"/>
      <c r="T344" s="278"/>
      <c r="U344" s="278"/>
      <c r="V344" s="278"/>
      <c r="W344" s="278"/>
      <c r="X344" s="278"/>
      <c r="Y344" s="278"/>
      <c r="Z344" s="278"/>
    </row>
    <row r="345" spans="1:26" x14ac:dyDescent="0.2">
      <c r="A345" s="277"/>
      <c r="B345" s="278"/>
      <c r="C345" s="278"/>
      <c r="D345" s="278"/>
      <c r="E345" s="278"/>
      <c r="F345" s="278"/>
      <c r="G345" s="278"/>
      <c r="H345" s="278"/>
      <c r="I345" s="278"/>
      <c r="J345" s="278"/>
      <c r="K345" s="278"/>
      <c r="L345" s="278"/>
      <c r="M345" s="278"/>
      <c r="N345" s="278"/>
      <c r="O345" s="278"/>
      <c r="P345" s="278"/>
      <c r="Q345" s="278"/>
      <c r="R345" s="278"/>
      <c r="S345" s="278"/>
      <c r="T345" s="278"/>
      <c r="U345" s="278"/>
      <c r="V345" s="278"/>
      <c r="W345" s="278"/>
      <c r="X345" s="278"/>
      <c r="Y345" s="278"/>
      <c r="Z345" s="278"/>
    </row>
    <row r="346" spans="1:26" x14ac:dyDescent="0.2">
      <c r="A346" s="277"/>
      <c r="B346" s="278"/>
      <c r="C346" s="278"/>
      <c r="D346" s="278"/>
      <c r="E346" s="278"/>
      <c r="F346" s="278"/>
      <c r="G346" s="278"/>
      <c r="H346" s="278"/>
      <c r="I346" s="278"/>
      <c r="J346" s="278"/>
      <c r="K346" s="278"/>
      <c r="L346" s="278"/>
      <c r="M346" s="278"/>
      <c r="N346" s="278"/>
      <c r="O346" s="278"/>
      <c r="P346" s="278"/>
      <c r="Q346" s="278"/>
      <c r="R346" s="278"/>
      <c r="S346" s="278"/>
      <c r="T346" s="278"/>
      <c r="U346" s="278"/>
      <c r="V346" s="278"/>
      <c r="W346" s="278"/>
      <c r="X346" s="278"/>
      <c r="Y346" s="278"/>
      <c r="Z346" s="278"/>
    </row>
    <row r="347" spans="1:26" x14ac:dyDescent="0.2">
      <c r="A347" s="277"/>
      <c r="B347" s="278"/>
      <c r="C347" s="278"/>
      <c r="D347" s="278"/>
      <c r="E347" s="278"/>
      <c r="F347" s="278"/>
      <c r="G347" s="278"/>
      <c r="H347" s="278"/>
      <c r="I347" s="278"/>
      <c r="J347" s="278"/>
      <c r="K347" s="278"/>
      <c r="L347" s="278"/>
      <c r="M347" s="278"/>
      <c r="N347" s="278"/>
      <c r="O347" s="278"/>
      <c r="P347" s="278"/>
      <c r="Q347" s="278"/>
      <c r="R347" s="278"/>
      <c r="S347" s="278"/>
      <c r="T347" s="278"/>
      <c r="U347" s="278"/>
      <c r="V347" s="278"/>
      <c r="W347" s="278"/>
      <c r="X347" s="278"/>
      <c r="Y347" s="278"/>
      <c r="Z347" s="278"/>
    </row>
    <row r="348" spans="1:26" x14ac:dyDescent="0.2">
      <c r="A348" s="277"/>
      <c r="B348" s="278"/>
      <c r="C348" s="278"/>
      <c r="D348" s="278"/>
      <c r="E348" s="278"/>
      <c r="F348" s="278"/>
      <c r="G348" s="278"/>
      <c r="H348" s="278"/>
      <c r="I348" s="278"/>
      <c r="J348" s="278"/>
      <c r="K348" s="278"/>
      <c r="L348" s="278"/>
      <c r="M348" s="278"/>
      <c r="N348" s="278"/>
      <c r="O348" s="278"/>
      <c r="P348" s="278"/>
      <c r="Q348" s="278"/>
      <c r="R348" s="278"/>
      <c r="S348" s="278"/>
      <c r="T348" s="278"/>
      <c r="U348" s="278"/>
      <c r="V348" s="278"/>
      <c r="W348" s="278"/>
      <c r="X348" s="278"/>
      <c r="Y348" s="278"/>
      <c r="Z348" s="278"/>
    </row>
    <row r="349" spans="1:26" x14ac:dyDescent="0.2">
      <c r="A349" s="277"/>
      <c r="B349" s="278"/>
      <c r="C349" s="278"/>
      <c r="D349" s="278"/>
      <c r="E349" s="278"/>
      <c r="F349" s="278"/>
      <c r="G349" s="278"/>
      <c r="H349" s="278"/>
      <c r="I349" s="278"/>
      <c r="J349" s="278"/>
      <c r="K349" s="278"/>
      <c r="L349" s="278"/>
      <c r="M349" s="278"/>
      <c r="N349" s="278"/>
      <c r="O349" s="278"/>
      <c r="P349" s="278"/>
      <c r="Q349" s="278"/>
      <c r="R349" s="278"/>
      <c r="S349" s="278"/>
      <c r="T349" s="278"/>
      <c r="U349" s="278"/>
      <c r="V349" s="278"/>
      <c r="W349" s="278"/>
      <c r="X349" s="278"/>
      <c r="Y349" s="278"/>
      <c r="Z349" s="278"/>
    </row>
    <row r="350" spans="1:26" x14ac:dyDescent="0.2">
      <c r="A350" s="277"/>
      <c r="B350" s="278"/>
      <c r="C350" s="278"/>
      <c r="D350" s="278"/>
      <c r="E350" s="278"/>
      <c r="F350" s="278"/>
      <c r="G350" s="278"/>
      <c r="H350" s="278"/>
      <c r="I350" s="278"/>
      <c r="J350" s="278"/>
      <c r="K350" s="278"/>
      <c r="L350" s="278"/>
      <c r="M350" s="278"/>
      <c r="N350" s="278"/>
      <c r="O350" s="278"/>
      <c r="P350" s="278"/>
      <c r="Q350" s="278"/>
      <c r="R350" s="278"/>
      <c r="S350" s="278"/>
      <c r="T350" s="278"/>
      <c r="U350" s="278"/>
      <c r="V350" s="278"/>
      <c r="W350" s="278"/>
      <c r="X350" s="278"/>
      <c r="Y350" s="278"/>
      <c r="Z350" s="278"/>
    </row>
    <row r="351" spans="1:26" x14ac:dyDescent="0.2">
      <c r="A351" s="277"/>
      <c r="B351" s="278"/>
      <c r="C351" s="278"/>
      <c r="D351" s="278"/>
      <c r="E351" s="278"/>
      <c r="F351" s="278"/>
      <c r="G351" s="278"/>
      <c r="H351" s="278"/>
      <c r="I351" s="278"/>
      <c r="J351" s="278"/>
      <c r="K351" s="278"/>
      <c r="L351" s="278"/>
      <c r="M351" s="278"/>
      <c r="N351" s="278"/>
      <c r="O351" s="278"/>
      <c r="P351" s="278"/>
      <c r="Q351" s="278"/>
      <c r="R351" s="278"/>
      <c r="S351" s="278"/>
      <c r="T351" s="278"/>
      <c r="U351" s="278"/>
      <c r="V351" s="278"/>
      <c r="W351" s="278"/>
      <c r="X351" s="278"/>
      <c r="Y351" s="278"/>
      <c r="Z351" s="278"/>
    </row>
    <row r="352" spans="1:26" x14ac:dyDescent="0.2">
      <c r="A352" s="277"/>
      <c r="B352" s="278"/>
      <c r="C352" s="278"/>
      <c r="D352" s="278"/>
      <c r="E352" s="278"/>
      <c r="F352" s="278"/>
      <c r="G352" s="278"/>
      <c r="H352" s="278"/>
      <c r="I352" s="278"/>
      <c r="J352" s="278"/>
      <c r="K352" s="278"/>
      <c r="L352" s="278"/>
      <c r="M352" s="278"/>
      <c r="N352" s="278"/>
      <c r="O352" s="278"/>
      <c r="P352" s="278"/>
      <c r="Q352" s="278"/>
      <c r="R352" s="278"/>
      <c r="S352" s="278"/>
      <c r="T352" s="278"/>
      <c r="U352" s="278"/>
      <c r="V352" s="278"/>
      <c r="W352" s="278"/>
      <c r="X352" s="278"/>
      <c r="Y352" s="278"/>
      <c r="Z352" s="278"/>
    </row>
    <row r="353" spans="1:26" x14ac:dyDescent="0.2">
      <c r="A353" s="277"/>
      <c r="B353" s="278"/>
      <c r="C353" s="278"/>
      <c r="D353" s="278"/>
      <c r="E353" s="278"/>
      <c r="F353" s="278"/>
      <c r="G353" s="278"/>
      <c r="H353" s="278"/>
      <c r="I353" s="278"/>
      <c r="J353" s="278"/>
      <c r="K353" s="278"/>
      <c r="L353" s="278"/>
      <c r="M353" s="278"/>
      <c r="N353" s="278"/>
      <c r="O353" s="278"/>
      <c r="P353" s="278"/>
      <c r="Q353" s="278"/>
      <c r="R353" s="278"/>
      <c r="S353" s="278"/>
      <c r="T353" s="278"/>
      <c r="U353" s="278"/>
      <c r="V353" s="278"/>
      <c r="W353" s="278"/>
      <c r="X353" s="278"/>
      <c r="Y353" s="278"/>
      <c r="Z353" s="278"/>
    </row>
    <row r="354" spans="1:26" x14ac:dyDescent="0.2">
      <c r="A354" s="277"/>
      <c r="B354" s="278"/>
      <c r="C354" s="278"/>
      <c r="D354" s="278"/>
      <c r="E354" s="278"/>
      <c r="F354" s="278"/>
      <c r="G354" s="278"/>
      <c r="H354" s="278"/>
      <c r="I354" s="278"/>
      <c r="J354" s="278"/>
      <c r="K354" s="278"/>
      <c r="L354" s="278"/>
      <c r="M354" s="278"/>
      <c r="N354" s="278"/>
      <c r="O354" s="278"/>
      <c r="P354" s="278"/>
      <c r="Q354" s="278"/>
      <c r="R354" s="278"/>
      <c r="S354" s="278"/>
      <c r="T354" s="278"/>
      <c r="U354" s="278"/>
      <c r="V354" s="278"/>
      <c r="W354" s="278"/>
      <c r="X354" s="278"/>
      <c r="Y354" s="278"/>
      <c r="Z354" s="278"/>
    </row>
    <row r="355" spans="1:26" x14ac:dyDescent="0.2">
      <c r="A355" s="277"/>
      <c r="B355" s="278"/>
      <c r="C355" s="278"/>
      <c r="D355" s="278"/>
      <c r="E355" s="278"/>
      <c r="F355" s="278"/>
      <c r="G355" s="278"/>
      <c r="H355" s="278"/>
      <c r="I355" s="278"/>
      <c r="J355" s="278"/>
      <c r="K355" s="278"/>
      <c r="L355" s="278"/>
      <c r="M355" s="278"/>
      <c r="N355" s="278"/>
      <c r="O355" s="278"/>
      <c r="P355" s="278"/>
      <c r="Q355" s="278"/>
      <c r="R355" s="278"/>
      <c r="S355" s="278"/>
      <c r="T355" s="278"/>
      <c r="U355" s="278"/>
      <c r="V355" s="278"/>
      <c r="W355" s="278"/>
      <c r="X355" s="278"/>
      <c r="Y355" s="278"/>
      <c r="Z355" s="278"/>
    </row>
    <row r="356" spans="1:26" x14ac:dyDescent="0.2">
      <c r="A356" s="277"/>
      <c r="B356" s="278"/>
      <c r="C356" s="278"/>
      <c r="D356" s="278"/>
      <c r="E356" s="278"/>
      <c r="F356" s="278"/>
      <c r="G356" s="278"/>
      <c r="H356" s="278"/>
      <c r="I356" s="278"/>
      <c r="J356" s="278"/>
      <c r="K356" s="278"/>
      <c r="L356" s="278"/>
      <c r="M356" s="278"/>
      <c r="N356" s="278"/>
      <c r="O356" s="278"/>
      <c r="P356" s="278"/>
      <c r="Q356" s="278"/>
      <c r="R356" s="278"/>
      <c r="S356" s="278"/>
      <c r="T356" s="278"/>
      <c r="U356" s="278"/>
      <c r="V356" s="278"/>
      <c r="W356" s="278"/>
      <c r="X356" s="278"/>
      <c r="Y356" s="278"/>
      <c r="Z356" s="278"/>
    </row>
    <row r="357" spans="1:26" x14ac:dyDescent="0.2">
      <c r="A357" s="277"/>
      <c r="B357" s="278"/>
      <c r="C357" s="278"/>
      <c r="D357" s="278"/>
      <c r="E357" s="278"/>
      <c r="F357" s="278"/>
      <c r="G357" s="278"/>
      <c r="H357" s="278"/>
      <c r="I357" s="278"/>
      <c r="J357" s="278"/>
      <c r="K357" s="278"/>
      <c r="L357" s="278"/>
      <c r="M357" s="278"/>
      <c r="N357" s="278"/>
      <c r="O357" s="278"/>
      <c r="P357" s="278"/>
      <c r="Q357" s="278"/>
      <c r="R357" s="278"/>
      <c r="S357" s="278"/>
      <c r="T357" s="278"/>
      <c r="U357" s="278"/>
      <c r="V357" s="278"/>
      <c r="W357" s="278"/>
      <c r="X357" s="278"/>
      <c r="Y357" s="278"/>
      <c r="Z357" s="278"/>
    </row>
    <row r="358" spans="1:26" x14ac:dyDescent="0.2">
      <c r="A358" s="277"/>
      <c r="B358" s="278"/>
      <c r="C358" s="278"/>
      <c r="D358" s="278"/>
      <c r="E358" s="278"/>
      <c r="F358" s="278"/>
      <c r="G358" s="278"/>
      <c r="H358" s="278"/>
      <c r="I358" s="278"/>
      <c r="J358" s="278"/>
      <c r="K358" s="278"/>
      <c r="L358" s="278"/>
      <c r="M358" s="278"/>
      <c r="N358" s="278"/>
      <c r="O358" s="278"/>
      <c r="P358" s="278"/>
      <c r="Q358" s="278"/>
      <c r="R358" s="278"/>
      <c r="S358" s="278"/>
      <c r="T358" s="278"/>
      <c r="U358" s="278"/>
      <c r="V358" s="278"/>
      <c r="W358" s="278"/>
      <c r="X358" s="278"/>
      <c r="Y358" s="278"/>
      <c r="Z358" s="278"/>
    </row>
    <row r="359" spans="1:26" x14ac:dyDescent="0.2">
      <c r="A359" s="277"/>
      <c r="B359" s="278"/>
      <c r="C359" s="278"/>
      <c r="D359" s="278"/>
      <c r="E359" s="278"/>
      <c r="F359" s="278"/>
      <c r="G359" s="278"/>
      <c r="H359" s="278"/>
      <c r="I359" s="278"/>
      <c r="J359" s="278"/>
      <c r="K359" s="278"/>
      <c r="L359" s="278"/>
      <c r="M359" s="278"/>
      <c r="N359" s="278"/>
      <c r="O359" s="278"/>
      <c r="P359" s="278"/>
      <c r="Q359" s="278"/>
      <c r="R359" s="278"/>
      <c r="S359" s="278"/>
      <c r="T359" s="278"/>
      <c r="U359" s="278"/>
      <c r="V359" s="278"/>
      <c r="W359" s="278"/>
      <c r="X359" s="278"/>
      <c r="Y359" s="278"/>
      <c r="Z359" s="278"/>
    </row>
    <row r="360" spans="1:26" x14ac:dyDescent="0.2">
      <c r="A360" s="277"/>
      <c r="B360" s="278"/>
      <c r="C360" s="278"/>
      <c r="D360" s="278"/>
      <c r="E360" s="278"/>
      <c r="F360" s="278"/>
      <c r="G360" s="278"/>
      <c r="H360" s="278"/>
      <c r="I360" s="278"/>
      <c r="J360" s="278"/>
      <c r="K360" s="278"/>
      <c r="L360" s="278"/>
      <c r="M360" s="278"/>
      <c r="N360" s="278"/>
      <c r="O360" s="278"/>
      <c r="P360" s="278"/>
      <c r="Q360" s="278"/>
      <c r="R360" s="278"/>
      <c r="S360" s="278"/>
      <c r="T360" s="278"/>
      <c r="U360" s="278"/>
      <c r="V360" s="278"/>
      <c r="W360" s="278"/>
      <c r="X360" s="278"/>
      <c r="Y360" s="278"/>
      <c r="Z360" s="278"/>
    </row>
    <row r="361" spans="1:26" x14ac:dyDescent="0.2">
      <c r="A361" s="277"/>
      <c r="B361" s="278"/>
      <c r="C361" s="278"/>
      <c r="D361" s="278"/>
      <c r="E361" s="278"/>
      <c r="F361" s="278"/>
      <c r="G361" s="278"/>
      <c r="H361" s="278"/>
      <c r="I361" s="278"/>
      <c r="J361" s="278"/>
      <c r="K361" s="278"/>
      <c r="L361" s="278"/>
      <c r="M361" s="278"/>
      <c r="N361" s="278"/>
      <c r="O361" s="278"/>
      <c r="P361" s="278"/>
      <c r="Q361" s="278"/>
      <c r="R361" s="278"/>
      <c r="S361" s="278"/>
      <c r="T361" s="278"/>
      <c r="U361" s="278"/>
      <c r="V361" s="278"/>
      <c r="W361" s="278"/>
      <c r="X361" s="278"/>
      <c r="Y361" s="278"/>
      <c r="Z361" s="278"/>
    </row>
    <row r="362" spans="1:26" x14ac:dyDescent="0.2">
      <c r="A362" s="277"/>
      <c r="B362" s="278"/>
      <c r="C362" s="278"/>
      <c r="D362" s="278"/>
      <c r="E362" s="278"/>
      <c r="F362" s="278"/>
      <c r="G362" s="278"/>
      <c r="H362" s="278"/>
      <c r="I362" s="278"/>
      <c r="J362" s="278"/>
      <c r="K362" s="278"/>
      <c r="L362" s="278"/>
      <c r="M362" s="278"/>
      <c r="N362" s="278"/>
      <c r="O362" s="278"/>
      <c r="P362" s="278"/>
      <c r="Q362" s="278"/>
      <c r="R362" s="278"/>
      <c r="S362" s="278"/>
      <c r="T362" s="278"/>
      <c r="U362" s="278"/>
      <c r="V362" s="278"/>
      <c r="W362" s="278"/>
      <c r="X362" s="278"/>
      <c r="Y362" s="278"/>
      <c r="Z362" s="278"/>
    </row>
    <row r="363" spans="1:26" x14ac:dyDescent="0.2">
      <c r="A363" s="277"/>
      <c r="B363" s="278"/>
      <c r="C363" s="278"/>
      <c r="D363" s="278"/>
      <c r="E363" s="278"/>
      <c r="F363" s="278"/>
      <c r="G363" s="278"/>
      <c r="H363" s="278"/>
      <c r="I363" s="278"/>
      <c r="J363" s="278"/>
      <c r="K363" s="278"/>
      <c r="L363" s="278"/>
      <c r="M363" s="278"/>
      <c r="N363" s="278"/>
      <c r="O363" s="278"/>
      <c r="P363" s="278"/>
      <c r="Q363" s="278"/>
      <c r="R363" s="278"/>
      <c r="S363" s="278"/>
      <c r="T363" s="278"/>
      <c r="U363" s="278"/>
      <c r="V363" s="278"/>
      <c r="W363" s="278"/>
      <c r="X363" s="278"/>
      <c r="Y363" s="278"/>
      <c r="Z363" s="278"/>
    </row>
    <row r="364" spans="1:26" x14ac:dyDescent="0.2">
      <c r="A364" s="277"/>
      <c r="B364" s="278"/>
      <c r="C364" s="278"/>
      <c r="D364" s="278"/>
      <c r="E364" s="278"/>
      <c r="F364" s="278"/>
      <c r="G364" s="278"/>
      <c r="H364" s="278"/>
      <c r="I364" s="278"/>
      <c r="J364" s="278"/>
      <c r="K364" s="278"/>
      <c r="L364" s="278"/>
      <c r="M364" s="278"/>
      <c r="N364" s="278"/>
      <c r="O364" s="278"/>
      <c r="P364" s="278"/>
      <c r="Q364" s="278"/>
      <c r="R364" s="278"/>
      <c r="S364" s="278"/>
      <c r="T364" s="278"/>
      <c r="U364" s="278"/>
      <c r="V364" s="278"/>
      <c r="W364" s="278"/>
      <c r="X364" s="278"/>
      <c r="Y364" s="278"/>
      <c r="Z364" s="278"/>
    </row>
    <row r="365" spans="1:26" x14ac:dyDescent="0.2">
      <c r="A365" s="277"/>
      <c r="B365" s="278"/>
      <c r="C365" s="278"/>
      <c r="D365" s="278"/>
      <c r="E365" s="278"/>
      <c r="F365" s="278"/>
      <c r="G365" s="278"/>
      <c r="H365" s="278"/>
      <c r="I365" s="278"/>
      <c r="J365" s="278"/>
      <c r="K365" s="278"/>
      <c r="L365" s="278"/>
      <c r="M365" s="278"/>
      <c r="N365" s="278"/>
      <c r="O365" s="278"/>
      <c r="P365" s="278"/>
      <c r="Q365" s="278"/>
      <c r="R365" s="278"/>
      <c r="S365" s="278"/>
      <c r="T365" s="278"/>
      <c r="U365" s="278"/>
      <c r="V365" s="278"/>
      <c r="W365" s="278"/>
      <c r="X365" s="278"/>
      <c r="Y365" s="278"/>
      <c r="Z365" s="278"/>
    </row>
    <row r="366" spans="1:26" x14ac:dyDescent="0.2">
      <c r="A366" s="277"/>
      <c r="B366" s="278"/>
      <c r="C366" s="278"/>
      <c r="D366" s="278"/>
      <c r="E366" s="278"/>
      <c r="F366" s="278"/>
      <c r="G366" s="278"/>
      <c r="H366" s="278"/>
      <c r="I366" s="278"/>
      <c r="J366" s="278"/>
      <c r="K366" s="278"/>
      <c r="L366" s="278"/>
      <c r="M366" s="278"/>
      <c r="N366" s="278"/>
      <c r="O366" s="278"/>
      <c r="P366" s="278"/>
      <c r="Q366" s="278"/>
      <c r="R366" s="278"/>
      <c r="S366" s="278"/>
      <c r="T366" s="278"/>
      <c r="U366" s="278"/>
      <c r="V366" s="278"/>
      <c r="W366" s="278"/>
      <c r="X366" s="278"/>
      <c r="Y366" s="278"/>
      <c r="Z366" s="278"/>
    </row>
    <row r="367" spans="1:26" x14ac:dyDescent="0.2">
      <c r="A367" s="277"/>
      <c r="B367" s="278"/>
      <c r="C367" s="278"/>
      <c r="D367" s="278"/>
      <c r="E367" s="278"/>
      <c r="F367" s="278"/>
      <c r="G367" s="278"/>
      <c r="H367" s="278"/>
      <c r="I367" s="278"/>
      <c r="J367" s="278"/>
      <c r="K367" s="278"/>
      <c r="L367" s="278"/>
      <c r="M367" s="278"/>
      <c r="N367" s="278"/>
      <c r="O367" s="278"/>
      <c r="P367" s="278"/>
      <c r="Q367" s="278"/>
      <c r="R367" s="278"/>
      <c r="S367" s="278"/>
      <c r="T367" s="278"/>
      <c r="U367" s="278"/>
      <c r="V367" s="278"/>
      <c r="W367" s="278"/>
      <c r="X367" s="278"/>
      <c r="Y367" s="278"/>
      <c r="Z367" s="278"/>
    </row>
    <row r="368" spans="1:26" x14ac:dyDescent="0.2">
      <c r="A368" s="277"/>
      <c r="B368" s="278"/>
      <c r="C368" s="278"/>
      <c r="D368" s="278"/>
      <c r="E368" s="278"/>
      <c r="F368" s="278"/>
      <c r="G368" s="278"/>
      <c r="H368" s="278"/>
      <c r="I368" s="278"/>
      <c r="J368" s="278"/>
      <c r="K368" s="278"/>
      <c r="L368" s="278"/>
      <c r="M368" s="278"/>
      <c r="N368" s="278"/>
      <c r="O368" s="278"/>
      <c r="P368" s="278"/>
      <c r="Q368" s="278"/>
      <c r="R368" s="278"/>
      <c r="S368" s="278"/>
      <c r="T368" s="278"/>
      <c r="U368" s="278"/>
      <c r="V368" s="278"/>
      <c r="W368" s="278"/>
      <c r="X368" s="278"/>
      <c r="Y368" s="278"/>
      <c r="Z368" s="278"/>
    </row>
    <row r="369" spans="1:26" x14ac:dyDescent="0.2">
      <c r="A369" s="277"/>
      <c r="B369" s="278"/>
      <c r="C369" s="278"/>
      <c r="D369" s="278"/>
      <c r="E369" s="278"/>
      <c r="F369" s="278"/>
      <c r="G369" s="278"/>
      <c r="H369" s="278"/>
      <c r="I369" s="278"/>
      <c r="J369" s="278"/>
      <c r="K369" s="278"/>
      <c r="L369" s="278"/>
      <c r="M369" s="278"/>
      <c r="N369" s="278"/>
      <c r="O369" s="278"/>
      <c r="P369" s="278"/>
      <c r="Q369" s="278"/>
      <c r="R369" s="278"/>
      <c r="S369" s="278"/>
      <c r="T369" s="278"/>
      <c r="U369" s="278"/>
      <c r="V369" s="278"/>
      <c r="W369" s="278"/>
      <c r="X369" s="278"/>
      <c r="Y369" s="278"/>
      <c r="Z369" s="278"/>
    </row>
    <row r="370" spans="1:26" x14ac:dyDescent="0.2">
      <c r="A370" s="277"/>
      <c r="B370" s="278"/>
      <c r="C370" s="278"/>
      <c r="D370" s="278"/>
      <c r="E370" s="278"/>
      <c r="F370" s="278"/>
      <c r="G370" s="278"/>
      <c r="H370" s="278"/>
      <c r="I370" s="278"/>
      <c r="J370" s="278"/>
      <c r="K370" s="278"/>
      <c r="L370" s="278"/>
      <c r="M370" s="278"/>
      <c r="N370" s="278"/>
      <c r="O370" s="278"/>
      <c r="P370" s="278"/>
      <c r="Q370" s="278"/>
      <c r="R370" s="278"/>
      <c r="S370" s="278"/>
      <c r="T370" s="278"/>
      <c r="U370" s="278"/>
      <c r="V370" s="278"/>
      <c r="W370" s="278"/>
      <c r="X370" s="278"/>
      <c r="Y370" s="278"/>
      <c r="Z370" s="278"/>
    </row>
    <row r="371" spans="1:26" x14ac:dyDescent="0.2">
      <c r="A371" s="277"/>
      <c r="B371" s="278"/>
      <c r="C371" s="278"/>
      <c r="D371" s="278"/>
      <c r="E371" s="278"/>
      <c r="F371" s="278"/>
      <c r="G371" s="278"/>
      <c r="H371" s="278"/>
      <c r="I371" s="278"/>
      <c r="J371" s="278"/>
      <c r="K371" s="278"/>
      <c r="L371" s="278"/>
      <c r="M371" s="278"/>
      <c r="N371" s="278"/>
      <c r="O371" s="278"/>
      <c r="P371" s="278"/>
      <c r="Q371" s="278"/>
      <c r="R371" s="278"/>
      <c r="S371" s="278"/>
      <c r="T371" s="278"/>
      <c r="U371" s="278"/>
      <c r="V371" s="278"/>
      <c r="W371" s="278"/>
      <c r="X371" s="278"/>
      <c r="Y371" s="278"/>
      <c r="Z371" s="278"/>
    </row>
    <row r="372" spans="1:26" x14ac:dyDescent="0.2">
      <c r="A372" s="277"/>
      <c r="B372" s="278"/>
      <c r="C372" s="278"/>
      <c r="D372" s="278"/>
      <c r="E372" s="278"/>
      <c r="F372" s="278"/>
      <c r="G372" s="278"/>
      <c r="H372" s="278"/>
      <c r="I372" s="278"/>
      <c r="J372" s="278"/>
      <c r="K372" s="278"/>
      <c r="L372" s="278"/>
      <c r="M372" s="278"/>
      <c r="N372" s="278"/>
      <c r="O372" s="278"/>
      <c r="P372" s="278"/>
      <c r="Q372" s="278"/>
      <c r="R372" s="278"/>
      <c r="S372" s="278"/>
      <c r="T372" s="278"/>
      <c r="U372" s="278"/>
      <c r="V372" s="278"/>
      <c r="W372" s="278"/>
      <c r="X372" s="278"/>
      <c r="Y372" s="278"/>
      <c r="Z372" s="278"/>
    </row>
    <row r="373" spans="1:26" x14ac:dyDescent="0.2">
      <c r="A373" s="277"/>
      <c r="B373" s="278"/>
      <c r="C373" s="278"/>
      <c r="D373" s="278"/>
      <c r="E373" s="278"/>
      <c r="F373" s="278"/>
      <c r="G373" s="278"/>
      <c r="H373" s="278"/>
      <c r="I373" s="278"/>
      <c r="J373" s="278"/>
      <c r="K373" s="278"/>
      <c r="L373" s="278"/>
      <c r="M373" s="278"/>
      <c r="N373" s="278"/>
      <c r="O373" s="278"/>
      <c r="P373" s="278"/>
      <c r="Q373" s="278"/>
      <c r="R373" s="278"/>
      <c r="S373" s="278"/>
      <c r="T373" s="278"/>
      <c r="U373" s="278"/>
      <c r="V373" s="278"/>
      <c r="W373" s="278"/>
      <c r="X373" s="278"/>
      <c r="Y373" s="278"/>
      <c r="Z373" s="278"/>
    </row>
    <row r="374" spans="1:26" x14ac:dyDescent="0.2">
      <c r="A374" s="277"/>
      <c r="B374" s="278"/>
      <c r="C374" s="278"/>
      <c r="D374" s="278"/>
      <c r="E374" s="278"/>
      <c r="F374" s="278"/>
      <c r="G374" s="278"/>
      <c r="H374" s="278"/>
      <c r="I374" s="278"/>
      <c r="J374" s="278"/>
      <c r="K374" s="278"/>
      <c r="L374" s="278"/>
      <c r="M374" s="278"/>
      <c r="N374" s="278"/>
      <c r="O374" s="278"/>
      <c r="P374" s="278"/>
      <c r="Q374" s="278"/>
      <c r="R374" s="278"/>
      <c r="S374" s="278"/>
      <c r="T374" s="278"/>
      <c r="U374" s="278"/>
      <c r="V374" s="278"/>
      <c r="W374" s="278"/>
      <c r="X374" s="278"/>
      <c r="Y374" s="278"/>
      <c r="Z374" s="278"/>
    </row>
    <row r="375" spans="1:26" x14ac:dyDescent="0.2">
      <c r="A375" s="277"/>
      <c r="B375" s="278"/>
      <c r="C375" s="278"/>
      <c r="D375" s="278"/>
      <c r="E375" s="278"/>
      <c r="F375" s="278"/>
      <c r="G375" s="278"/>
      <c r="H375" s="278"/>
      <c r="I375" s="278"/>
      <c r="J375" s="278"/>
      <c r="K375" s="278"/>
      <c r="L375" s="278"/>
      <c r="M375" s="278"/>
      <c r="N375" s="278"/>
      <c r="O375" s="278"/>
      <c r="P375" s="278"/>
      <c r="Q375" s="278"/>
      <c r="R375" s="278"/>
      <c r="S375" s="278"/>
      <c r="T375" s="278"/>
      <c r="U375" s="278"/>
      <c r="V375" s="278"/>
      <c r="W375" s="278"/>
      <c r="X375" s="278"/>
      <c r="Y375" s="278"/>
      <c r="Z375" s="278"/>
    </row>
    <row r="376" spans="1:26" x14ac:dyDescent="0.2">
      <c r="A376" s="277"/>
      <c r="B376" s="278"/>
      <c r="C376" s="278"/>
      <c r="D376" s="278"/>
      <c r="E376" s="278"/>
      <c r="F376" s="278"/>
      <c r="G376" s="278"/>
      <c r="H376" s="278"/>
      <c r="I376" s="278"/>
      <c r="J376" s="278"/>
      <c r="K376" s="278"/>
      <c r="L376" s="278"/>
      <c r="M376" s="278"/>
      <c r="N376" s="278"/>
      <c r="O376" s="278"/>
      <c r="P376" s="278"/>
      <c r="Q376" s="278"/>
      <c r="R376" s="278"/>
      <c r="S376" s="278"/>
      <c r="T376" s="278"/>
      <c r="U376" s="278"/>
      <c r="V376" s="278"/>
      <c r="W376" s="278"/>
      <c r="X376" s="278"/>
      <c r="Y376" s="278"/>
      <c r="Z376" s="278"/>
    </row>
    <row r="377" spans="1:26" x14ac:dyDescent="0.2">
      <c r="A377" s="277"/>
      <c r="B377" s="278"/>
      <c r="C377" s="278"/>
      <c r="D377" s="278"/>
      <c r="E377" s="278"/>
      <c r="F377" s="278"/>
      <c r="G377" s="278"/>
      <c r="H377" s="278"/>
      <c r="I377" s="278"/>
      <c r="J377" s="278"/>
      <c r="K377" s="278"/>
      <c r="L377" s="278"/>
      <c r="M377" s="278"/>
      <c r="N377" s="278"/>
      <c r="O377" s="278"/>
      <c r="P377" s="278"/>
      <c r="Q377" s="278"/>
      <c r="R377" s="278"/>
      <c r="S377" s="278"/>
      <c r="T377" s="278"/>
      <c r="U377" s="278"/>
      <c r="V377" s="278"/>
      <c r="W377" s="278"/>
      <c r="X377" s="278"/>
      <c r="Y377" s="278"/>
      <c r="Z377" s="278"/>
    </row>
    <row r="378" spans="1:26" x14ac:dyDescent="0.2">
      <c r="A378" s="277"/>
      <c r="B378" s="278"/>
      <c r="C378" s="278"/>
      <c r="D378" s="278"/>
      <c r="E378" s="278"/>
      <c r="F378" s="278"/>
      <c r="G378" s="278"/>
      <c r="H378" s="278"/>
      <c r="I378" s="278"/>
      <c r="J378" s="278"/>
      <c r="K378" s="278"/>
      <c r="L378" s="278"/>
      <c r="M378" s="278"/>
      <c r="N378" s="278"/>
      <c r="O378" s="278"/>
      <c r="P378" s="278"/>
      <c r="Q378" s="278"/>
      <c r="R378" s="278"/>
      <c r="S378" s="278"/>
      <c r="T378" s="278"/>
      <c r="U378" s="278"/>
      <c r="V378" s="278"/>
      <c r="W378" s="278"/>
      <c r="X378" s="278"/>
      <c r="Y378" s="278"/>
      <c r="Z378" s="278"/>
    </row>
    <row r="379" spans="1:26" x14ac:dyDescent="0.2">
      <c r="A379" s="277"/>
      <c r="B379" s="278"/>
      <c r="C379" s="278"/>
      <c r="D379" s="278"/>
      <c r="E379" s="278"/>
      <c r="F379" s="278"/>
      <c r="G379" s="278"/>
      <c r="H379" s="278"/>
      <c r="I379" s="278"/>
      <c r="J379" s="278"/>
      <c r="K379" s="278"/>
      <c r="L379" s="278"/>
      <c r="M379" s="278"/>
      <c r="N379" s="278"/>
      <c r="O379" s="278"/>
      <c r="P379" s="278"/>
      <c r="Q379" s="278"/>
      <c r="R379" s="278"/>
      <c r="S379" s="278"/>
      <c r="T379" s="278"/>
      <c r="U379" s="278"/>
      <c r="V379" s="278"/>
      <c r="W379" s="278"/>
      <c r="X379" s="278"/>
      <c r="Y379" s="278"/>
      <c r="Z379" s="278"/>
    </row>
    <row r="380" spans="1:26" x14ac:dyDescent="0.2">
      <c r="A380" s="277"/>
      <c r="B380" s="278"/>
      <c r="C380" s="278"/>
      <c r="D380" s="278"/>
      <c r="E380" s="278"/>
      <c r="F380" s="278"/>
      <c r="G380" s="278"/>
      <c r="H380" s="278"/>
      <c r="I380" s="278"/>
      <c r="J380" s="278"/>
      <c r="K380" s="278"/>
      <c r="L380" s="278"/>
      <c r="M380" s="278"/>
      <c r="N380" s="278"/>
      <c r="O380" s="278"/>
      <c r="P380" s="278"/>
      <c r="Q380" s="278"/>
      <c r="R380" s="278"/>
      <c r="S380" s="278"/>
      <c r="T380" s="278"/>
      <c r="U380" s="278"/>
      <c r="V380" s="278"/>
      <c r="W380" s="278"/>
      <c r="X380" s="278"/>
      <c r="Y380" s="278"/>
      <c r="Z380" s="278"/>
    </row>
    <row r="381" spans="1:26" x14ac:dyDescent="0.2">
      <c r="A381" s="277"/>
      <c r="B381" s="278"/>
      <c r="C381" s="278"/>
      <c r="D381" s="278"/>
      <c r="E381" s="278"/>
      <c r="F381" s="278"/>
      <c r="G381" s="278"/>
      <c r="H381" s="278"/>
      <c r="I381" s="278"/>
      <c r="J381" s="278"/>
      <c r="K381" s="278"/>
      <c r="L381" s="278"/>
      <c r="M381" s="278"/>
      <c r="N381" s="278"/>
      <c r="O381" s="278"/>
      <c r="P381" s="278"/>
      <c r="Q381" s="278"/>
      <c r="R381" s="278"/>
      <c r="S381" s="278"/>
      <c r="T381" s="278"/>
      <c r="U381" s="278"/>
      <c r="V381" s="278"/>
      <c r="W381" s="278"/>
      <c r="X381" s="278"/>
      <c r="Y381" s="278"/>
      <c r="Z381" s="278"/>
    </row>
    <row r="382" spans="1:26" x14ac:dyDescent="0.2">
      <c r="A382" s="277"/>
      <c r="B382" s="278"/>
      <c r="C382" s="278"/>
      <c r="D382" s="278"/>
      <c r="E382" s="278"/>
      <c r="F382" s="278"/>
      <c r="G382" s="278"/>
      <c r="H382" s="278"/>
      <c r="I382" s="278"/>
      <c r="J382" s="278"/>
      <c r="K382" s="278"/>
      <c r="L382" s="278"/>
      <c r="M382" s="278"/>
      <c r="N382" s="278"/>
      <c r="O382" s="278"/>
      <c r="P382" s="278"/>
      <c r="Q382" s="278"/>
      <c r="R382" s="278"/>
      <c r="S382" s="278"/>
      <c r="T382" s="278"/>
      <c r="U382" s="278"/>
      <c r="V382" s="278"/>
      <c r="W382" s="278"/>
      <c r="X382" s="278"/>
      <c r="Y382" s="278"/>
      <c r="Z382" s="278"/>
    </row>
    <row r="383" spans="1:26" x14ac:dyDescent="0.2">
      <c r="A383" s="277"/>
      <c r="B383" s="278"/>
      <c r="C383" s="278"/>
      <c r="D383" s="278"/>
      <c r="E383" s="278"/>
      <c r="F383" s="278"/>
      <c r="G383" s="278"/>
      <c r="H383" s="278"/>
      <c r="I383" s="278"/>
      <c r="J383" s="278"/>
      <c r="K383" s="278"/>
      <c r="L383" s="278"/>
      <c r="M383" s="278"/>
      <c r="N383" s="278"/>
      <c r="O383" s="278"/>
      <c r="P383" s="278"/>
      <c r="Q383" s="278"/>
      <c r="R383" s="278"/>
      <c r="S383" s="278"/>
      <c r="T383" s="278"/>
      <c r="U383" s="278"/>
      <c r="V383" s="278"/>
      <c r="W383" s="278"/>
      <c r="X383" s="278"/>
      <c r="Y383" s="278"/>
      <c r="Z383" s="278"/>
    </row>
    <row r="384" spans="1:26" x14ac:dyDescent="0.2">
      <c r="A384" s="277"/>
      <c r="B384" s="278"/>
      <c r="C384" s="278"/>
      <c r="D384" s="278"/>
      <c r="E384" s="278"/>
      <c r="F384" s="278"/>
      <c r="G384" s="278"/>
      <c r="H384" s="278"/>
      <c r="I384" s="278"/>
      <c r="J384" s="278"/>
      <c r="K384" s="278"/>
      <c r="L384" s="278"/>
      <c r="M384" s="278"/>
      <c r="N384" s="278"/>
      <c r="O384" s="278"/>
      <c r="P384" s="278"/>
      <c r="Q384" s="278"/>
      <c r="R384" s="278"/>
      <c r="S384" s="278"/>
      <c r="T384" s="278"/>
      <c r="U384" s="278"/>
      <c r="V384" s="278"/>
      <c r="W384" s="278"/>
      <c r="X384" s="278"/>
      <c r="Y384" s="278"/>
      <c r="Z384" s="278"/>
    </row>
    <row r="385" spans="1:26" x14ac:dyDescent="0.2">
      <c r="A385" s="277"/>
      <c r="B385" s="278"/>
      <c r="C385" s="278"/>
      <c r="D385" s="278"/>
      <c r="E385" s="278"/>
      <c r="F385" s="278"/>
      <c r="G385" s="278"/>
      <c r="H385" s="278"/>
      <c r="I385" s="278"/>
      <c r="J385" s="278"/>
      <c r="K385" s="278"/>
      <c r="L385" s="278"/>
      <c r="M385" s="278"/>
      <c r="N385" s="278"/>
      <c r="O385" s="278"/>
      <c r="P385" s="278"/>
      <c r="Q385" s="278"/>
      <c r="R385" s="278"/>
      <c r="S385" s="278"/>
      <c r="T385" s="278"/>
      <c r="U385" s="278"/>
      <c r="V385" s="278"/>
      <c r="W385" s="278"/>
      <c r="X385" s="278"/>
      <c r="Y385" s="278"/>
      <c r="Z385" s="278"/>
    </row>
    <row r="386" spans="1:26" x14ac:dyDescent="0.2">
      <c r="A386" s="277"/>
      <c r="B386" s="278"/>
      <c r="C386" s="278"/>
      <c r="D386" s="278"/>
      <c r="E386" s="278"/>
      <c r="F386" s="278"/>
      <c r="G386" s="278"/>
      <c r="H386" s="278"/>
      <c r="I386" s="278"/>
      <c r="J386" s="278"/>
      <c r="K386" s="278"/>
      <c r="L386" s="278"/>
      <c r="M386" s="278"/>
      <c r="N386" s="278"/>
      <c r="O386" s="278"/>
      <c r="P386" s="278"/>
      <c r="Q386" s="278"/>
      <c r="R386" s="278"/>
      <c r="S386" s="278"/>
      <c r="T386" s="278"/>
      <c r="U386" s="278"/>
      <c r="V386" s="278"/>
      <c r="W386" s="278"/>
      <c r="X386" s="278"/>
      <c r="Y386" s="278"/>
      <c r="Z386" s="278"/>
    </row>
    <row r="387" spans="1:26" x14ac:dyDescent="0.2">
      <c r="A387" s="277"/>
      <c r="B387" s="278"/>
      <c r="C387" s="278"/>
      <c r="D387" s="278"/>
      <c r="E387" s="278"/>
      <c r="F387" s="278"/>
      <c r="G387" s="278"/>
      <c r="H387" s="278"/>
      <c r="I387" s="278"/>
      <c r="J387" s="278"/>
      <c r="K387" s="278"/>
      <c r="L387" s="278"/>
      <c r="M387" s="278"/>
      <c r="N387" s="278"/>
      <c r="O387" s="278"/>
      <c r="P387" s="278"/>
      <c r="Q387" s="278"/>
      <c r="R387" s="278"/>
      <c r="S387" s="278"/>
      <c r="T387" s="278"/>
      <c r="U387" s="278"/>
      <c r="V387" s="278"/>
      <c r="W387" s="278"/>
      <c r="X387" s="278"/>
      <c r="Y387" s="278"/>
      <c r="Z387" s="278"/>
    </row>
    <row r="388" spans="1:26" x14ac:dyDescent="0.2">
      <c r="A388" s="277"/>
      <c r="B388" s="278"/>
      <c r="C388" s="278"/>
      <c r="D388" s="278"/>
      <c r="E388" s="278"/>
      <c r="F388" s="278"/>
      <c r="G388" s="278"/>
      <c r="H388" s="278"/>
      <c r="I388" s="278"/>
      <c r="J388" s="278"/>
      <c r="K388" s="278"/>
      <c r="L388" s="278"/>
      <c r="M388" s="278"/>
      <c r="N388" s="278"/>
      <c r="O388" s="278"/>
      <c r="P388" s="278"/>
      <c r="Q388" s="278"/>
      <c r="R388" s="278"/>
      <c r="S388" s="278"/>
      <c r="T388" s="278"/>
      <c r="U388" s="278"/>
      <c r="V388" s="278"/>
      <c r="W388" s="278"/>
      <c r="X388" s="278"/>
      <c r="Y388" s="278"/>
      <c r="Z388" s="278"/>
    </row>
    <row r="389" spans="1:26" x14ac:dyDescent="0.2">
      <c r="A389" s="277"/>
      <c r="B389" s="278"/>
      <c r="C389" s="278"/>
      <c r="D389" s="278"/>
      <c r="E389" s="278"/>
      <c r="F389" s="278"/>
      <c r="G389" s="278"/>
      <c r="H389" s="278"/>
      <c r="I389" s="278"/>
      <c r="J389" s="278"/>
      <c r="K389" s="278"/>
      <c r="L389" s="278"/>
      <c r="M389" s="278"/>
      <c r="N389" s="278"/>
      <c r="O389" s="278"/>
      <c r="P389" s="278"/>
      <c r="Q389" s="278"/>
      <c r="R389" s="278"/>
      <c r="S389" s="278"/>
      <c r="T389" s="278"/>
      <c r="U389" s="278"/>
      <c r="V389" s="278"/>
      <c r="W389" s="278"/>
      <c r="X389" s="278"/>
      <c r="Y389" s="278"/>
      <c r="Z389" s="278"/>
    </row>
    <row r="390" spans="1:26" x14ac:dyDescent="0.2">
      <c r="A390" s="277"/>
      <c r="B390" s="278"/>
      <c r="C390" s="278"/>
      <c r="D390" s="278"/>
      <c r="E390" s="278"/>
      <c r="F390" s="278"/>
      <c r="G390" s="278"/>
      <c r="H390" s="278"/>
      <c r="I390" s="278"/>
      <c r="J390" s="278"/>
      <c r="K390" s="278"/>
      <c r="L390" s="278"/>
      <c r="M390" s="278"/>
      <c r="N390" s="278"/>
      <c r="O390" s="278"/>
      <c r="P390" s="278"/>
      <c r="Q390" s="278"/>
      <c r="R390" s="278"/>
      <c r="S390" s="278"/>
      <c r="T390" s="278"/>
      <c r="U390" s="278"/>
      <c r="V390" s="278"/>
      <c r="W390" s="278"/>
      <c r="X390" s="278"/>
      <c r="Y390" s="278"/>
      <c r="Z390" s="278"/>
    </row>
    <row r="391" spans="1:26" x14ac:dyDescent="0.2">
      <c r="A391" s="277"/>
      <c r="B391" s="278"/>
      <c r="C391" s="278"/>
      <c r="D391" s="278"/>
      <c r="E391" s="278"/>
      <c r="F391" s="278"/>
      <c r="G391" s="278"/>
      <c r="H391" s="278"/>
      <c r="I391" s="278"/>
      <c r="J391" s="278"/>
      <c r="K391" s="278"/>
      <c r="L391" s="278"/>
      <c r="M391" s="278"/>
      <c r="N391" s="278"/>
      <c r="O391" s="278"/>
      <c r="P391" s="278"/>
      <c r="Q391" s="278"/>
      <c r="R391" s="278"/>
      <c r="S391" s="278"/>
      <c r="T391" s="278"/>
      <c r="U391" s="278"/>
      <c r="V391" s="278"/>
      <c r="W391" s="278"/>
      <c r="X391" s="278"/>
      <c r="Y391" s="278"/>
      <c r="Z391" s="278"/>
    </row>
    <row r="392" spans="1:26" x14ac:dyDescent="0.2">
      <c r="A392" s="277"/>
      <c r="B392" s="278"/>
      <c r="C392" s="278"/>
      <c r="D392" s="278"/>
      <c r="E392" s="278"/>
      <c r="F392" s="278"/>
      <c r="G392" s="278"/>
      <c r="H392" s="278"/>
      <c r="I392" s="278"/>
      <c r="J392" s="278"/>
      <c r="K392" s="278"/>
      <c r="L392" s="278"/>
      <c r="M392" s="278"/>
      <c r="N392" s="278"/>
      <c r="O392" s="278"/>
      <c r="P392" s="278"/>
      <c r="Q392" s="278"/>
      <c r="R392" s="278"/>
      <c r="S392" s="278"/>
      <c r="T392" s="278"/>
      <c r="U392" s="278"/>
      <c r="V392" s="278"/>
      <c r="W392" s="278"/>
      <c r="X392" s="278"/>
      <c r="Y392" s="278"/>
      <c r="Z392" s="278"/>
    </row>
    <row r="393" spans="1:26" x14ac:dyDescent="0.2">
      <c r="A393" s="277"/>
      <c r="B393" s="278"/>
      <c r="C393" s="278"/>
      <c r="D393" s="278"/>
      <c r="E393" s="278"/>
      <c r="F393" s="278"/>
      <c r="G393" s="278"/>
      <c r="H393" s="278"/>
      <c r="I393" s="278"/>
      <c r="J393" s="278"/>
      <c r="K393" s="278"/>
      <c r="L393" s="278"/>
      <c r="M393" s="278"/>
      <c r="N393" s="278"/>
      <c r="O393" s="278"/>
      <c r="P393" s="278"/>
      <c r="Q393" s="278"/>
      <c r="R393" s="278"/>
      <c r="S393" s="278"/>
      <c r="T393" s="278"/>
      <c r="U393" s="278"/>
      <c r="V393" s="278"/>
      <c r="W393" s="278"/>
      <c r="X393" s="278"/>
      <c r="Y393" s="278"/>
      <c r="Z393" s="278"/>
    </row>
    <row r="394" spans="1:26" x14ac:dyDescent="0.2">
      <c r="A394" s="277"/>
      <c r="B394" s="278"/>
      <c r="C394" s="278"/>
      <c r="D394" s="278"/>
      <c r="E394" s="278"/>
      <c r="F394" s="278"/>
      <c r="G394" s="278"/>
      <c r="H394" s="278"/>
      <c r="I394" s="278"/>
      <c r="J394" s="278"/>
      <c r="K394" s="278"/>
      <c r="L394" s="278"/>
      <c r="M394" s="278"/>
      <c r="N394" s="278"/>
      <c r="O394" s="278"/>
      <c r="P394" s="278"/>
      <c r="Q394" s="278"/>
      <c r="R394" s="278"/>
      <c r="S394" s="278"/>
      <c r="T394" s="278"/>
      <c r="U394" s="278"/>
      <c r="V394" s="278"/>
      <c r="W394" s="278"/>
      <c r="X394" s="278"/>
      <c r="Y394" s="278"/>
      <c r="Z394" s="278"/>
    </row>
    <row r="395" spans="1:26" x14ac:dyDescent="0.2">
      <c r="A395" s="277"/>
      <c r="B395" s="278"/>
      <c r="C395" s="278"/>
      <c r="D395" s="278"/>
      <c r="E395" s="278"/>
      <c r="F395" s="278"/>
      <c r="G395" s="278"/>
      <c r="H395" s="278"/>
      <c r="I395" s="278"/>
      <c r="J395" s="278"/>
      <c r="K395" s="278"/>
      <c r="L395" s="278"/>
      <c r="M395" s="278"/>
      <c r="N395" s="278"/>
      <c r="O395" s="278"/>
      <c r="P395" s="278"/>
      <c r="Q395" s="278"/>
      <c r="R395" s="278"/>
      <c r="S395" s="278"/>
      <c r="T395" s="278"/>
      <c r="U395" s="278"/>
      <c r="V395" s="278"/>
      <c r="W395" s="278"/>
      <c r="X395" s="278"/>
      <c r="Y395" s="278"/>
      <c r="Z395" s="278"/>
    </row>
    <row r="396" spans="1:26" x14ac:dyDescent="0.2">
      <c r="A396" s="277"/>
      <c r="B396" s="278"/>
      <c r="C396" s="278"/>
      <c r="D396" s="278"/>
      <c r="E396" s="278"/>
      <c r="F396" s="278"/>
      <c r="G396" s="278"/>
      <c r="H396" s="278"/>
      <c r="I396" s="278"/>
      <c r="J396" s="278"/>
      <c r="K396" s="278"/>
      <c r="L396" s="278"/>
      <c r="M396" s="278"/>
      <c r="N396" s="278"/>
      <c r="O396" s="278"/>
      <c r="P396" s="278"/>
      <c r="Q396" s="278"/>
      <c r="R396" s="278"/>
      <c r="S396" s="278"/>
      <c r="T396" s="278"/>
      <c r="U396" s="278"/>
      <c r="V396" s="278"/>
      <c r="W396" s="278"/>
      <c r="X396" s="278"/>
      <c r="Y396" s="278"/>
      <c r="Z396" s="278"/>
    </row>
    <row r="397" spans="1:26" x14ac:dyDescent="0.2">
      <c r="A397" s="277"/>
      <c r="B397" s="278"/>
      <c r="C397" s="278"/>
      <c r="D397" s="278"/>
      <c r="E397" s="278"/>
      <c r="F397" s="278"/>
      <c r="G397" s="278"/>
      <c r="H397" s="278"/>
      <c r="I397" s="278"/>
      <c r="J397" s="278"/>
      <c r="K397" s="278"/>
      <c r="L397" s="278"/>
      <c r="M397" s="278"/>
      <c r="N397" s="278"/>
      <c r="O397" s="278"/>
      <c r="P397" s="278"/>
      <c r="Q397" s="278"/>
      <c r="R397" s="278"/>
      <c r="S397" s="278"/>
      <c r="T397" s="278"/>
      <c r="U397" s="278"/>
      <c r="V397" s="278"/>
      <c r="W397" s="278"/>
      <c r="X397" s="278"/>
      <c r="Y397" s="278"/>
      <c r="Z397" s="278"/>
    </row>
    <row r="398" spans="1:26" x14ac:dyDescent="0.2">
      <c r="A398" s="277"/>
      <c r="B398" s="278"/>
      <c r="C398" s="278"/>
      <c r="D398" s="278"/>
      <c r="E398" s="278"/>
      <c r="F398" s="278"/>
      <c r="G398" s="278"/>
      <c r="H398" s="278"/>
      <c r="I398" s="278"/>
      <c r="J398" s="278"/>
      <c r="K398" s="278"/>
      <c r="L398" s="278"/>
      <c r="M398" s="278"/>
      <c r="N398" s="278"/>
      <c r="O398" s="278"/>
      <c r="P398" s="278"/>
      <c r="Q398" s="278"/>
      <c r="R398" s="278"/>
      <c r="S398" s="278"/>
      <c r="T398" s="278"/>
      <c r="U398" s="278"/>
      <c r="V398" s="278"/>
      <c r="W398" s="278"/>
      <c r="X398" s="278"/>
      <c r="Y398" s="278"/>
      <c r="Z398" s="278"/>
    </row>
    <row r="399" spans="1:26" x14ac:dyDescent="0.2">
      <c r="A399" s="277"/>
      <c r="B399" s="278"/>
      <c r="C399" s="278"/>
      <c r="D399" s="278"/>
      <c r="E399" s="278"/>
      <c r="F399" s="278"/>
      <c r="G399" s="278"/>
      <c r="H399" s="278"/>
      <c r="I399" s="278"/>
      <c r="J399" s="278"/>
      <c r="K399" s="278"/>
      <c r="L399" s="278"/>
      <c r="M399" s="278"/>
      <c r="N399" s="278"/>
      <c r="O399" s="278"/>
      <c r="P399" s="278"/>
      <c r="Q399" s="278"/>
      <c r="R399" s="278"/>
      <c r="S399" s="278"/>
      <c r="T399" s="278"/>
      <c r="U399" s="278"/>
      <c r="V399" s="278"/>
      <c r="W399" s="278"/>
      <c r="X399" s="278"/>
      <c r="Y399" s="278"/>
      <c r="Z399" s="278"/>
    </row>
    <row r="400" spans="1:26" x14ac:dyDescent="0.2">
      <c r="A400" s="277"/>
      <c r="B400" s="278"/>
      <c r="C400" s="278"/>
      <c r="D400" s="278"/>
      <c r="E400" s="278"/>
      <c r="F400" s="278"/>
      <c r="G400" s="278"/>
      <c r="H400" s="278"/>
      <c r="I400" s="278"/>
      <c r="J400" s="278"/>
      <c r="K400" s="278"/>
      <c r="L400" s="278"/>
      <c r="M400" s="278"/>
      <c r="N400" s="278"/>
      <c r="O400" s="278"/>
      <c r="P400" s="278"/>
      <c r="Q400" s="278"/>
      <c r="R400" s="278"/>
      <c r="S400" s="278"/>
      <c r="T400" s="278"/>
      <c r="U400" s="278"/>
      <c r="V400" s="278"/>
      <c r="W400" s="278"/>
      <c r="X400" s="278"/>
      <c r="Y400" s="278"/>
      <c r="Z400" s="278"/>
    </row>
    <row r="401" spans="1:26" x14ac:dyDescent="0.2">
      <c r="A401" s="277"/>
      <c r="B401" s="278"/>
      <c r="C401" s="278"/>
      <c r="D401" s="278"/>
      <c r="E401" s="278"/>
      <c r="F401" s="278"/>
      <c r="G401" s="278"/>
      <c r="H401" s="278"/>
      <c r="I401" s="278"/>
      <c r="J401" s="278"/>
      <c r="K401" s="278"/>
      <c r="L401" s="278"/>
      <c r="M401" s="278"/>
      <c r="N401" s="278"/>
      <c r="O401" s="278"/>
      <c r="P401" s="278"/>
      <c r="Q401" s="278"/>
      <c r="R401" s="278"/>
      <c r="S401" s="278"/>
      <c r="T401" s="278"/>
      <c r="U401" s="278"/>
      <c r="V401" s="278"/>
      <c r="W401" s="278"/>
      <c r="X401" s="278"/>
      <c r="Y401" s="278"/>
      <c r="Z401" s="278"/>
    </row>
    <row r="402" spans="1:26" x14ac:dyDescent="0.2">
      <c r="A402" s="277"/>
      <c r="B402" s="278"/>
      <c r="C402" s="278"/>
      <c r="D402" s="278"/>
      <c r="E402" s="278"/>
      <c r="F402" s="278"/>
      <c r="G402" s="278"/>
      <c r="H402" s="278"/>
      <c r="I402" s="278"/>
      <c r="J402" s="278"/>
      <c r="K402" s="278"/>
      <c r="L402" s="278"/>
      <c r="M402" s="278"/>
      <c r="N402" s="278"/>
      <c r="O402" s="278"/>
      <c r="P402" s="278"/>
      <c r="Q402" s="278"/>
      <c r="R402" s="278"/>
      <c r="S402" s="278"/>
      <c r="T402" s="278"/>
      <c r="U402" s="278"/>
      <c r="V402" s="278"/>
      <c r="W402" s="278"/>
      <c r="X402" s="278"/>
      <c r="Y402" s="278"/>
      <c r="Z402" s="278"/>
    </row>
    <row r="403" spans="1:26" x14ac:dyDescent="0.2">
      <c r="A403" s="277"/>
      <c r="B403" s="278"/>
      <c r="C403" s="278"/>
      <c r="D403" s="278"/>
      <c r="E403" s="278"/>
      <c r="F403" s="278"/>
      <c r="G403" s="278"/>
      <c r="H403" s="278"/>
      <c r="I403" s="278"/>
      <c r="J403" s="278"/>
      <c r="K403" s="278"/>
      <c r="L403" s="278"/>
      <c r="M403" s="278"/>
      <c r="N403" s="278"/>
      <c r="O403" s="278"/>
      <c r="P403" s="278"/>
      <c r="Q403" s="278"/>
      <c r="R403" s="278"/>
      <c r="S403" s="278"/>
      <c r="T403" s="278"/>
      <c r="U403" s="278"/>
      <c r="V403" s="278"/>
      <c r="W403" s="278"/>
      <c r="X403" s="278"/>
      <c r="Y403" s="278"/>
      <c r="Z403" s="278"/>
    </row>
    <row r="404" spans="1:26" x14ac:dyDescent="0.2">
      <c r="A404" s="277"/>
      <c r="B404" s="278"/>
      <c r="C404" s="278"/>
      <c r="D404" s="278"/>
      <c r="E404" s="278"/>
      <c r="F404" s="278"/>
      <c r="G404" s="278"/>
      <c r="H404" s="278"/>
      <c r="I404" s="278"/>
      <c r="J404" s="278"/>
      <c r="K404" s="278"/>
      <c r="L404" s="278"/>
      <c r="M404" s="278"/>
      <c r="N404" s="278"/>
      <c r="O404" s="278"/>
      <c r="P404" s="278"/>
      <c r="Q404" s="278"/>
      <c r="R404" s="278"/>
      <c r="S404" s="278"/>
      <c r="T404" s="278"/>
      <c r="U404" s="278"/>
      <c r="V404" s="278"/>
      <c r="W404" s="278"/>
      <c r="X404" s="278"/>
      <c r="Y404" s="278"/>
      <c r="Z404" s="278"/>
    </row>
    <row r="405" spans="1:26" x14ac:dyDescent="0.2">
      <c r="A405" s="277"/>
      <c r="B405" s="278"/>
      <c r="C405" s="278"/>
      <c r="D405" s="278"/>
      <c r="E405" s="278"/>
      <c r="F405" s="278"/>
      <c r="G405" s="278"/>
      <c r="H405" s="278"/>
      <c r="I405" s="278"/>
      <c r="J405" s="278"/>
      <c r="K405" s="278"/>
      <c r="L405" s="278"/>
      <c r="M405" s="278"/>
      <c r="N405" s="278"/>
      <c r="O405" s="278"/>
      <c r="P405" s="278"/>
      <c r="Q405" s="278"/>
      <c r="R405" s="278"/>
      <c r="S405" s="278"/>
      <c r="T405" s="278"/>
      <c r="U405" s="278"/>
      <c r="V405" s="278"/>
      <c r="W405" s="278"/>
      <c r="X405" s="278"/>
      <c r="Y405" s="278"/>
      <c r="Z405" s="278"/>
    </row>
    <row r="406" spans="1:26" x14ac:dyDescent="0.2">
      <c r="A406" s="277"/>
      <c r="B406" s="278"/>
      <c r="C406" s="278"/>
      <c r="D406" s="278"/>
      <c r="E406" s="278"/>
      <c r="F406" s="278"/>
      <c r="G406" s="278"/>
      <c r="H406" s="278"/>
      <c r="I406" s="278"/>
      <c r="J406" s="278"/>
      <c r="K406" s="278"/>
      <c r="L406" s="278"/>
      <c r="M406" s="278"/>
      <c r="N406" s="278"/>
      <c r="O406" s="278"/>
      <c r="P406" s="278"/>
      <c r="Q406" s="278"/>
      <c r="R406" s="278"/>
      <c r="S406" s="278"/>
      <c r="T406" s="278"/>
      <c r="U406" s="278"/>
      <c r="V406" s="278"/>
      <c r="W406" s="278"/>
      <c r="X406" s="278"/>
      <c r="Y406" s="278"/>
      <c r="Z406" s="278"/>
    </row>
    <row r="407" spans="1:26" x14ac:dyDescent="0.2">
      <c r="A407" s="277"/>
      <c r="B407" s="278"/>
      <c r="C407" s="278"/>
      <c r="D407" s="278"/>
      <c r="E407" s="278"/>
      <c r="F407" s="278"/>
      <c r="G407" s="278"/>
      <c r="H407" s="278"/>
      <c r="I407" s="278"/>
      <c r="J407" s="278"/>
      <c r="K407" s="278"/>
      <c r="L407" s="278"/>
      <c r="M407" s="278"/>
      <c r="N407" s="278"/>
      <c r="O407" s="278"/>
      <c r="P407" s="278"/>
      <c r="Q407" s="278"/>
      <c r="R407" s="278"/>
      <c r="S407" s="278"/>
      <c r="T407" s="278"/>
      <c r="U407" s="278"/>
      <c r="V407" s="278"/>
      <c r="W407" s="278"/>
      <c r="X407" s="278"/>
      <c r="Y407" s="278"/>
      <c r="Z407" s="278"/>
    </row>
    <row r="408" spans="1:26" x14ac:dyDescent="0.2">
      <c r="A408" s="277"/>
      <c r="B408" s="278"/>
      <c r="C408" s="278"/>
      <c r="D408" s="278"/>
      <c r="E408" s="278"/>
      <c r="F408" s="278"/>
      <c r="G408" s="278"/>
      <c r="H408" s="278"/>
      <c r="I408" s="278"/>
      <c r="J408" s="278"/>
      <c r="K408" s="278"/>
      <c r="L408" s="278"/>
      <c r="M408" s="278"/>
      <c r="N408" s="278"/>
      <c r="O408" s="278"/>
      <c r="P408" s="278"/>
      <c r="Q408" s="278"/>
      <c r="R408" s="278"/>
      <c r="S408" s="278"/>
      <c r="T408" s="278"/>
      <c r="U408" s="278"/>
      <c r="V408" s="278"/>
      <c r="W408" s="278"/>
      <c r="X408" s="278"/>
      <c r="Y408" s="278"/>
      <c r="Z408" s="278"/>
    </row>
    <row r="409" spans="1:26" x14ac:dyDescent="0.2">
      <c r="A409" s="277"/>
      <c r="B409" s="278"/>
      <c r="C409" s="278"/>
      <c r="D409" s="278"/>
      <c r="E409" s="278"/>
      <c r="F409" s="278"/>
      <c r="G409" s="278"/>
      <c r="H409" s="278"/>
      <c r="I409" s="278"/>
      <c r="J409" s="278"/>
      <c r="K409" s="278"/>
      <c r="L409" s="278"/>
      <c r="M409" s="278"/>
      <c r="N409" s="278"/>
      <c r="O409" s="278"/>
      <c r="P409" s="278"/>
      <c r="Q409" s="278"/>
      <c r="R409" s="278"/>
      <c r="S409" s="278"/>
      <c r="T409" s="278"/>
      <c r="U409" s="278"/>
      <c r="V409" s="278"/>
      <c r="W409" s="278"/>
      <c r="X409" s="278"/>
      <c r="Y409" s="278"/>
      <c r="Z409" s="278"/>
    </row>
    <row r="410" spans="1:26" x14ac:dyDescent="0.2">
      <c r="A410" s="277"/>
      <c r="B410" s="278"/>
      <c r="C410" s="278"/>
      <c r="D410" s="278"/>
      <c r="E410" s="278"/>
      <c r="F410" s="278"/>
      <c r="G410" s="278"/>
      <c r="H410" s="278"/>
      <c r="I410" s="278"/>
      <c r="J410" s="278"/>
      <c r="K410" s="278"/>
      <c r="L410" s="278"/>
      <c r="M410" s="278"/>
      <c r="N410" s="278"/>
      <c r="O410" s="278"/>
      <c r="P410" s="278"/>
      <c r="Q410" s="278"/>
      <c r="R410" s="278"/>
      <c r="S410" s="278"/>
      <c r="T410" s="278"/>
      <c r="U410" s="278"/>
      <c r="V410" s="278"/>
      <c r="W410" s="278"/>
      <c r="X410" s="278"/>
      <c r="Y410" s="278"/>
      <c r="Z410" s="278"/>
    </row>
    <row r="411" spans="1:26" x14ac:dyDescent="0.2">
      <c r="A411" s="277"/>
      <c r="B411" s="278"/>
      <c r="C411" s="278"/>
      <c r="D411" s="278"/>
      <c r="E411" s="278"/>
      <c r="F411" s="278"/>
      <c r="G411" s="278"/>
      <c r="H411" s="278"/>
      <c r="I411" s="278"/>
      <c r="J411" s="278"/>
      <c r="K411" s="278"/>
      <c r="L411" s="278"/>
      <c r="M411" s="278"/>
      <c r="N411" s="278"/>
      <c r="O411" s="278"/>
      <c r="P411" s="278"/>
      <c r="Q411" s="278"/>
      <c r="R411" s="278"/>
      <c r="S411" s="278"/>
      <c r="T411" s="278"/>
      <c r="U411" s="278"/>
      <c r="V411" s="278"/>
      <c r="W411" s="278"/>
      <c r="X411" s="278"/>
      <c r="Y411" s="278"/>
      <c r="Z411" s="278"/>
    </row>
    <row r="412" spans="1:26" x14ac:dyDescent="0.2">
      <c r="A412" s="277"/>
      <c r="B412" s="278"/>
      <c r="C412" s="278"/>
      <c r="D412" s="278"/>
      <c r="E412" s="278"/>
      <c r="F412" s="278"/>
      <c r="G412" s="278"/>
      <c r="H412" s="278"/>
      <c r="I412" s="278"/>
      <c r="J412" s="278"/>
      <c r="K412" s="278"/>
      <c r="L412" s="278"/>
      <c r="M412" s="278"/>
      <c r="N412" s="278"/>
      <c r="O412" s="278"/>
      <c r="P412" s="278"/>
      <c r="Q412" s="278"/>
      <c r="R412" s="278"/>
      <c r="S412" s="278"/>
      <c r="T412" s="278"/>
      <c r="U412" s="278"/>
      <c r="V412" s="278"/>
      <c r="W412" s="278"/>
      <c r="X412" s="278"/>
      <c r="Y412" s="278"/>
      <c r="Z412" s="278"/>
    </row>
    <row r="413" spans="1:26" x14ac:dyDescent="0.2">
      <c r="A413" s="277"/>
      <c r="B413" s="278"/>
      <c r="C413" s="278"/>
      <c r="D413" s="278"/>
      <c r="E413" s="278"/>
      <c r="F413" s="278"/>
      <c r="G413" s="278"/>
      <c r="H413" s="278"/>
      <c r="I413" s="278"/>
      <c r="J413" s="278"/>
      <c r="K413" s="278"/>
      <c r="L413" s="278"/>
      <c r="M413" s="278"/>
      <c r="N413" s="278"/>
      <c r="O413" s="278"/>
      <c r="P413" s="278"/>
      <c r="Q413" s="278"/>
      <c r="R413" s="278"/>
      <c r="S413" s="278"/>
      <c r="T413" s="278"/>
      <c r="U413" s="278"/>
      <c r="V413" s="278"/>
      <c r="W413" s="278"/>
      <c r="X413" s="278"/>
      <c r="Y413" s="278"/>
      <c r="Z413" s="278"/>
    </row>
    <row r="414" spans="1:26" x14ac:dyDescent="0.2">
      <c r="A414" s="277"/>
      <c r="B414" s="278"/>
      <c r="C414" s="278"/>
      <c r="D414" s="278"/>
      <c r="E414" s="278"/>
      <c r="F414" s="278"/>
      <c r="G414" s="278"/>
      <c r="H414" s="278"/>
      <c r="I414" s="278"/>
      <c r="J414" s="278"/>
      <c r="K414" s="278"/>
      <c r="L414" s="278"/>
      <c r="M414" s="278"/>
      <c r="N414" s="278"/>
      <c r="O414" s="278"/>
      <c r="P414" s="278"/>
      <c r="Q414" s="278"/>
      <c r="R414" s="278"/>
      <c r="S414" s="278"/>
      <c r="T414" s="278"/>
      <c r="U414" s="278"/>
      <c r="V414" s="278"/>
      <c r="W414" s="278"/>
      <c r="X414" s="278"/>
      <c r="Y414" s="278"/>
      <c r="Z414" s="278"/>
    </row>
    <row r="415" spans="1:26" x14ac:dyDescent="0.2">
      <c r="A415" s="277"/>
      <c r="B415" s="278"/>
      <c r="C415" s="278"/>
      <c r="D415" s="278"/>
      <c r="E415" s="278"/>
      <c r="F415" s="278"/>
      <c r="G415" s="278"/>
      <c r="H415" s="278"/>
      <c r="I415" s="278"/>
      <c r="J415" s="278"/>
      <c r="K415" s="278"/>
      <c r="L415" s="278"/>
      <c r="M415" s="278"/>
      <c r="N415" s="278"/>
      <c r="O415" s="278"/>
      <c r="P415" s="278"/>
      <c r="Q415" s="278"/>
      <c r="R415" s="278"/>
      <c r="S415" s="278"/>
      <c r="T415" s="278"/>
      <c r="U415" s="278"/>
      <c r="V415" s="278"/>
      <c r="W415" s="278"/>
      <c r="X415" s="278"/>
      <c r="Y415" s="278"/>
      <c r="Z415" s="278"/>
    </row>
    <row r="416" spans="1:26" x14ac:dyDescent="0.2">
      <c r="A416" s="277"/>
      <c r="B416" s="278"/>
      <c r="C416" s="278"/>
      <c r="D416" s="278"/>
      <c r="E416" s="278"/>
      <c r="F416" s="278"/>
      <c r="G416" s="278"/>
      <c r="H416" s="278"/>
      <c r="I416" s="278"/>
      <c r="J416" s="278"/>
      <c r="K416" s="278"/>
      <c r="L416" s="278"/>
      <c r="M416" s="278"/>
      <c r="N416" s="278"/>
      <c r="O416" s="278"/>
      <c r="P416" s="278"/>
      <c r="Q416" s="278"/>
      <c r="R416" s="278"/>
      <c r="S416" s="278"/>
      <c r="T416" s="278"/>
      <c r="U416" s="278"/>
      <c r="V416" s="278"/>
      <c r="W416" s="278"/>
      <c r="X416" s="278"/>
      <c r="Y416" s="278"/>
      <c r="Z416" s="278"/>
    </row>
    <row r="417" spans="1:26" x14ac:dyDescent="0.2">
      <c r="A417" s="277"/>
      <c r="B417" s="278"/>
      <c r="C417" s="278"/>
      <c r="D417" s="278"/>
      <c r="E417" s="278"/>
      <c r="F417" s="278"/>
      <c r="G417" s="278"/>
      <c r="H417" s="278"/>
      <c r="I417" s="278"/>
      <c r="J417" s="278"/>
      <c r="K417" s="278"/>
      <c r="L417" s="278"/>
      <c r="M417" s="278"/>
      <c r="N417" s="278"/>
      <c r="O417" s="278"/>
      <c r="P417" s="278"/>
      <c r="Q417" s="278"/>
      <c r="R417" s="278"/>
      <c r="S417" s="278"/>
      <c r="T417" s="278"/>
      <c r="U417" s="278"/>
      <c r="V417" s="278"/>
      <c r="W417" s="278"/>
      <c r="X417" s="278"/>
      <c r="Y417" s="278"/>
      <c r="Z417" s="278"/>
    </row>
    <row r="418" spans="1:26" x14ac:dyDescent="0.2">
      <c r="A418" s="277"/>
      <c r="B418" s="278"/>
      <c r="C418" s="278"/>
      <c r="D418" s="278"/>
      <c r="E418" s="278"/>
      <c r="F418" s="278"/>
      <c r="G418" s="278"/>
      <c r="H418" s="278"/>
      <c r="I418" s="278"/>
      <c r="J418" s="278"/>
      <c r="K418" s="278"/>
      <c r="L418" s="278"/>
      <c r="M418" s="278"/>
      <c r="N418" s="278"/>
      <c r="O418" s="278"/>
      <c r="P418" s="278"/>
      <c r="Q418" s="278"/>
      <c r="R418" s="278"/>
      <c r="S418" s="278"/>
      <c r="T418" s="278"/>
      <c r="U418" s="278"/>
      <c r="V418" s="278"/>
      <c r="W418" s="278"/>
      <c r="X418" s="278"/>
      <c r="Y418" s="278"/>
      <c r="Z418" s="278"/>
    </row>
    <row r="419" spans="1:26" x14ac:dyDescent="0.2">
      <c r="A419" s="277"/>
      <c r="B419" s="278"/>
      <c r="C419" s="278"/>
      <c r="D419" s="278"/>
      <c r="E419" s="278"/>
      <c r="F419" s="278"/>
      <c r="G419" s="278"/>
      <c r="H419" s="278"/>
      <c r="I419" s="278"/>
      <c r="J419" s="278"/>
      <c r="K419" s="278"/>
      <c r="L419" s="278"/>
      <c r="M419" s="278"/>
      <c r="N419" s="278"/>
      <c r="O419" s="278"/>
      <c r="P419" s="278"/>
      <c r="Q419" s="278"/>
      <c r="R419" s="278"/>
      <c r="S419" s="278"/>
      <c r="T419" s="278"/>
      <c r="U419" s="278"/>
      <c r="V419" s="278"/>
      <c r="W419" s="278"/>
      <c r="X419" s="278"/>
      <c r="Y419" s="278"/>
      <c r="Z419" s="278"/>
    </row>
    <row r="420" spans="1:26" x14ac:dyDescent="0.2">
      <c r="A420" s="277"/>
      <c r="B420" s="278"/>
      <c r="C420" s="278"/>
      <c r="D420" s="278"/>
      <c r="E420" s="278"/>
      <c r="F420" s="278"/>
      <c r="G420" s="278"/>
      <c r="H420" s="278"/>
      <c r="I420" s="278"/>
      <c r="J420" s="278"/>
      <c r="K420" s="278"/>
      <c r="L420" s="278"/>
      <c r="M420" s="278"/>
      <c r="N420" s="278"/>
      <c r="O420" s="278"/>
      <c r="P420" s="278"/>
      <c r="Q420" s="278"/>
      <c r="R420" s="278"/>
      <c r="S420" s="278"/>
      <c r="T420" s="278"/>
      <c r="U420" s="278"/>
      <c r="V420" s="278"/>
      <c r="W420" s="278"/>
      <c r="X420" s="278"/>
      <c r="Y420" s="278"/>
      <c r="Z420" s="278"/>
    </row>
    <row r="421" spans="1:26" x14ac:dyDescent="0.2">
      <c r="A421" s="277"/>
      <c r="B421" s="278"/>
      <c r="C421" s="278"/>
      <c r="D421" s="278"/>
      <c r="E421" s="278"/>
      <c r="F421" s="278"/>
      <c r="G421" s="278"/>
      <c r="H421" s="278"/>
      <c r="I421" s="278"/>
      <c r="J421" s="278"/>
      <c r="K421" s="278"/>
      <c r="L421" s="278"/>
      <c r="M421" s="278"/>
      <c r="N421" s="278"/>
      <c r="O421" s="278"/>
      <c r="P421" s="278"/>
      <c r="Q421" s="278"/>
      <c r="R421" s="278"/>
      <c r="S421" s="278"/>
      <c r="T421" s="278"/>
      <c r="U421" s="278"/>
      <c r="V421" s="278"/>
      <c r="W421" s="278"/>
      <c r="X421" s="278"/>
      <c r="Y421" s="278"/>
      <c r="Z421" s="278"/>
    </row>
    <row r="422" spans="1:26" x14ac:dyDescent="0.2">
      <c r="A422" s="277"/>
      <c r="B422" s="278"/>
      <c r="C422" s="278"/>
      <c r="D422" s="278"/>
      <c r="E422" s="278"/>
      <c r="F422" s="278"/>
      <c r="G422" s="278"/>
      <c r="H422" s="278"/>
      <c r="I422" s="278"/>
      <c r="J422" s="278"/>
      <c r="K422" s="278"/>
      <c r="L422" s="278"/>
      <c r="M422" s="278"/>
      <c r="N422" s="278"/>
      <c r="O422" s="278"/>
      <c r="P422" s="278"/>
      <c r="Q422" s="278"/>
      <c r="R422" s="278"/>
      <c r="S422" s="278"/>
      <c r="T422" s="278"/>
      <c r="U422" s="278"/>
      <c r="V422" s="278"/>
      <c r="W422" s="278"/>
      <c r="X422" s="278"/>
      <c r="Y422" s="278"/>
      <c r="Z422" s="278"/>
    </row>
    <row r="423" spans="1:26" x14ac:dyDescent="0.2">
      <c r="A423" s="277"/>
      <c r="B423" s="278"/>
      <c r="C423" s="278"/>
      <c r="D423" s="278"/>
      <c r="E423" s="278"/>
      <c r="F423" s="278"/>
      <c r="G423" s="278"/>
      <c r="H423" s="278"/>
      <c r="I423" s="278"/>
      <c r="J423" s="278"/>
      <c r="K423" s="278"/>
      <c r="L423" s="278"/>
      <c r="M423" s="278"/>
      <c r="N423" s="278"/>
      <c r="O423" s="278"/>
      <c r="P423" s="278"/>
      <c r="Q423" s="278"/>
      <c r="R423" s="278"/>
      <c r="S423" s="278"/>
      <c r="T423" s="278"/>
      <c r="U423" s="278"/>
      <c r="V423" s="278"/>
      <c r="W423" s="278"/>
      <c r="X423" s="278"/>
      <c r="Y423" s="278"/>
      <c r="Z423" s="278"/>
    </row>
    <row r="424" spans="1:26" x14ac:dyDescent="0.2">
      <c r="A424" s="277"/>
      <c r="B424" s="278"/>
      <c r="C424" s="278"/>
      <c r="D424" s="278"/>
      <c r="E424" s="278"/>
      <c r="F424" s="278"/>
      <c r="G424" s="278"/>
      <c r="H424" s="278"/>
      <c r="I424" s="278"/>
      <c r="J424" s="278"/>
      <c r="K424" s="278"/>
      <c r="L424" s="278"/>
      <c r="M424" s="278"/>
      <c r="N424" s="278"/>
      <c r="O424" s="278"/>
      <c r="P424" s="278"/>
      <c r="Q424" s="278"/>
      <c r="R424" s="278"/>
      <c r="S424" s="278"/>
      <c r="T424" s="278"/>
      <c r="U424" s="278"/>
      <c r="V424" s="278"/>
      <c r="W424" s="278"/>
      <c r="X424" s="278"/>
      <c r="Y424" s="278"/>
      <c r="Z424" s="278"/>
    </row>
    <row r="425" spans="1:26" x14ac:dyDescent="0.2">
      <c r="A425" s="277"/>
      <c r="B425" s="278"/>
      <c r="C425" s="278"/>
      <c r="D425" s="278"/>
      <c r="E425" s="278"/>
      <c r="F425" s="278"/>
      <c r="G425" s="278"/>
      <c r="H425" s="278"/>
      <c r="I425" s="278"/>
      <c r="J425" s="278"/>
      <c r="K425" s="278"/>
      <c r="L425" s="278"/>
      <c r="M425" s="278"/>
      <c r="N425" s="278"/>
      <c r="O425" s="278"/>
      <c r="P425" s="278"/>
      <c r="Q425" s="278"/>
      <c r="R425" s="278"/>
      <c r="S425" s="278"/>
      <c r="T425" s="278"/>
      <c r="U425" s="278"/>
      <c r="V425" s="278"/>
      <c r="W425" s="278"/>
      <c r="X425" s="278"/>
      <c r="Y425" s="278"/>
      <c r="Z425" s="278"/>
    </row>
    <row r="426" spans="1:26" x14ac:dyDescent="0.2">
      <c r="A426" s="277"/>
      <c r="B426" s="278"/>
      <c r="C426" s="278"/>
      <c r="D426" s="278"/>
      <c r="E426" s="278"/>
      <c r="F426" s="278"/>
      <c r="G426" s="278"/>
      <c r="H426" s="278"/>
      <c r="I426" s="278"/>
      <c r="J426" s="278"/>
      <c r="K426" s="278"/>
      <c r="L426" s="278"/>
      <c r="M426" s="278"/>
      <c r="N426" s="278"/>
      <c r="O426" s="278"/>
      <c r="P426" s="278"/>
      <c r="Q426" s="278"/>
      <c r="R426" s="278"/>
      <c r="S426" s="278"/>
      <c r="T426" s="278"/>
      <c r="U426" s="278"/>
      <c r="V426" s="278"/>
      <c r="W426" s="278"/>
      <c r="X426" s="278"/>
      <c r="Y426" s="278"/>
      <c r="Z426" s="278"/>
    </row>
    <row r="427" spans="1:26" x14ac:dyDescent="0.2">
      <c r="A427" s="277"/>
      <c r="B427" s="278"/>
      <c r="C427" s="278"/>
      <c r="D427" s="278"/>
      <c r="E427" s="278"/>
      <c r="F427" s="278"/>
      <c r="G427" s="278"/>
      <c r="H427" s="278"/>
      <c r="I427" s="278"/>
      <c r="J427" s="278"/>
      <c r="K427" s="278"/>
      <c r="L427" s="278"/>
      <c r="M427" s="278"/>
      <c r="N427" s="278"/>
      <c r="O427" s="278"/>
      <c r="P427" s="278"/>
      <c r="Q427" s="278"/>
      <c r="R427" s="278"/>
      <c r="S427" s="278"/>
      <c r="T427" s="278"/>
      <c r="U427" s="278"/>
      <c r="V427" s="278"/>
      <c r="W427" s="278"/>
      <c r="X427" s="278"/>
      <c r="Y427" s="278"/>
      <c r="Z427" s="278"/>
    </row>
    <row r="428" spans="1:26" x14ac:dyDescent="0.2">
      <c r="A428" s="277"/>
      <c r="B428" s="278"/>
      <c r="C428" s="278"/>
      <c r="D428" s="278"/>
      <c r="E428" s="278"/>
      <c r="F428" s="278"/>
      <c r="G428" s="278"/>
      <c r="H428" s="278"/>
      <c r="I428" s="278"/>
      <c r="J428" s="278"/>
      <c r="K428" s="278"/>
      <c r="L428" s="278"/>
      <c r="M428" s="278"/>
      <c r="N428" s="278"/>
      <c r="O428" s="278"/>
      <c r="P428" s="278"/>
      <c r="Q428" s="278"/>
      <c r="R428" s="278"/>
      <c r="S428" s="278"/>
      <c r="T428" s="278"/>
      <c r="U428" s="278"/>
      <c r="V428" s="278"/>
      <c r="W428" s="278"/>
      <c r="X428" s="278"/>
      <c r="Y428" s="278"/>
      <c r="Z428" s="278"/>
    </row>
    <row r="429" spans="1:26" x14ac:dyDescent="0.2">
      <c r="A429" s="277"/>
      <c r="B429" s="278"/>
      <c r="C429" s="278"/>
      <c r="D429" s="278"/>
      <c r="E429" s="278"/>
      <c r="F429" s="278"/>
      <c r="G429" s="278"/>
      <c r="H429" s="278"/>
      <c r="I429" s="278"/>
      <c r="J429" s="278"/>
      <c r="K429" s="278"/>
      <c r="L429" s="278"/>
      <c r="M429" s="278"/>
      <c r="N429" s="278"/>
      <c r="O429" s="278"/>
      <c r="P429" s="278"/>
      <c r="Q429" s="278"/>
      <c r="R429" s="278"/>
      <c r="S429" s="278"/>
      <c r="T429" s="278"/>
      <c r="U429" s="278"/>
      <c r="V429" s="278"/>
      <c r="W429" s="278"/>
      <c r="X429" s="278"/>
      <c r="Y429" s="278"/>
      <c r="Z429" s="278"/>
    </row>
    <row r="430" spans="1:26" x14ac:dyDescent="0.2">
      <c r="A430" s="277"/>
      <c r="B430" s="278"/>
      <c r="C430" s="278"/>
      <c r="D430" s="278"/>
      <c r="E430" s="278"/>
      <c r="F430" s="278"/>
      <c r="G430" s="278"/>
      <c r="H430" s="278"/>
      <c r="I430" s="278"/>
      <c r="J430" s="278"/>
      <c r="K430" s="278"/>
      <c r="L430" s="278"/>
      <c r="M430" s="278"/>
      <c r="N430" s="278"/>
      <c r="O430" s="278"/>
      <c r="P430" s="278"/>
      <c r="Q430" s="278"/>
      <c r="R430" s="278"/>
      <c r="S430" s="278"/>
      <c r="T430" s="278"/>
      <c r="U430" s="278"/>
      <c r="V430" s="278"/>
      <c r="W430" s="278"/>
      <c r="X430" s="278"/>
      <c r="Y430" s="278"/>
      <c r="Z430" s="278"/>
    </row>
    <row r="431" spans="1:26" x14ac:dyDescent="0.2">
      <c r="A431" s="277"/>
      <c r="B431" s="278"/>
      <c r="C431" s="278"/>
      <c r="D431" s="278"/>
      <c r="E431" s="278"/>
      <c r="F431" s="278"/>
      <c r="G431" s="278"/>
      <c r="H431" s="278"/>
      <c r="I431" s="278"/>
      <c r="J431" s="278"/>
      <c r="K431" s="278"/>
      <c r="L431" s="278"/>
      <c r="M431" s="278"/>
      <c r="N431" s="278"/>
      <c r="O431" s="278"/>
      <c r="P431" s="278"/>
      <c r="Q431" s="278"/>
      <c r="R431" s="278"/>
      <c r="S431" s="278"/>
      <c r="T431" s="278"/>
      <c r="U431" s="278"/>
      <c r="V431" s="278"/>
      <c r="W431" s="278"/>
      <c r="X431" s="278"/>
      <c r="Y431" s="278"/>
      <c r="Z431" s="278"/>
    </row>
    <row r="432" spans="1:26" x14ac:dyDescent="0.2">
      <c r="A432" s="277"/>
      <c r="B432" s="278"/>
      <c r="C432" s="278"/>
      <c r="D432" s="278"/>
      <c r="E432" s="278"/>
      <c r="F432" s="278"/>
      <c r="G432" s="278"/>
      <c r="H432" s="278"/>
      <c r="I432" s="278"/>
      <c r="J432" s="278"/>
      <c r="K432" s="278"/>
      <c r="L432" s="278"/>
      <c r="M432" s="278"/>
      <c r="N432" s="278"/>
      <c r="O432" s="278"/>
      <c r="P432" s="278"/>
      <c r="Q432" s="278"/>
      <c r="R432" s="278"/>
      <c r="S432" s="278"/>
      <c r="T432" s="278"/>
      <c r="U432" s="278"/>
      <c r="V432" s="278"/>
      <c r="W432" s="278"/>
      <c r="X432" s="278"/>
      <c r="Y432" s="278"/>
      <c r="Z432" s="278"/>
    </row>
    <row r="433" spans="1:26" x14ac:dyDescent="0.2">
      <c r="A433" s="277"/>
      <c r="B433" s="278"/>
      <c r="C433" s="278"/>
      <c r="D433" s="278"/>
      <c r="E433" s="278"/>
      <c r="F433" s="278"/>
      <c r="G433" s="278"/>
      <c r="H433" s="278"/>
      <c r="I433" s="278"/>
      <c r="J433" s="278"/>
      <c r="K433" s="278"/>
      <c r="L433" s="278"/>
      <c r="M433" s="278"/>
      <c r="N433" s="278"/>
      <c r="O433" s="278"/>
      <c r="P433" s="278"/>
      <c r="Q433" s="278"/>
      <c r="R433" s="278"/>
      <c r="S433" s="278"/>
      <c r="T433" s="278"/>
      <c r="U433" s="278"/>
      <c r="V433" s="278"/>
      <c r="W433" s="278"/>
      <c r="X433" s="278"/>
      <c r="Y433" s="278"/>
      <c r="Z433" s="278"/>
    </row>
    <row r="434" spans="1:26" x14ac:dyDescent="0.2">
      <c r="A434" s="277"/>
      <c r="B434" s="278"/>
      <c r="C434" s="278"/>
      <c r="D434" s="278"/>
      <c r="E434" s="278"/>
      <c r="F434" s="278"/>
      <c r="G434" s="278"/>
      <c r="H434" s="278"/>
      <c r="I434" s="278"/>
      <c r="J434" s="278"/>
      <c r="K434" s="278"/>
      <c r="L434" s="278"/>
      <c r="M434" s="278"/>
      <c r="N434" s="278"/>
      <c r="O434" s="278"/>
      <c r="P434" s="278"/>
      <c r="Q434" s="278"/>
      <c r="R434" s="278"/>
      <c r="S434" s="278"/>
      <c r="T434" s="278"/>
      <c r="U434" s="278"/>
      <c r="V434" s="278"/>
      <c r="W434" s="278"/>
      <c r="X434" s="278"/>
      <c r="Y434" s="278"/>
      <c r="Z434" s="278"/>
    </row>
    <row r="435" spans="1:26" x14ac:dyDescent="0.2">
      <c r="A435" s="277"/>
      <c r="B435" s="278"/>
      <c r="C435" s="278"/>
      <c r="D435" s="278"/>
      <c r="E435" s="278"/>
      <c r="F435" s="278"/>
      <c r="G435" s="278"/>
      <c r="H435" s="278"/>
      <c r="I435" s="278"/>
      <c r="J435" s="278"/>
      <c r="K435" s="278"/>
      <c r="L435" s="278"/>
      <c r="M435" s="278"/>
      <c r="N435" s="278"/>
      <c r="O435" s="278"/>
      <c r="P435" s="278"/>
      <c r="Q435" s="278"/>
      <c r="R435" s="278"/>
      <c r="S435" s="278"/>
      <c r="T435" s="278"/>
      <c r="U435" s="278"/>
      <c r="V435" s="278"/>
      <c r="W435" s="278"/>
      <c r="X435" s="278"/>
      <c r="Y435" s="278"/>
      <c r="Z435" s="278"/>
    </row>
    <row r="436" spans="1:26" x14ac:dyDescent="0.2">
      <c r="A436" s="277"/>
      <c r="B436" s="278"/>
      <c r="C436" s="278"/>
      <c r="D436" s="278"/>
      <c r="E436" s="278"/>
      <c r="F436" s="278"/>
      <c r="G436" s="278"/>
      <c r="H436" s="278"/>
      <c r="I436" s="278"/>
      <c r="J436" s="278"/>
      <c r="K436" s="278"/>
      <c r="L436" s="278"/>
      <c r="M436" s="278"/>
      <c r="N436" s="278"/>
      <c r="O436" s="278"/>
      <c r="P436" s="278"/>
      <c r="Q436" s="278"/>
      <c r="R436" s="278"/>
      <c r="S436" s="278"/>
      <c r="T436" s="278"/>
      <c r="U436" s="278"/>
      <c r="V436" s="278"/>
      <c r="W436" s="278"/>
      <c r="X436" s="278"/>
      <c r="Y436" s="278"/>
      <c r="Z436" s="278"/>
    </row>
    <row r="437" spans="1:26" x14ac:dyDescent="0.2">
      <c r="A437" s="277"/>
      <c r="B437" s="278"/>
      <c r="C437" s="278"/>
      <c r="D437" s="278"/>
      <c r="E437" s="278"/>
      <c r="F437" s="278"/>
      <c r="G437" s="278"/>
      <c r="H437" s="278"/>
      <c r="I437" s="278"/>
      <c r="J437" s="278"/>
      <c r="K437" s="278"/>
      <c r="L437" s="278"/>
      <c r="M437" s="278"/>
      <c r="N437" s="278"/>
      <c r="O437" s="278"/>
      <c r="P437" s="278"/>
      <c r="Q437" s="278"/>
      <c r="R437" s="278"/>
      <c r="S437" s="278"/>
      <c r="T437" s="278"/>
      <c r="U437" s="278"/>
      <c r="V437" s="278"/>
      <c r="W437" s="278"/>
      <c r="X437" s="278"/>
      <c r="Y437" s="278"/>
      <c r="Z437" s="278"/>
    </row>
    <row r="438" spans="1:26" x14ac:dyDescent="0.2">
      <c r="A438" s="277"/>
      <c r="B438" s="278"/>
      <c r="C438" s="278"/>
      <c r="D438" s="278"/>
      <c r="E438" s="278"/>
      <c r="F438" s="278"/>
      <c r="G438" s="278"/>
      <c r="H438" s="278"/>
      <c r="I438" s="278"/>
      <c r="J438" s="278"/>
      <c r="K438" s="278"/>
      <c r="L438" s="278"/>
      <c r="M438" s="278"/>
      <c r="N438" s="278"/>
      <c r="O438" s="278"/>
      <c r="P438" s="278"/>
      <c r="Q438" s="278"/>
      <c r="R438" s="278"/>
      <c r="S438" s="278"/>
      <c r="T438" s="278"/>
      <c r="U438" s="278"/>
      <c r="V438" s="278"/>
      <c r="W438" s="278"/>
      <c r="X438" s="278"/>
      <c r="Y438" s="278"/>
      <c r="Z438" s="278"/>
    </row>
    <row r="439" spans="1:26" x14ac:dyDescent="0.2">
      <c r="A439" s="277"/>
      <c r="B439" s="278"/>
      <c r="C439" s="278"/>
      <c r="D439" s="278"/>
      <c r="E439" s="278"/>
      <c r="F439" s="278"/>
      <c r="G439" s="278"/>
      <c r="H439" s="278"/>
      <c r="I439" s="278"/>
      <c r="J439" s="278"/>
      <c r="K439" s="278"/>
      <c r="L439" s="278"/>
      <c r="M439" s="278"/>
      <c r="N439" s="278"/>
      <c r="O439" s="278"/>
      <c r="P439" s="278"/>
      <c r="Q439" s="278"/>
      <c r="R439" s="278"/>
      <c r="S439" s="278"/>
      <c r="T439" s="278"/>
      <c r="U439" s="278"/>
      <c r="V439" s="278"/>
      <c r="W439" s="278"/>
      <c r="X439" s="278"/>
      <c r="Y439" s="278"/>
      <c r="Z439" s="278"/>
    </row>
    <row r="440" spans="1:26" x14ac:dyDescent="0.2">
      <c r="A440" s="277"/>
      <c r="B440" s="278"/>
      <c r="C440" s="278"/>
      <c r="D440" s="278"/>
      <c r="E440" s="278"/>
      <c r="F440" s="278"/>
      <c r="G440" s="278"/>
      <c r="H440" s="278"/>
      <c r="I440" s="278"/>
      <c r="J440" s="278"/>
      <c r="K440" s="278"/>
      <c r="L440" s="278"/>
      <c r="M440" s="278"/>
      <c r="N440" s="278"/>
      <c r="O440" s="278"/>
      <c r="P440" s="278"/>
      <c r="Q440" s="278"/>
      <c r="R440" s="278"/>
      <c r="S440" s="278"/>
      <c r="T440" s="278"/>
      <c r="U440" s="278"/>
      <c r="V440" s="278"/>
      <c r="W440" s="278"/>
      <c r="X440" s="278"/>
      <c r="Y440" s="278"/>
      <c r="Z440" s="278"/>
    </row>
    <row r="441" spans="1:26" x14ac:dyDescent="0.2">
      <c r="A441" s="277"/>
      <c r="B441" s="278"/>
      <c r="C441" s="278"/>
      <c r="D441" s="278"/>
      <c r="E441" s="278"/>
      <c r="F441" s="278"/>
      <c r="G441" s="278"/>
      <c r="H441" s="278"/>
      <c r="I441" s="278"/>
      <c r="J441" s="278"/>
      <c r="K441" s="278"/>
      <c r="L441" s="278"/>
      <c r="M441" s="278"/>
      <c r="N441" s="278"/>
      <c r="O441" s="278"/>
      <c r="P441" s="278"/>
      <c r="Q441" s="278"/>
      <c r="R441" s="278"/>
      <c r="S441" s="278"/>
      <c r="T441" s="278"/>
      <c r="U441" s="278"/>
      <c r="V441" s="278"/>
      <c r="W441" s="278"/>
      <c r="X441" s="278"/>
      <c r="Y441" s="278"/>
      <c r="Z441" s="278"/>
    </row>
    <row r="442" spans="1:26" x14ac:dyDescent="0.2">
      <c r="A442" s="277"/>
      <c r="B442" s="278"/>
      <c r="C442" s="278"/>
      <c r="D442" s="278"/>
      <c r="E442" s="278"/>
      <c r="F442" s="278"/>
      <c r="G442" s="278"/>
      <c r="H442" s="278"/>
      <c r="I442" s="278"/>
      <c r="J442" s="278"/>
      <c r="K442" s="278"/>
      <c r="L442" s="278"/>
      <c r="M442" s="278"/>
      <c r="N442" s="278"/>
      <c r="O442" s="278"/>
      <c r="P442" s="278"/>
      <c r="Q442" s="278"/>
      <c r="R442" s="278"/>
      <c r="S442" s="278"/>
      <c r="T442" s="278"/>
      <c r="U442" s="278"/>
      <c r="V442" s="278"/>
      <c r="W442" s="278"/>
      <c r="X442" s="278"/>
      <c r="Y442" s="278"/>
      <c r="Z442" s="278"/>
    </row>
    <row r="443" spans="1:26" x14ac:dyDescent="0.2">
      <c r="A443" s="277"/>
      <c r="B443" s="278"/>
      <c r="C443" s="278"/>
      <c r="D443" s="278"/>
      <c r="E443" s="278"/>
      <c r="F443" s="278"/>
      <c r="G443" s="278"/>
      <c r="H443" s="278"/>
      <c r="I443" s="278"/>
      <c r="J443" s="278"/>
      <c r="K443" s="278"/>
      <c r="L443" s="278"/>
      <c r="M443" s="278"/>
      <c r="N443" s="278"/>
      <c r="O443" s="278"/>
      <c r="P443" s="278"/>
      <c r="Q443" s="278"/>
      <c r="R443" s="278"/>
      <c r="S443" s="278"/>
      <c r="T443" s="278"/>
      <c r="U443" s="278"/>
      <c r="V443" s="278"/>
      <c r="W443" s="278"/>
      <c r="X443" s="278"/>
      <c r="Y443" s="278"/>
      <c r="Z443" s="278"/>
    </row>
    <row r="444" spans="1:26" x14ac:dyDescent="0.2">
      <c r="A444" s="277"/>
      <c r="B444" s="278"/>
      <c r="C444" s="278"/>
      <c r="D444" s="278"/>
      <c r="E444" s="278"/>
      <c r="F444" s="278"/>
      <c r="G444" s="278"/>
      <c r="H444" s="278"/>
      <c r="I444" s="278"/>
      <c r="J444" s="278"/>
      <c r="K444" s="278"/>
      <c r="L444" s="278"/>
      <c r="M444" s="278"/>
      <c r="N444" s="278"/>
      <c r="O444" s="278"/>
      <c r="P444" s="278"/>
      <c r="Q444" s="278"/>
      <c r="R444" s="278"/>
      <c r="S444" s="278"/>
      <c r="T444" s="278"/>
      <c r="U444" s="278"/>
      <c r="V444" s="278"/>
      <c r="W444" s="278"/>
      <c r="X444" s="278"/>
      <c r="Y444" s="278"/>
      <c r="Z444" s="278"/>
    </row>
    <row r="445" spans="1:26" x14ac:dyDescent="0.2">
      <c r="A445" s="277"/>
      <c r="B445" s="278"/>
      <c r="C445" s="278"/>
      <c r="D445" s="278"/>
      <c r="E445" s="278"/>
      <c r="F445" s="278"/>
      <c r="G445" s="278"/>
      <c r="H445" s="278"/>
      <c r="I445" s="278"/>
      <c r="J445" s="278"/>
      <c r="K445" s="278"/>
      <c r="L445" s="278"/>
      <c r="M445" s="278"/>
      <c r="N445" s="278"/>
      <c r="O445" s="278"/>
      <c r="P445" s="278"/>
      <c r="Q445" s="278"/>
      <c r="R445" s="278"/>
      <c r="S445" s="278"/>
      <c r="T445" s="278"/>
      <c r="U445" s="278"/>
      <c r="V445" s="278"/>
      <c r="W445" s="278"/>
      <c r="X445" s="278"/>
      <c r="Y445" s="278"/>
      <c r="Z445" s="278"/>
    </row>
    <row r="446" spans="1:26" x14ac:dyDescent="0.2">
      <c r="A446" s="277"/>
      <c r="B446" s="278"/>
      <c r="C446" s="278"/>
      <c r="D446" s="278"/>
      <c r="E446" s="278"/>
      <c r="F446" s="278"/>
      <c r="G446" s="278"/>
      <c r="H446" s="278"/>
      <c r="I446" s="278"/>
      <c r="J446" s="278"/>
      <c r="K446" s="278"/>
      <c r="L446" s="278"/>
      <c r="M446" s="278"/>
      <c r="N446" s="278"/>
      <c r="O446" s="278"/>
      <c r="P446" s="278"/>
      <c r="Q446" s="278"/>
      <c r="R446" s="278"/>
      <c r="S446" s="278"/>
      <c r="T446" s="278"/>
      <c r="U446" s="278"/>
      <c r="V446" s="278"/>
      <c r="W446" s="278"/>
      <c r="X446" s="278"/>
      <c r="Y446" s="278"/>
      <c r="Z446" s="278"/>
    </row>
    <row r="447" spans="1:26" x14ac:dyDescent="0.2">
      <c r="A447" s="277"/>
      <c r="B447" s="278"/>
      <c r="C447" s="278"/>
      <c r="D447" s="278"/>
      <c r="E447" s="278"/>
      <c r="F447" s="278"/>
      <c r="G447" s="278"/>
      <c r="H447" s="278"/>
      <c r="I447" s="278"/>
      <c r="J447" s="278"/>
      <c r="K447" s="278"/>
      <c r="L447" s="278"/>
      <c r="M447" s="278"/>
      <c r="N447" s="278"/>
      <c r="O447" s="278"/>
      <c r="P447" s="278"/>
      <c r="Q447" s="278"/>
      <c r="R447" s="278"/>
      <c r="S447" s="278"/>
      <c r="T447" s="278"/>
      <c r="U447" s="278"/>
      <c r="V447" s="278"/>
      <c r="W447" s="278"/>
      <c r="X447" s="278"/>
      <c r="Y447" s="278"/>
      <c r="Z447" s="278"/>
    </row>
    <row r="448" spans="1:26" x14ac:dyDescent="0.2">
      <c r="A448" s="277"/>
      <c r="B448" s="278"/>
      <c r="C448" s="278"/>
      <c r="D448" s="278"/>
      <c r="E448" s="278"/>
      <c r="F448" s="278"/>
      <c r="G448" s="278"/>
      <c r="H448" s="278"/>
      <c r="I448" s="278"/>
      <c r="J448" s="278"/>
      <c r="K448" s="278"/>
      <c r="L448" s="278"/>
      <c r="M448" s="278"/>
      <c r="N448" s="278"/>
      <c r="O448" s="278"/>
      <c r="P448" s="278"/>
      <c r="Q448" s="278"/>
      <c r="R448" s="278"/>
      <c r="S448" s="278"/>
      <c r="T448" s="278"/>
      <c r="U448" s="278"/>
      <c r="V448" s="278"/>
      <c r="W448" s="278"/>
      <c r="X448" s="278"/>
      <c r="Y448" s="278"/>
      <c r="Z448" s="278"/>
    </row>
    <row r="449" spans="1:26" x14ac:dyDescent="0.2">
      <c r="A449" s="277"/>
      <c r="B449" s="278"/>
      <c r="C449" s="278"/>
      <c r="D449" s="278"/>
      <c r="E449" s="278"/>
      <c r="F449" s="278"/>
      <c r="G449" s="278"/>
      <c r="H449" s="278"/>
      <c r="I449" s="278"/>
      <c r="J449" s="278"/>
      <c r="K449" s="278"/>
      <c r="L449" s="278"/>
      <c r="M449" s="278"/>
      <c r="N449" s="278"/>
      <c r="O449" s="278"/>
      <c r="P449" s="278"/>
      <c r="Q449" s="278"/>
      <c r="R449" s="278"/>
      <c r="S449" s="278"/>
      <c r="T449" s="278"/>
      <c r="U449" s="278"/>
      <c r="V449" s="278"/>
      <c r="W449" s="278"/>
      <c r="X449" s="278"/>
      <c r="Y449" s="278"/>
      <c r="Z449" s="278"/>
    </row>
    <row r="450" spans="1:26" x14ac:dyDescent="0.2">
      <c r="A450" s="277"/>
      <c r="B450" s="278"/>
      <c r="C450" s="278"/>
      <c r="D450" s="278"/>
      <c r="E450" s="278"/>
      <c r="F450" s="278"/>
      <c r="G450" s="278"/>
      <c r="H450" s="278"/>
      <c r="I450" s="278"/>
      <c r="J450" s="278"/>
      <c r="K450" s="278"/>
      <c r="L450" s="278"/>
      <c r="M450" s="278"/>
      <c r="N450" s="278"/>
      <c r="O450" s="278"/>
      <c r="P450" s="278"/>
      <c r="Q450" s="278"/>
      <c r="R450" s="278"/>
      <c r="S450" s="278"/>
      <c r="T450" s="278"/>
      <c r="U450" s="278"/>
      <c r="V450" s="278"/>
      <c r="W450" s="278"/>
      <c r="X450" s="278"/>
      <c r="Y450" s="278"/>
      <c r="Z450" s="278"/>
    </row>
    <row r="451" spans="1:26" x14ac:dyDescent="0.2">
      <c r="A451" s="277"/>
      <c r="B451" s="278"/>
      <c r="C451" s="278"/>
      <c r="D451" s="278"/>
      <c r="E451" s="278"/>
      <c r="F451" s="278"/>
      <c r="G451" s="278"/>
      <c r="H451" s="278"/>
      <c r="I451" s="278"/>
      <c r="J451" s="278"/>
      <c r="K451" s="278"/>
      <c r="L451" s="278"/>
      <c r="M451" s="278"/>
      <c r="N451" s="278"/>
      <c r="O451" s="278"/>
      <c r="P451" s="278"/>
      <c r="Q451" s="278"/>
      <c r="R451" s="278"/>
      <c r="S451" s="278"/>
      <c r="T451" s="278"/>
      <c r="U451" s="278"/>
      <c r="V451" s="278"/>
      <c r="W451" s="278"/>
      <c r="X451" s="278"/>
      <c r="Y451" s="278"/>
      <c r="Z451" s="278"/>
    </row>
    <row r="452" spans="1:26" x14ac:dyDescent="0.2">
      <c r="A452" s="277"/>
      <c r="B452" s="278"/>
      <c r="C452" s="278"/>
      <c r="D452" s="278"/>
      <c r="E452" s="278"/>
      <c r="F452" s="278"/>
      <c r="G452" s="278"/>
      <c r="H452" s="278"/>
      <c r="I452" s="278"/>
      <c r="J452" s="278"/>
      <c r="K452" s="278"/>
      <c r="L452" s="278"/>
      <c r="M452" s="278"/>
      <c r="N452" s="278"/>
      <c r="O452" s="278"/>
      <c r="P452" s="278"/>
      <c r="Q452" s="278"/>
      <c r="R452" s="278"/>
      <c r="S452" s="278"/>
      <c r="T452" s="278"/>
      <c r="U452" s="278"/>
      <c r="V452" s="278"/>
      <c r="W452" s="278"/>
      <c r="X452" s="278"/>
      <c r="Y452" s="278"/>
      <c r="Z452" s="278"/>
    </row>
    <row r="453" spans="1:26" x14ac:dyDescent="0.2">
      <c r="A453" s="277"/>
      <c r="B453" s="278"/>
      <c r="C453" s="278"/>
      <c r="D453" s="278"/>
      <c r="E453" s="278"/>
      <c r="F453" s="278"/>
      <c r="G453" s="278"/>
      <c r="H453" s="278"/>
      <c r="I453" s="278"/>
      <c r="J453" s="278"/>
      <c r="K453" s="278"/>
      <c r="L453" s="278"/>
      <c r="M453" s="278"/>
      <c r="N453" s="278"/>
      <c r="O453" s="278"/>
      <c r="P453" s="278"/>
      <c r="Q453" s="278"/>
      <c r="R453" s="278"/>
      <c r="S453" s="278"/>
      <c r="T453" s="278"/>
      <c r="U453" s="278"/>
      <c r="V453" s="278"/>
      <c r="W453" s="278"/>
      <c r="X453" s="278"/>
      <c r="Y453" s="278"/>
      <c r="Z453" s="278"/>
    </row>
    <row r="454" spans="1:26" x14ac:dyDescent="0.2">
      <c r="A454" s="277"/>
      <c r="B454" s="278"/>
      <c r="C454" s="278"/>
      <c r="D454" s="278"/>
      <c r="E454" s="278"/>
      <c r="F454" s="278"/>
      <c r="G454" s="278"/>
      <c r="H454" s="278"/>
      <c r="I454" s="278"/>
      <c r="J454" s="278"/>
      <c r="K454" s="278"/>
      <c r="L454" s="278"/>
      <c r="M454" s="278"/>
      <c r="N454" s="278"/>
      <c r="O454" s="278"/>
      <c r="P454" s="278"/>
      <c r="Q454" s="278"/>
      <c r="R454" s="278"/>
      <c r="S454" s="278"/>
      <c r="T454" s="278"/>
      <c r="U454" s="278"/>
      <c r="V454" s="278"/>
      <c r="W454" s="278"/>
      <c r="X454" s="278"/>
      <c r="Y454" s="278"/>
      <c r="Z454" s="278"/>
    </row>
    <row r="455" spans="1:26" x14ac:dyDescent="0.2">
      <c r="A455" s="277"/>
      <c r="B455" s="278"/>
      <c r="C455" s="278"/>
      <c r="D455" s="278"/>
      <c r="E455" s="278"/>
      <c r="F455" s="278"/>
      <c r="G455" s="278"/>
      <c r="H455" s="278"/>
      <c r="I455" s="278"/>
      <c r="J455" s="278"/>
      <c r="K455" s="278"/>
      <c r="L455" s="278"/>
      <c r="M455" s="278"/>
      <c r="N455" s="278"/>
      <c r="O455" s="278"/>
      <c r="P455" s="278"/>
      <c r="Q455" s="278"/>
      <c r="R455" s="278"/>
      <c r="S455" s="278"/>
      <c r="T455" s="278"/>
      <c r="U455" s="278"/>
      <c r="V455" s="278"/>
      <c r="W455" s="278"/>
      <c r="X455" s="278"/>
      <c r="Y455" s="278"/>
      <c r="Z455" s="278"/>
    </row>
    <row r="456" spans="1:26" x14ac:dyDescent="0.2">
      <c r="A456" s="277"/>
      <c r="B456" s="278"/>
      <c r="C456" s="278"/>
      <c r="D456" s="278"/>
      <c r="E456" s="278"/>
      <c r="F456" s="278"/>
      <c r="G456" s="278"/>
      <c r="H456" s="278"/>
      <c r="I456" s="278"/>
      <c r="J456" s="278"/>
      <c r="K456" s="278"/>
      <c r="L456" s="278"/>
      <c r="M456" s="278"/>
      <c r="N456" s="278"/>
      <c r="O456" s="278"/>
      <c r="P456" s="278"/>
      <c r="Q456" s="278"/>
      <c r="R456" s="278"/>
      <c r="S456" s="278"/>
      <c r="T456" s="278"/>
      <c r="U456" s="278"/>
      <c r="V456" s="278"/>
      <c r="W456" s="278"/>
      <c r="X456" s="278"/>
      <c r="Y456" s="278"/>
      <c r="Z456" s="278"/>
    </row>
    <row r="457" spans="1:26" x14ac:dyDescent="0.2">
      <c r="A457" s="277"/>
      <c r="B457" s="278"/>
      <c r="C457" s="278"/>
      <c r="D457" s="278"/>
      <c r="E457" s="278"/>
      <c r="F457" s="278"/>
      <c r="G457" s="278"/>
      <c r="H457" s="278"/>
      <c r="I457" s="278"/>
      <c r="J457" s="278"/>
      <c r="K457" s="278"/>
      <c r="L457" s="278"/>
      <c r="M457" s="278"/>
      <c r="N457" s="278"/>
      <c r="O457" s="278"/>
      <c r="P457" s="278"/>
      <c r="Q457" s="278"/>
      <c r="R457" s="278"/>
      <c r="S457" s="278"/>
      <c r="T457" s="278"/>
      <c r="U457" s="278"/>
      <c r="V457" s="278"/>
      <c r="W457" s="278"/>
      <c r="X457" s="278"/>
      <c r="Y457" s="278"/>
      <c r="Z457" s="278"/>
    </row>
    <row r="458" spans="1:26" x14ac:dyDescent="0.2">
      <c r="A458" s="277"/>
      <c r="B458" s="278"/>
      <c r="C458" s="278"/>
      <c r="D458" s="278"/>
      <c r="E458" s="278"/>
      <c r="F458" s="278"/>
      <c r="G458" s="278"/>
      <c r="H458" s="278"/>
      <c r="I458" s="278"/>
      <c r="J458" s="278"/>
      <c r="K458" s="278"/>
      <c r="L458" s="278"/>
      <c r="M458" s="278"/>
      <c r="N458" s="278"/>
      <c r="O458" s="278"/>
      <c r="P458" s="278"/>
      <c r="Q458" s="278"/>
      <c r="R458" s="278"/>
      <c r="S458" s="278"/>
      <c r="T458" s="278"/>
      <c r="U458" s="278"/>
      <c r="V458" s="278"/>
      <c r="W458" s="278"/>
      <c r="X458" s="278"/>
      <c r="Y458" s="278"/>
      <c r="Z458" s="278"/>
    </row>
    <row r="459" spans="1:26" x14ac:dyDescent="0.2">
      <c r="A459" s="277"/>
      <c r="B459" s="278"/>
      <c r="C459" s="278"/>
      <c r="D459" s="278"/>
      <c r="E459" s="278"/>
      <c r="F459" s="278"/>
      <c r="G459" s="278"/>
      <c r="H459" s="278"/>
      <c r="I459" s="278"/>
      <c r="J459" s="278"/>
      <c r="K459" s="278"/>
      <c r="L459" s="278"/>
      <c r="M459" s="278"/>
      <c r="N459" s="278"/>
      <c r="O459" s="278"/>
      <c r="P459" s="278"/>
      <c r="Q459" s="278"/>
      <c r="R459" s="278"/>
      <c r="S459" s="278"/>
      <c r="T459" s="278"/>
      <c r="U459" s="278"/>
      <c r="V459" s="278"/>
      <c r="W459" s="278"/>
      <c r="X459" s="278"/>
      <c r="Y459" s="278"/>
      <c r="Z459" s="278"/>
    </row>
    <row r="460" spans="1:26" x14ac:dyDescent="0.2">
      <c r="A460" s="277"/>
      <c r="B460" s="278"/>
      <c r="C460" s="278"/>
      <c r="D460" s="278"/>
      <c r="E460" s="278"/>
      <c r="F460" s="278"/>
      <c r="G460" s="278"/>
      <c r="H460" s="278"/>
      <c r="I460" s="278"/>
      <c r="J460" s="278"/>
      <c r="K460" s="278"/>
      <c r="L460" s="278"/>
      <c r="M460" s="278"/>
      <c r="N460" s="278"/>
      <c r="O460" s="278"/>
      <c r="P460" s="278"/>
      <c r="Q460" s="278"/>
      <c r="R460" s="278"/>
      <c r="S460" s="278"/>
      <c r="T460" s="278"/>
      <c r="U460" s="278"/>
      <c r="V460" s="278"/>
      <c r="W460" s="278"/>
      <c r="X460" s="278"/>
      <c r="Y460" s="278"/>
      <c r="Z460" s="278"/>
    </row>
    <row r="461" spans="1:26" x14ac:dyDescent="0.2">
      <c r="A461" s="277"/>
      <c r="B461" s="278"/>
      <c r="C461" s="278"/>
      <c r="D461" s="278"/>
      <c r="E461" s="278"/>
      <c r="F461" s="278"/>
      <c r="G461" s="278"/>
      <c r="H461" s="278"/>
      <c r="I461" s="278"/>
      <c r="J461" s="278"/>
      <c r="K461" s="278"/>
      <c r="L461" s="278"/>
      <c r="M461" s="278"/>
      <c r="N461" s="278"/>
      <c r="O461" s="278"/>
      <c r="P461" s="278"/>
      <c r="Q461" s="278"/>
      <c r="R461" s="278"/>
      <c r="S461" s="278"/>
      <c r="T461" s="278"/>
      <c r="U461" s="278"/>
      <c r="V461" s="278"/>
      <c r="W461" s="278"/>
      <c r="X461" s="278"/>
      <c r="Y461" s="278"/>
      <c r="Z461" s="278"/>
    </row>
    <row r="462" spans="1:26" x14ac:dyDescent="0.2">
      <c r="A462" s="277"/>
      <c r="B462" s="278"/>
      <c r="C462" s="278"/>
      <c r="D462" s="278"/>
      <c r="E462" s="278"/>
      <c r="F462" s="278"/>
      <c r="G462" s="278"/>
      <c r="H462" s="278"/>
      <c r="I462" s="278"/>
      <c r="J462" s="278"/>
      <c r="K462" s="278"/>
      <c r="L462" s="278"/>
      <c r="M462" s="278"/>
      <c r="N462" s="278"/>
      <c r="O462" s="278"/>
      <c r="P462" s="278"/>
      <c r="Q462" s="278"/>
      <c r="R462" s="278"/>
      <c r="S462" s="278"/>
      <c r="T462" s="278"/>
      <c r="U462" s="278"/>
      <c r="V462" s="278"/>
      <c r="W462" s="278"/>
      <c r="X462" s="278"/>
      <c r="Y462" s="278"/>
      <c r="Z462" s="278"/>
    </row>
    <row r="463" spans="1:26" x14ac:dyDescent="0.2">
      <c r="A463" s="277"/>
      <c r="B463" s="278"/>
      <c r="C463" s="278"/>
      <c r="D463" s="278"/>
      <c r="E463" s="278"/>
      <c r="F463" s="278"/>
      <c r="G463" s="278"/>
      <c r="H463" s="278"/>
      <c r="I463" s="278"/>
      <c r="J463" s="278"/>
      <c r="K463" s="278"/>
      <c r="L463" s="278"/>
      <c r="M463" s="278"/>
      <c r="N463" s="278"/>
      <c r="O463" s="278"/>
      <c r="P463" s="278"/>
      <c r="Q463" s="278"/>
      <c r="R463" s="278"/>
      <c r="S463" s="278"/>
      <c r="T463" s="278"/>
      <c r="U463" s="278"/>
      <c r="V463" s="278"/>
      <c r="W463" s="278"/>
      <c r="X463" s="278"/>
      <c r="Y463" s="278"/>
      <c r="Z463" s="278"/>
    </row>
    <row r="464" spans="1:26" x14ac:dyDescent="0.2">
      <c r="A464" s="277"/>
      <c r="B464" s="278"/>
      <c r="C464" s="278"/>
      <c r="D464" s="278"/>
      <c r="E464" s="278"/>
      <c r="F464" s="278"/>
      <c r="G464" s="278"/>
      <c r="H464" s="278"/>
      <c r="I464" s="278"/>
      <c r="J464" s="278"/>
      <c r="K464" s="278"/>
      <c r="L464" s="278"/>
      <c r="M464" s="278"/>
      <c r="N464" s="278"/>
      <c r="O464" s="278"/>
      <c r="P464" s="278"/>
      <c r="Q464" s="278"/>
      <c r="R464" s="278"/>
      <c r="S464" s="278"/>
      <c r="T464" s="278"/>
      <c r="U464" s="278"/>
      <c r="V464" s="278"/>
      <c r="W464" s="278"/>
      <c r="X464" s="278"/>
      <c r="Y464" s="278"/>
      <c r="Z464" s="278"/>
    </row>
    <row r="465" spans="1:26" x14ac:dyDescent="0.2">
      <c r="A465" s="277"/>
      <c r="B465" s="278"/>
      <c r="C465" s="278"/>
      <c r="D465" s="278"/>
      <c r="E465" s="278"/>
      <c r="F465" s="278"/>
      <c r="G465" s="278"/>
      <c r="H465" s="278"/>
      <c r="I465" s="278"/>
      <c r="J465" s="278"/>
      <c r="K465" s="278"/>
      <c r="L465" s="278"/>
      <c r="M465" s="278"/>
      <c r="N465" s="278"/>
      <c r="O465" s="278"/>
      <c r="P465" s="278"/>
      <c r="Q465" s="278"/>
      <c r="R465" s="278"/>
      <c r="S465" s="278"/>
      <c r="T465" s="278"/>
      <c r="U465" s="278"/>
      <c r="V465" s="278"/>
      <c r="W465" s="278"/>
      <c r="X465" s="278"/>
      <c r="Y465" s="278"/>
      <c r="Z465" s="278"/>
    </row>
    <row r="466" spans="1:26" x14ac:dyDescent="0.2">
      <c r="A466" s="277"/>
      <c r="B466" s="278"/>
      <c r="C466" s="278"/>
      <c r="D466" s="278"/>
      <c r="E466" s="278"/>
      <c r="F466" s="278"/>
      <c r="G466" s="278"/>
      <c r="H466" s="278"/>
      <c r="I466" s="278"/>
      <c r="J466" s="278"/>
      <c r="K466" s="278"/>
      <c r="L466" s="278"/>
      <c r="M466" s="278"/>
      <c r="N466" s="278"/>
      <c r="O466" s="278"/>
      <c r="P466" s="278"/>
      <c r="Q466" s="278"/>
      <c r="R466" s="278"/>
      <c r="S466" s="278"/>
      <c r="T466" s="278"/>
      <c r="U466" s="278"/>
      <c r="V466" s="278"/>
      <c r="W466" s="278"/>
      <c r="X466" s="278"/>
      <c r="Y466" s="278"/>
      <c r="Z466" s="278"/>
    </row>
    <row r="467" spans="1:26" x14ac:dyDescent="0.2">
      <c r="A467" s="277"/>
      <c r="B467" s="278"/>
      <c r="C467" s="278"/>
      <c r="D467" s="278"/>
      <c r="E467" s="278"/>
      <c r="F467" s="278"/>
      <c r="G467" s="278"/>
      <c r="H467" s="278"/>
      <c r="I467" s="278"/>
      <c r="J467" s="278"/>
      <c r="K467" s="278"/>
      <c r="L467" s="278"/>
      <c r="M467" s="278"/>
      <c r="N467" s="278"/>
      <c r="O467" s="278"/>
      <c r="P467" s="278"/>
      <c r="Q467" s="278"/>
      <c r="R467" s="278"/>
      <c r="S467" s="278"/>
      <c r="T467" s="278"/>
      <c r="U467" s="278"/>
      <c r="V467" s="278"/>
      <c r="W467" s="278"/>
      <c r="X467" s="278"/>
      <c r="Y467" s="278"/>
      <c r="Z467" s="278"/>
    </row>
    <row r="468" spans="1:26" x14ac:dyDescent="0.2">
      <c r="A468" s="277"/>
      <c r="B468" s="278"/>
      <c r="C468" s="278"/>
      <c r="D468" s="278"/>
      <c r="E468" s="278"/>
      <c r="F468" s="278"/>
      <c r="G468" s="278"/>
      <c r="H468" s="278"/>
      <c r="I468" s="278"/>
      <c r="J468" s="278"/>
      <c r="K468" s="278"/>
      <c r="L468" s="278"/>
      <c r="M468" s="278"/>
      <c r="N468" s="278"/>
      <c r="O468" s="278"/>
      <c r="P468" s="278"/>
      <c r="Q468" s="278"/>
      <c r="R468" s="278"/>
      <c r="S468" s="278"/>
      <c r="T468" s="278"/>
      <c r="U468" s="278"/>
      <c r="V468" s="278"/>
      <c r="W468" s="278"/>
      <c r="X468" s="278"/>
      <c r="Y468" s="278"/>
      <c r="Z468" s="278"/>
    </row>
    <row r="469" spans="1:26" x14ac:dyDescent="0.2">
      <c r="A469" s="277"/>
      <c r="B469" s="278"/>
      <c r="C469" s="278"/>
      <c r="D469" s="278"/>
      <c r="E469" s="278"/>
      <c r="F469" s="278"/>
      <c r="G469" s="278"/>
      <c r="H469" s="278"/>
      <c r="I469" s="278"/>
      <c r="J469" s="278"/>
      <c r="K469" s="278"/>
      <c r="L469" s="278"/>
      <c r="M469" s="278"/>
      <c r="N469" s="278"/>
      <c r="O469" s="278"/>
      <c r="P469" s="278"/>
      <c r="Q469" s="278"/>
      <c r="R469" s="278"/>
      <c r="S469" s="278"/>
      <c r="T469" s="278"/>
      <c r="U469" s="278"/>
      <c r="V469" s="278"/>
      <c r="W469" s="278"/>
      <c r="X469" s="278"/>
      <c r="Y469" s="278"/>
      <c r="Z469" s="278"/>
    </row>
    <row r="470" spans="1:26" x14ac:dyDescent="0.2">
      <c r="A470" s="277"/>
      <c r="B470" s="278"/>
      <c r="C470" s="278"/>
      <c r="D470" s="278"/>
      <c r="E470" s="278"/>
      <c r="F470" s="278"/>
      <c r="G470" s="278"/>
      <c r="H470" s="278"/>
      <c r="I470" s="278"/>
      <c r="J470" s="278"/>
      <c r="K470" s="278"/>
      <c r="L470" s="278"/>
      <c r="M470" s="278"/>
      <c r="N470" s="278"/>
      <c r="O470" s="278"/>
      <c r="P470" s="278"/>
      <c r="Q470" s="278"/>
      <c r="R470" s="278"/>
      <c r="S470" s="278"/>
      <c r="T470" s="278"/>
      <c r="U470" s="278"/>
      <c r="V470" s="278"/>
      <c r="W470" s="278"/>
      <c r="X470" s="278"/>
      <c r="Y470" s="278"/>
      <c r="Z470" s="278"/>
    </row>
    <row r="471" spans="1:26" x14ac:dyDescent="0.2">
      <c r="A471" s="277"/>
      <c r="B471" s="278"/>
      <c r="C471" s="278"/>
      <c r="D471" s="278"/>
      <c r="E471" s="278"/>
      <c r="F471" s="278"/>
      <c r="G471" s="278"/>
      <c r="H471" s="278"/>
      <c r="I471" s="278"/>
      <c r="J471" s="278"/>
      <c r="K471" s="278"/>
      <c r="L471" s="278"/>
      <c r="M471" s="278"/>
      <c r="N471" s="278"/>
      <c r="O471" s="278"/>
      <c r="P471" s="278"/>
      <c r="Q471" s="278"/>
      <c r="R471" s="278"/>
      <c r="S471" s="278"/>
      <c r="T471" s="278"/>
      <c r="U471" s="278"/>
      <c r="V471" s="278"/>
      <c r="W471" s="278"/>
      <c r="X471" s="278"/>
      <c r="Y471" s="278"/>
      <c r="Z471" s="278"/>
    </row>
    <row r="472" spans="1:26" x14ac:dyDescent="0.2">
      <c r="A472" s="277"/>
      <c r="B472" s="278"/>
      <c r="C472" s="278"/>
      <c r="D472" s="278"/>
      <c r="E472" s="278"/>
      <c r="F472" s="278"/>
      <c r="G472" s="278"/>
      <c r="H472" s="278"/>
      <c r="I472" s="278"/>
      <c r="J472" s="278"/>
      <c r="K472" s="278"/>
      <c r="L472" s="278"/>
      <c r="M472" s="278"/>
      <c r="N472" s="278"/>
      <c r="O472" s="278"/>
      <c r="P472" s="278"/>
      <c r="Q472" s="278"/>
      <c r="R472" s="278"/>
      <c r="S472" s="278"/>
      <c r="T472" s="278"/>
      <c r="U472" s="278"/>
      <c r="V472" s="278"/>
      <c r="W472" s="278"/>
      <c r="X472" s="278"/>
      <c r="Y472" s="278"/>
      <c r="Z472" s="278"/>
    </row>
    <row r="473" spans="1:26" x14ac:dyDescent="0.2">
      <c r="A473" s="277"/>
      <c r="B473" s="278"/>
      <c r="C473" s="278"/>
      <c r="D473" s="278"/>
      <c r="E473" s="278"/>
      <c r="F473" s="278"/>
      <c r="G473" s="278"/>
      <c r="H473" s="278"/>
      <c r="I473" s="278"/>
      <c r="J473" s="278"/>
      <c r="K473" s="278"/>
      <c r="L473" s="278"/>
      <c r="M473" s="278"/>
      <c r="N473" s="278"/>
      <c r="O473" s="278"/>
      <c r="P473" s="278"/>
      <c r="Q473" s="278"/>
      <c r="R473" s="278"/>
      <c r="S473" s="278"/>
      <c r="T473" s="278"/>
      <c r="U473" s="278"/>
      <c r="V473" s="278"/>
      <c r="W473" s="278"/>
      <c r="X473" s="278"/>
      <c r="Y473" s="278"/>
      <c r="Z473" s="278"/>
    </row>
    <row r="474" spans="1:26" x14ac:dyDescent="0.2">
      <c r="A474" s="277"/>
      <c r="B474" s="278"/>
      <c r="C474" s="278"/>
      <c r="D474" s="278"/>
      <c r="E474" s="278"/>
      <c r="F474" s="278"/>
      <c r="G474" s="278"/>
      <c r="H474" s="278"/>
      <c r="I474" s="278"/>
      <c r="J474" s="278"/>
      <c r="K474" s="278"/>
      <c r="L474" s="278"/>
      <c r="M474" s="278"/>
      <c r="N474" s="278"/>
      <c r="O474" s="278"/>
      <c r="P474" s="278"/>
      <c r="Q474" s="278"/>
      <c r="R474" s="278"/>
      <c r="S474" s="278"/>
      <c r="T474" s="278"/>
      <c r="U474" s="278"/>
      <c r="V474" s="278"/>
      <c r="W474" s="278"/>
      <c r="X474" s="278"/>
      <c r="Y474" s="278"/>
      <c r="Z474" s="278"/>
    </row>
    <row r="475" spans="1:26" x14ac:dyDescent="0.2">
      <c r="A475" s="277"/>
      <c r="B475" s="278"/>
      <c r="C475" s="278"/>
      <c r="D475" s="278"/>
      <c r="E475" s="278"/>
      <c r="F475" s="278"/>
      <c r="G475" s="278"/>
      <c r="H475" s="278"/>
      <c r="I475" s="278"/>
      <c r="J475" s="278"/>
      <c r="K475" s="278"/>
      <c r="L475" s="278"/>
      <c r="M475" s="278"/>
      <c r="N475" s="278"/>
      <c r="O475" s="278"/>
      <c r="P475" s="278"/>
      <c r="Q475" s="278"/>
      <c r="R475" s="278"/>
      <c r="S475" s="278"/>
      <c r="T475" s="278"/>
      <c r="U475" s="278"/>
      <c r="V475" s="278"/>
      <c r="W475" s="278"/>
      <c r="X475" s="278"/>
      <c r="Y475" s="278"/>
      <c r="Z475" s="278"/>
    </row>
    <row r="476" spans="1:26" x14ac:dyDescent="0.2">
      <c r="A476" s="277"/>
      <c r="B476" s="278"/>
      <c r="C476" s="278"/>
      <c r="D476" s="278"/>
      <c r="E476" s="278"/>
      <c r="F476" s="278"/>
      <c r="G476" s="278"/>
      <c r="H476" s="278"/>
      <c r="I476" s="278"/>
      <c r="J476" s="278"/>
      <c r="K476" s="278"/>
      <c r="L476" s="278"/>
      <c r="M476" s="278"/>
      <c r="N476" s="278"/>
      <c r="O476" s="278"/>
      <c r="P476" s="278"/>
      <c r="Q476" s="278"/>
      <c r="R476" s="278"/>
      <c r="S476" s="278"/>
      <c r="T476" s="278"/>
      <c r="U476" s="278"/>
      <c r="V476" s="278"/>
      <c r="W476" s="278"/>
      <c r="X476" s="278"/>
      <c r="Y476" s="278"/>
      <c r="Z476" s="278"/>
    </row>
    <row r="477" spans="1:26" x14ac:dyDescent="0.2">
      <c r="A477" s="277"/>
      <c r="B477" s="278"/>
      <c r="C477" s="278"/>
      <c r="D477" s="278"/>
      <c r="E477" s="278"/>
      <c r="F477" s="278"/>
      <c r="G477" s="278"/>
      <c r="H477" s="278"/>
      <c r="I477" s="278"/>
      <c r="J477" s="278"/>
      <c r="K477" s="278"/>
      <c r="L477" s="278"/>
      <c r="M477" s="278"/>
      <c r="N477" s="278"/>
      <c r="O477" s="278"/>
      <c r="P477" s="278"/>
      <c r="Q477" s="278"/>
      <c r="R477" s="278"/>
      <c r="S477" s="278"/>
      <c r="T477" s="278"/>
      <c r="U477" s="278"/>
      <c r="V477" s="278"/>
      <c r="W477" s="278"/>
      <c r="X477" s="278"/>
      <c r="Y477" s="278"/>
      <c r="Z477" s="278"/>
    </row>
    <row r="478" spans="1:26" x14ac:dyDescent="0.2">
      <c r="A478" s="277"/>
      <c r="B478" s="278"/>
      <c r="C478" s="278"/>
      <c r="D478" s="278"/>
      <c r="E478" s="278"/>
      <c r="F478" s="278"/>
      <c r="G478" s="278"/>
      <c r="H478" s="278"/>
      <c r="I478" s="278"/>
      <c r="J478" s="278"/>
      <c r="K478" s="278"/>
      <c r="L478" s="278"/>
      <c r="M478" s="278"/>
      <c r="N478" s="278"/>
      <c r="O478" s="278"/>
      <c r="P478" s="278"/>
      <c r="Q478" s="278"/>
      <c r="R478" s="278"/>
      <c r="S478" s="278"/>
      <c r="T478" s="278"/>
      <c r="U478" s="278"/>
      <c r="V478" s="278"/>
      <c r="W478" s="278"/>
      <c r="X478" s="278"/>
      <c r="Y478" s="278"/>
      <c r="Z478" s="278"/>
    </row>
    <row r="479" spans="1:26" x14ac:dyDescent="0.2">
      <c r="A479" s="277"/>
      <c r="B479" s="278"/>
      <c r="C479" s="278"/>
      <c r="D479" s="278"/>
      <c r="E479" s="278"/>
      <c r="F479" s="278"/>
      <c r="G479" s="278"/>
      <c r="H479" s="278"/>
      <c r="I479" s="278"/>
      <c r="J479" s="278"/>
      <c r="K479" s="278"/>
      <c r="L479" s="278"/>
      <c r="M479" s="278"/>
      <c r="N479" s="278"/>
      <c r="O479" s="278"/>
      <c r="P479" s="278"/>
      <c r="Q479" s="278"/>
      <c r="R479" s="278"/>
      <c r="S479" s="278"/>
      <c r="T479" s="278"/>
      <c r="U479" s="278"/>
      <c r="V479" s="278"/>
      <c r="W479" s="278"/>
      <c r="X479" s="278"/>
      <c r="Y479" s="278"/>
      <c r="Z479" s="278"/>
    </row>
    <row r="480" spans="1:26" x14ac:dyDescent="0.2">
      <c r="A480" s="277"/>
      <c r="B480" s="278"/>
      <c r="C480" s="278"/>
      <c r="D480" s="278"/>
      <c r="E480" s="278"/>
      <c r="F480" s="278"/>
      <c r="G480" s="278"/>
      <c r="H480" s="278"/>
      <c r="I480" s="278"/>
      <c r="J480" s="278"/>
      <c r="K480" s="278"/>
      <c r="L480" s="278"/>
      <c r="M480" s="278"/>
      <c r="N480" s="278"/>
      <c r="O480" s="278"/>
      <c r="P480" s="278"/>
      <c r="Q480" s="278"/>
      <c r="R480" s="278"/>
      <c r="S480" s="278"/>
      <c r="T480" s="278"/>
      <c r="U480" s="278"/>
      <c r="V480" s="278"/>
      <c r="W480" s="278"/>
      <c r="X480" s="278"/>
      <c r="Y480" s="278"/>
      <c r="Z480" s="278"/>
    </row>
    <row r="481" spans="1:26" x14ac:dyDescent="0.2">
      <c r="A481" s="277"/>
      <c r="B481" s="278"/>
      <c r="C481" s="278"/>
      <c r="D481" s="278"/>
      <c r="E481" s="278"/>
      <c r="F481" s="278"/>
      <c r="G481" s="278"/>
      <c r="H481" s="278"/>
      <c r="I481" s="278"/>
      <c r="J481" s="278"/>
      <c r="K481" s="278"/>
      <c r="L481" s="278"/>
      <c r="M481" s="278"/>
      <c r="N481" s="278"/>
      <c r="O481" s="278"/>
      <c r="P481" s="278"/>
      <c r="Q481" s="278"/>
      <c r="R481" s="278"/>
      <c r="S481" s="278"/>
      <c r="T481" s="278"/>
      <c r="U481" s="278"/>
      <c r="V481" s="278"/>
      <c r="W481" s="278"/>
      <c r="X481" s="278"/>
      <c r="Y481" s="278"/>
      <c r="Z481" s="278"/>
    </row>
    <row r="482" spans="1:26" x14ac:dyDescent="0.2">
      <c r="A482" s="277"/>
      <c r="B482" s="278"/>
      <c r="C482" s="278"/>
      <c r="D482" s="278"/>
      <c r="E482" s="278"/>
      <c r="F482" s="278"/>
      <c r="G482" s="278"/>
      <c r="H482" s="278"/>
      <c r="I482" s="278"/>
      <c r="J482" s="278"/>
      <c r="K482" s="278"/>
      <c r="L482" s="278"/>
      <c r="M482" s="278"/>
      <c r="N482" s="278"/>
      <c r="O482" s="278"/>
      <c r="P482" s="278"/>
      <c r="Q482" s="278"/>
      <c r="R482" s="278"/>
      <c r="S482" s="278"/>
      <c r="T482" s="278"/>
      <c r="U482" s="278"/>
      <c r="V482" s="278"/>
      <c r="W482" s="278"/>
      <c r="X482" s="278"/>
      <c r="Y482" s="278"/>
      <c r="Z482" s="278"/>
    </row>
    <row r="483" spans="1:26" x14ac:dyDescent="0.2">
      <c r="A483" s="277"/>
      <c r="B483" s="278"/>
      <c r="C483" s="278"/>
      <c r="D483" s="278"/>
      <c r="E483" s="278"/>
      <c r="F483" s="278"/>
      <c r="G483" s="278"/>
      <c r="H483" s="278"/>
      <c r="I483" s="278"/>
      <c r="J483" s="278"/>
      <c r="K483" s="278"/>
      <c r="L483" s="278"/>
      <c r="M483" s="278"/>
      <c r="N483" s="278"/>
      <c r="O483" s="278"/>
      <c r="P483" s="278"/>
      <c r="Q483" s="278"/>
      <c r="R483" s="278"/>
      <c r="S483" s="278"/>
      <c r="T483" s="278"/>
      <c r="U483" s="278"/>
      <c r="V483" s="278"/>
      <c r="W483" s="278"/>
      <c r="X483" s="278"/>
      <c r="Y483" s="278"/>
      <c r="Z483" s="278"/>
    </row>
    <row r="484" spans="1:26" x14ac:dyDescent="0.2">
      <c r="A484" s="277"/>
      <c r="B484" s="278"/>
      <c r="C484" s="278"/>
      <c r="D484" s="278"/>
      <c r="E484" s="278"/>
      <c r="F484" s="278"/>
      <c r="G484" s="278"/>
      <c r="H484" s="278"/>
      <c r="I484" s="278"/>
      <c r="J484" s="278"/>
      <c r="K484" s="278"/>
      <c r="L484" s="278"/>
      <c r="M484" s="278"/>
      <c r="N484" s="278"/>
      <c r="O484" s="278"/>
      <c r="P484" s="278"/>
      <c r="Q484" s="278"/>
      <c r="R484" s="278"/>
      <c r="S484" s="278"/>
      <c r="T484" s="278"/>
      <c r="U484" s="278"/>
      <c r="V484" s="278"/>
      <c r="W484" s="278"/>
      <c r="X484" s="278"/>
      <c r="Y484" s="278"/>
      <c r="Z484" s="278"/>
    </row>
    <row r="485" spans="1:26" x14ac:dyDescent="0.2">
      <c r="A485" s="277"/>
      <c r="B485" s="278"/>
      <c r="C485" s="278"/>
      <c r="D485" s="278"/>
      <c r="E485" s="278"/>
      <c r="F485" s="278"/>
      <c r="G485" s="278"/>
      <c r="H485" s="278"/>
      <c r="I485" s="278"/>
      <c r="J485" s="278"/>
      <c r="K485" s="278"/>
      <c r="L485" s="278"/>
      <c r="M485" s="278"/>
      <c r="N485" s="278"/>
      <c r="O485" s="278"/>
      <c r="P485" s="278"/>
      <c r="Q485" s="278"/>
      <c r="R485" s="278"/>
      <c r="S485" s="278"/>
      <c r="T485" s="278"/>
      <c r="U485" s="278"/>
      <c r="V485" s="278"/>
      <c r="W485" s="278"/>
      <c r="X485" s="278"/>
      <c r="Y485" s="278"/>
      <c r="Z485" s="278"/>
    </row>
    <row r="486" spans="1:26" x14ac:dyDescent="0.2">
      <c r="A486" s="277"/>
      <c r="B486" s="278"/>
      <c r="C486" s="278"/>
      <c r="D486" s="278"/>
      <c r="E486" s="278"/>
      <c r="F486" s="278"/>
      <c r="G486" s="278"/>
      <c r="H486" s="278"/>
      <c r="I486" s="278"/>
      <c r="J486" s="278"/>
      <c r="K486" s="278"/>
      <c r="L486" s="278"/>
      <c r="M486" s="278"/>
      <c r="N486" s="278"/>
      <c r="O486" s="278"/>
      <c r="P486" s="278"/>
      <c r="Q486" s="278"/>
      <c r="R486" s="278"/>
      <c r="S486" s="278"/>
      <c r="T486" s="278"/>
      <c r="U486" s="278"/>
      <c r="V486" s="278"/>
      <c r="W486" s="278"/>
      <c r="X486" s="278"/>
      <c r="Y486" s="278"/>
      <c r="Z486" s="278"/>
    </row>
    <row r="487" spans="1:26" x14ac:dyDescent="0.2">
      <c r="A487" s="277"/>
      <c r="B487" s="278"/>
      <c r="C487" s="278"/>
      <c r="D487" s="278"/>
      <c r="E487" s="278"/>
      <c r="F487" s="278"/>
      <c r="G487" s="278"/>
      <c r="H487" s="278"/>
      <c r="I487" s="278"/>
      <c r="J487" s="278"/>
      <c r="K487" s="278"/>
      <c r="L487" s="278"/>
      <c r="M487" s="278"/>
      <c r="N487" s="278"/>
      <c r="O487" s="278"/>
      <c r="P487" s="278"/>
      <c r="Q487" s="278"/>
      <c r="R487" s="278"/>
      <c r="S487" s="278"/>
      <c r="T487" s="278"/>
      <c r="U487" s="278"/>
      <c r="V487" s="278"/>
      <c r="W487" s="278"/>
      <c r="X487" s="278"/>
      <c r="Y487" s="278"/>
      <c r="Z487" s="278"/>
    </row>
    <row r="488" spans="1:26" x14ac:dyDescent="0.2">
      <c r="A488" s="277"/>
      <c r="B488" s="278"/>
      <c r="C488" s="278"/>
      <c r="D488" s="278"/>
      <c r="E488" s="278"/>
      <c r="F488" s="278"/>
      <c r="G488" s="278"/>
      <c r="H488" s="278"/>
      <c r="I488" s="278"/>
      <c r="J488" s="278"/>
      <c r="K488" s="278"/>
      <c r="L488" s="278"/>
      <c r="M488" s="278"/>
      <c r="N488" s="278"/>
      <c r="O488" s="278"/>
      <c r="P488" s="278"/>
      <c r="Q488" s="278"/>
      <c r="R488" s="278"/>
      <c r="S488" s="278"/>
      <c r="T488" s="278"/>
      <c r="U488" s="278"/>
      <c r="V488" s="278"/>
      <c r="W488" s="278"/>
      <c r="X488" s="278"/>
      <c r="Y488" s="278"/>
      <c r="Z488" s="278"/>
    </row>
    <row r="489" spans="1:26" x14ac:dyDescent="0.2">
      <c r="A489" s="277"/>
      <c r="B489" s="278"/>
      <c r="C489" s="278"/>
      <c r="D489" s="278"/>
      <c r="E489" s="278"/>
      <c r="F489" s="278"/>
      <c r="G489" s="278"/>
      <c r="H489" s="278"/>
      <c r="I489" s="278"/>
      <c r="J489" s="278"/>
      <c r="K489" s="278"/>
      <c r="L489" s="278"/>
      <c r="M489" s="278"/>
      <c r="N489" s="278"/>
      <c r="O489" s="278"/>
      <c r="P489" s="278"/>
      <c r="Q489" s="278"/>
      <c r="R489" s="278"/>
      <c r="S489" s="278"/>
      <c r="T489" s="278"/>
      <c r="U489" s="278"/>
      <c r="V489" s="278"/>
      <c r="W489" s="278"/>
      <c r="X489" s="278"/>
      <c r="Y489" s="278"/>
      <c r="Z489" s="278"/>
    </row>
    <row r="490" spans="1:26" x14ac:dyDescent="0.2">
      <c r="A490" s="277"/>
      <c r="B490" s="278"/>
      <c r="C490" s="278"/>
      <c r="D490" s="278"/>
      <c r="E490" s="278"/>
      <c r="F490" s="278"/>
      <c r="G490" s="278"/>
      <c r="H490" s="278"/>
      <c r="I490" s="278"/>
      <c r="J490" s="278"/>
      <c r="K490" s="278"/>
      <c r="L490" s="278"/>
      <c r="M490" s="278"/>
      <c r="N490" s="278"/>
      <c r="O490" s="278"/>
      <c r="P490" s="278"/>
      <c r="Q490" s="278"/>
      <c r="R490" s="278"/>
      <c r="S490" s="278"/>
      <c r="T490" s="278"/>
      <c r="U490" s="278"/>
      <c r="V490" s="278"/>
      <c r="W490" s="278"/>
      <c r="X490" s="278"/>
      <c r="Y490" s="278"/>
      <c r="Z490" s="278"/>
    </row>
    <row r="491" spans="1:26" x14ac:dyDescent="0.2">
      <c r="A491" s="277"/>
      <c r="B491" s="278"/>
      <c r="C491" s="278"/>
      <c r="D491" s="278"/>
      <c r="E491" s="278"/>
      <c r="F491" s="278"/>
      <c r="G491" s="278"/>
      <c r="H491" s="278"/>
      <c r="I491" s="278"/>
      <c r="J491" s="278"/>
      <c r="K491" s="278"/>
      <c r="L491" s="278"/>
      <c r="M491" s="278"/>
      <c r="N491" s="278"/>
      <c r="O491" s="278"/>
      <c r="P491" s="278"/>
      <c r="Q491" s="278"/>
      <c r="R491" s="278"/>
      <c r="S491" s="278"/>
      <c r="T491" s="278"/>
      <c r="U491" s="278"/>
      <c r="V491" s="278"/>
      <c r="W491" s="278"/>
      <c r="X491" s="278"/>
      <c r="Y491" s="278"/>
      <c r="Z491" s="278"/>
    </row>
    <row r="492" spans="1:26" x14ac:dyDescent="0.2">
      <c r="A492" s="277"/>
      <c r="B492" s="278"/>
      <c r="C492" s="278"/>
      <c r="D492" s="278"/>
      <c r="E492" s="278"/>
      <c r="F492" s="278"/>
      <c r="G492" s="278"/>
      <c r="H492" s="278"/>
      <c r="I492" s="278"/>
      <c r="J492" s="278"/>
      <c r="K492" s="278"/>
      <c r="L492" s="278"/>
      <c r="M492" s="278"/>
      <c r="N492" s="278"/>
      <c r="O492" s="278"/>
      <c r="P492" s="278"/>
      <c r="Q492" s="278"/>
      <c r="R492" s="278"/>
      <c r="S492" s="278"/>
      <c r="T492" s="278"/>
      <c r="U492" s="278"/>
      <c r="V492" s="278"/>
      <c r="W492" s="278"/>
      <c r="X492" s="278"/>
      <c r="Y492" s="278"/>
      <c r="Z492" s="278"/>
    </row>
    <row r="493" spans="1:26" x14ac:dyDescent="0.2">
      <c r="A493" s="277"/>
      <c r="B493" s="278"/>
      <c r="C493" s="278"/>
      <c r="D493" s="278"/>
      <c r="E493" s="278"/>
      <c r="F493" s="278"/>
      <c r="G493" s="278"/>
      <c r="H493" s="278"/>
      <c r="I493" s="278"/>
      <c r="J493" s="278"/>
      <c r="K493" s="278"/>
      <c r="L493" s="278"/>
      <c r="M493" s="278"/>
      <c r="N493" s="278"/>
      <c r="O493" s="278"/>
      <c r="P493" s="278"/>
      <c r="Q493" s="278"/>
      <c r="R493" s="278"/>
      <c r="S493" s="278"/>
      <c r="T493" s="278"/>
      <c r="U493" s="278"/>
      <c r="V493" s="278"/>
      <c r="W493" s="278"/>
      <c r="X493" s="278"/>
      <c r="Y493" s="278"/>
      <c r="Z493" s="278"/>
    </row>
    <row r="494" spans="1:26" x14ac:dyDescent="0.2">
      <c r="A494" s="277"/>
      <c r="B494" s="278"/>
      <c r="C494" s="278"/>
      <c r="D494" s="278"/>
      <c r="E494" s="278"/>
      <c r="F494" s="278"/>
      <c r="G494" s="278"/>
      <c r="H494" s="278"/>
      <c r="I494" s="278"/>
      <c r="J494" s="278"/>
      <c r="K494" s="278"/>
      <c r="L494" s="278"/>
      <c r="M494" s="278"/>
      <c r="N494" s="278"/>
      <c r="O494" s="278"/>
      <c r="P494" s="278"/>
      <c r="Q494" s="278"/>
      <c r="R494" s="278"/>
      <c r="S494" s="278"/>
      <c r="T494" s="278"/>
      <c r="U494" s="278"/>
      <c r="V494" s="278"/>
      <c r="W494" s="278"/>
      <c r="X494" s="278"/>
      <c r="Y494" s="278"/>
      <c r="Z494" s="278"/>
    </row>
    <row r="495" spans="1:26" x14ac:dyDescent="0.2">
      <c r="A495" s="277"/>
      <c r="B495" s="278"/>
      <c r="C495" s="278"/>
      <c r="D495" s="278"/>
      <c r="E495" s="278"/>
      <c r="F495" s="278"/>
      <c r="G495" s="278"/>
      <c r="H495" s="278"/>
      <c r="I495" s="278"/>
      <c r="J495" s="278"/>
      <c r="K495" s="278"/>
      <c r="L495" s="278"/>
      <c r="M495" s="278"/>
      <c r="N495" s="278"/>
      <c r="O495" s="278"/>
      <c r="P495" s="278"/>
      <c r="Q495" s="278"/>
      <c r="R495" s="278"/>
      <c r="S495" s="278"/>
      <c r="T495" s="278"/>
      <c r="U495" s="278"/>
      <c r="V495" s="278"/>
      <c r="W495" s="278"/>
      <c r="X495" s="278"/>
      <c r="Y495" s="278"/>
      <c r="Z495" s="278"/>
    </row>
    <row r="496" spans="1:26" x14ac:dyDescent="0.2">
      <c r="A496" s="277"/>
      <c r="B496" s="278"/>
      <c r="C496" s="278"/>
      <c r="D496" s="278"/>
      <c r="E496" s="278"/>
      <c r="F496" s="278"/>
      <c r="G496" s="278"/>
      <c r="H496" s="278"/>
      <c r="I496" s="278"/>
      <c r="J496" s="278"/>
      <c r="K496" s="278"/>
      <c r="L496" s="278"/>
      <c r="M496" s="278"/>
      <c r="N496" s="278"/>
      <c r="O496" s="278"/>
      <c r="P496" s="278"/>
      <c r="Q496" s="278"/>
      <c r="R496" s="278"/>
      <c r="S496" s="278"/>
      <c r="T496" s="278"/>
      <c r="U496" s="278"/>
      <c r="V496" s="278"/>
      <c r="W496" s="278"/>
      <c r="X496" s="278"/>
      <c r="Y496" s="278"/>
      <c r="Z496" s="278"/>
    </row>
    <row r="497" spans="1:26" x14ac:dyDescent="0.2">
      <c r="A497" s="277"/>
      <c r="B497" s="278"/>
      <c r="C497" s="278"/>
      <c r="D497" s="278"/>
      <c r="E497" s="278"/>
      <c r="F497" s="278"/>
      <c r="G497" s="278"/>
      <c r="H497" s="278"/>
      <c r="I497" s="278"/>
      <c r="J497" s="278"/>
      <c r="K497" s="278"/>
      <c r="L497" s="278"/>
      <c r="M497" s="278"/>
      <c r="N497" s="278"/>
      <c r="O497" s="278"/>
      <c r="P497" s="278"/>
      <c r="Q497" s="278"/>
      <c r="R497" s="278"/>
      <c r="S497" s="278"/>
      <c r="T497" s="278"/>
      <c r="U497" s="278"/>
      <c r="V497" s="278"/>
      <c r="W497" s="278"/>
      <c r="X497" s="278"/>
      <c r="Y497" s="278"/>
      <c r="Z497" s="278"/>
    </row>
    <row r="498" spans="1:26" x14ac:dyDescent="0.2">
      <c r="A498" s="277"/>
      <c r="B498" s="278"/>
      <c r="C498" s="278"/>
      <c r="D498" s="278"/>
      <c r="E498" s="278"/>
      <c r="F498" s="278"/>
      <c r="G498" s="278"/>
      <c r="H498" s="278"/>
      <c r="I498" s="278"/>
      <c r="J498" s="278"/>
      <c r="K498" s="278"/>
      <c r="L498" s="278"/>
      <c r="M498" s="278"/>
      <c r="N498" s="278"/>
      <c r="O498" s="278"/>
      <c r="P498" s="278"/>
      <c r="Q498" s="278"/>
      <c r="R498" s="278"/>
      <c r="S498" s="278"/>
      <c r="T498" s="278"/>
      <c r="U498" s="278"/>
      <c r="V498" s="278"/>
      <c r="W498" s="278"/>
      <c r="X498" s="278"/>
      <c r="Y498" s="278"/>
      <c r="Z498" s="278"/>
    </row>
    <row r="499" spans="1:26" x14ac:dyDescent="0.2">
      <c r="A499" s="277"/>
      <c r="B499" s="278"/>
      <c r="C499" s="278"/>
      <c r="D499" s="278"/>
      <c r="E499" s="278"/>
      <c r="F499" s="278"/>
      <c r="G499" s="278"/>
      <c r="H499" s="278"/>
      <c r="I499" s="278"/>
      <c r="J499" s="278"/>
      <c r="K499" s="278"/>
      <c r="L499" s="278"/>
      <c r="M499" s="278"/>
      <c r="N499" s="278"/>
      <c r="O499" s="278"/>
      <c r="P499" s="278"/>
      <c r="Q499" s="278"/>
      <c r="R499" s="278"/>
      <c r="S499" s="278"/>
      <c r="T499" s="278"/>
      <c r="U499" s="278"/>
      <c r="V499" s="278"/>
      <c r="W499" s="278"/>
      <c r="X499" s="278"/>
      <c r="Y499" s="278"/>
      <c r="Z499" s="278"/>
    </row>
    <row r="500" spans="1:26" x14ac:dyDescent="0.2">
      <c r="A500" s="277"/>
      <c r="B500" s="278"/>
      <c r="C500" s="278"/>
      <c r="D500" s="278"/>
      <c r="E500" s="278"/>
      <c r="F500" s="278"/>
      <c r="G500" s="278"/>
      <c r="H500" s="278"/>
      <c r="I500" s="278"/>
      <c r="J500" s="278"/>
      <c r="K500" s="278"/>
      <c r="L500" s="278"/>
      <c r="M500" s="278"/>
      <c r="N500" s="278"/>
      <c r="O500" s="278"/>
      <c r="P500" s="278"/>
      <c r="Q500" s="278"/>
      <c r="R500" s="278"/>
      <c r="S500" s="278"/>
      <c r="T500" s="278"/>
      <c r="U500" s="278"/>
      <c r="V500" s="278"/>
      <c r="W500" s="278"/>
      <c r="X500" s="278"/>
      <c r="Y500" s="278"/>
      <c r="Z500" s="278"/>
    </row>
    <row r="501" spans="1:26" x14ac:dyDescent="0.2">
      <c r="A501" s="277"/>
      <c r="B501" s="278"/>
      <c r="C501" s="278"/>
      <c r="D501" s="278"/>
      <c r="E501" s="278"/>
      <c r="F501" s="278"/>
      <c r="G501" s="278"/>
      <c r="H501" s="278"/>
      <c r="I501" s="278"/>
      <c r="J501" s="278"/>
      <c r="K501" s="278"/>
      <c r="L501" s="278"/>
      <c r="M501" s="278"/>
      <c r="N501" s="278"/>
      <c r="O501" s="278"/>
      <c r="P501" s="278"/>
      <c r="Q501" s="278"/>
      <c r="R501" s="278"/>
      <c r="S501" s="278"/>
      <c r="T501" s="278"/>
      <c r="U501" s="278"/>
      <c r="V501" s="278"/>
      <c r="W501" s="278"/>
      <c r="X501" s="278"/>
      <c r="Y501" s="278"/>
      <c r="Z501" s="278"/>
    </row>
    <row r="502" spans="1:26" x14ac:dyDescent="0.2">
      <c r="A502" s="277"/>
      <c r="B502" s="278"/>
      <c r="C502" s="278"/>
      <c r="D502" s="278"/>
      <c r="E502" s="278"/>
      <c r="F502" s="278"/>
      <c r="G502" s="278"/>
      <c r="H502" s="278"/>
      <c r="I502" s="278"/>
      <c r="J502" s="278"/>
      <c r="K502" s="278"/>
      <c r="L502" s="278"/>
      <c r="M502" s="278"/>
      <c r="N502" s="278"/>
      <c r="O502" s="278"/>
      <c r="P502" s="278"/>
      <c r="Q502" s="278"/>
      <c r="R502" s="278"/>
      <c r="S502" s="278"/>
      <c r="T502" s="278"/>
      <c r="U502" s="278"/>
      <c r="V502" s="278"/>
      <c r="W502" s="278"/>
      <c r="X502" s="278"/>
      <c r="Y502" s="278"/>
      <c r="Z502" s="278"/>
    </row>
    <row r="503" spans="1:26" x14ac:dyDescent="0.2">
      <c r="A503" s="277"/>
      <c r="B503" s="278"/>
      <c r="C503" s="278"/>
      <c r="D503" s="278"/>
      <c r="E503" s="278"/>
      <c r="F503" s="278"/>
      <c r="G503" s="278"/>
      <c r="H503" s="278"/>
      <c r="I503" s="278"/>
      <c r="J503" s="278"/>
      <c r="K503" s="278"/>
      <c r="L503" s="278"/>
      <c r="M503" s="278"/>
      <c r="N503" s="278"/>
      <c r="O503" s="278"/>
      <c r="P503" s="278"/>
      <c r="Q503" s="278"/>
      <c r="R503" s="278"/>
      <c r="S503" s="278"/>
      <c r="T503" s="278"/>
      <c r="U503" s="278"/>
      <c r="V503" s="278"/>
      <c r="W503" s="278"/>
      <c r="X503" s="278"/>
      <c r="Y503" s="278"/>
      <c r="Z503" s="278"/>
    </row>
    <row r="504" spans="1:26" x14ac:dyDescent="0.2">
      <c r="A504" s="277"/>
      <c r="B504" s="278"/>
      <c r="C504" s="278"/>
      <c r="D504" s="278"/>
      <c r="E504" s="278"/>
      <c r="F504" s="278"/>
      <c r="G504" s="278"/>
      <c r="H504" s="278"/>
      <c r="I504" s="278"/>
      <c r="J504" s="278"/>
      <c r="K504" s="278"/>
      <c r="L504" s="278"/>
      <c r="M504" s="278"/>
      <c r="N504" s="278"/>
      <c r="O504" s="278"/>
      <c r="P504" s="278"/>
      <c r="Q504" s="278"/>
      <c r="R504" s="278"/>
      <c r="S504" s="278"/>
      <c r="T504" s="278"/>
      <c r="U504" s="278"/>
      <c r="V504" s="278"/>
      <c r="W504" s="278"/>
      <c r="X504" s="278"/>
      <c r="Y504" s="278"/>
      <c r="Z504" s="278"/>
    </row>
    <row r="505" spans="1:26" x14ac:dyDescent="0.2">
      <c r="A505" s="277"/>
      <c r="B505" s="278"/>
      <c r="C505" s="278"/>
      <c r="D505" s="278"/>
      <c r="E505" s="278"/>
      <c r="F505" s="278"/>
      <c r="G505" s="278"/>
      <c r="H505" s="278"/>
      <c r="I505" s="278"/>
      <c r="J505" s="278"/>
      <c r="K505" s="278"/>
      <c r="L505" s="278"/>
      <c r="M505" s="278"/>
      <c r="N505" s="278"/>
      <c r="O505" s="278"/>
      <c r="P505" s="278"/>
      <c r="Q505" s="278"/>
      <c r="R505" s="278"/>
      <c r="S505" s="278"/>
      <c r="T505" s="278"/>
      <c r="U505" s="278"/>
      <c r="V505" s="278"/>
      <c r="W505" s="278"/>
      <c r="X505" s="278"/>
      <c r="Y505" s="278"/>
      <c r="Z505" s="278"/>
    </row>
    <row r="506" spans="1:26" x14ac:dyDescent="0.2">
      <c r="A506" s="277"/>
      <c r="B506" s="278"/>
      <c r="C506" s="278"/>
      <c r="D506" s="278"/>
      <c r="E506" s="278"/>
      <c r="F506" s="278"/>
      <c r="G506" s="278"/>
      <c r="H506" s="278"/>
      <c r="I506" s="278"/>
      <c r="J506" s="278"/>
      <c r="K506" s="278"/>
      <c r="L506" s="278"/>
      <c r="M506" s="278"/>
      <c r="N506" s="278"/>
      <c r="O506" s="278"/>
      <c r="P506" s="278"/>
      <c r="Q506" s="278"/>
      <c r="R506" s="278"/>
      <c r="S506" s="278"/>
      <c r="T506" s="278"/>
      <c r="U506" s="278"/>
      <c r="V506" s="278"/>
      <c r="W506" s="278"/>
      <c r="X506" s="278"/>
      <c r="Y506" s="278"/>
      <c r="Z506" s="278"/>
    </row>
    <row r="507" spans="1:26" x14ac:dyDescent="0.2">
      <c r="A507" s="277"/>
      <c r="B507" s="278"/>
      <c r="C507" s="278"/>
      <c r="D507" s="278"/>
      <c r="E507" s="278"/>
      <c r="F507" s="278"/>
      <c r="G507" s="278"/>
      <c r="H507" s="278"/>
      <c r="I507" s="278"/>
      <c r="J507" s="278"/>
      <c r="K507" s="278"/>
      <c r="L507" s="278"/>
      <c r="M507" s="278"/>
      <c r="N507" s="278"/>
      <c r="O507" s="278"/>
      <c r="P507" s="278"/>
      <c r="Q507" s="278"/>
      <c r="R507" s="278"/>
      <c r="S507" s="278"/>
      <c r="T507" s="278"/>
      <c r="U507" s="278"/>
      <c r="V507" s="278"/>
      <c r="W507" s="278"/>
      <c r="X507" s="278"/>
      <c r="Y507" s="278"/>
      <c r="Z507" s="278"/>
    </row>
    <row r="508" spans="1:26" x14ac:dyDescent="0.2">
      <c r="A508" s="277"/>
      <c r="B508" s="278"/>
      <c r="C508" s="278"/>
      <c r="D508" s="278"/>
      <c r="E508" s="278"/>
      <c r="F508" s="278"/>
      <c r="G508" s="278"/>
      <c r="H508" s="278"/>
      <c r="I508" s="278"/>
      <c r="J508" s="278"/>
      <c r="K508" s="278"/>
      <c r="L508" s="278"/>
      <c r="M508" s="278"/>
      <c r="N508" s="278"/>
      <c r="O508" s="278"/>
      <c r="P508" s="278"/>
      <c r="Q508" s="278"/>
      <c r="R508" s="278"/>
      <c r="S508" s="278"/>
      <c r="T508" s="278"/>
      <c r="U508" s="278"/>
      <c r="V508" s="278"/>
      <c r="W508" s="278"/>
      <c r="X508" s="278"/>
      <c r="Y508" s="278"/>
      <c r="Z508" s="278"/>
    </row>
    <row r="509" spans="1:26" x14ac:dyDescent="0.2">
      <c r="A509" s="277"/>
      <c r="B509" s="278"/>
      <c r="C509" s="278"/>
      <c r="D509" s="278"/>
      <c r="E509" s="278"/>
      <c r="F509" s="278"/>
      <c r="G509" s="278"/>
      <c r="H509" s="278"/>
      <c r="I509" s="278"/>
      <c r="J509" s="278"/>
      <c r="K509" s="278"/>
      <c r="L509" s="278"/>
      <c r="M509" s="278"/>
      <c r="N509" s="278"/>
      <c r="O509" s="278"/>
      <c r="P509" s="278"/>
      <c r="Q509" s="278"/>
      <c r="R509" s="278"/>
      <c r="S509" s="278"/>
      <c r="T509" s="278"/>
      <c r="U509" s="278"/>
      <c r="V509" s="278"/>
      <c r="W509" s="278"/>
      <c r="X509" s="278"/>
      <c r="Y509" s="278"/>
      <c r="Z509" s="278"/>
    </row>
    <row r="510" spans="1:26" x14ac:dyDescent="0.2">
      <c r="A510" s="277"/>
      <c r="B510" s="278"/>
      <c r="C510" s="278"/>
      <c r="D510" s="278"/>
      <c r="E510" s="278"/>
      <c r="F510" s="278"/>
      <c r="G510" s="278"/>
      <c r="H510" s="278"/>
      <c r="I510" s="278"/>
      <c r="J510" s="278"/>
      <c r="K510" s="278"/>
      <c r="L510" s="278"/>
      <c r="M510" s="278"/>
      <c r="N510" s="278"/>
      <c r="O510" s="278"/>
      <c r="P510" s="278"/>
      <c r="Q510" s="278"/>
      <c r="R510" s="278"/>
      <c r="S510" s="278"/>
      <c r="T510" s="278"/>
      <c r="U510" s="278"/>
      <c r="V510" s="278"/>
      <c r="W510" s="278"/>
      <c r="X510" s="278"/>
      <c r="Y510" s="278"/>
      <c r="Z510" s="278"/>
    </row>
    <row r="511" spans="1:26" x14ac:dyDescent="0.2">
      <c r="A511" s="277"/>
      <c r="B511" s="278"/>
      <c r="C511" s="278"/>
      <c r="D511" s="278"/>
      <c r="E511" s="278"/>
      <c r="F511" s="278"/>
      <c r="G511" s="278"/>
      <c r="H511" s="278"/>
      <c r="I511" s="278"/>
      <c r="J511" s="278"/>
      <c r="K511" s="278"/>
      <c r="L511" s="278"/>
      <c r="M511" s="278"/>
      <c r="N511" s="278"/>
      <c r="O511" s="278"/>
      <c r="P511" s="278"/>
      <c r="Q511" s="278"/>
      <c r="R511" s="278"/>
      <c r="S511" s="278"/>
      <c r="T511" s="278"/>
      <c r="U511" s="278"/>
      <c r="V511" s="278"/>
      <c r="W511" s="278"/>
      <c r="X511" s="278"/>
      <c r="Y511" s="278"/>
      <c r="Z511" s="278"/>
    </row>
    <row r="512" spans="1:26" x14ac:dyDescent="0.2">
      <c r="A512" s="277"/>
      <c r="B512" s="278"/>
      <c r="C512" s="278"/>
      <c r="D512" s="278"/>
      <c r="E512" s="278"/>
      <c r="F512" s="278"/>
      <c r="G512" s="278"/>
      <c r="H512" s="278"/>
      <c r="I512" s="278"/>
      <c r="J512" s="278"/>
      <c r="K512" s="278"/>
      <c r="L512" s="278"/>
      <c r="M512" s="278"/>
      <c r="N512" s="278"/>
      <c r="O512" s="278"/>
      <c r="P512" s="278"/>
      <c r="Q512" s="278"/>
      <c r="R512" s="278"/>
      <c r="S512" s="278"/>
      <c r="T512" s="278"/>
      <c r="U512" s="278"/>
      <c r="V512" s="278"/>
      <c r="W512" s="278"/>
      <c r="X512" s="278"/>
      <c r="Y512" s="278"/>
      <c r="Z512" s="278"/>
    </row>
    <row r="513" spans="1:26" x14ac:dyDescent="0.2">
      <c r="A513" s="277"/>
      <c r="B513" s="278"/>
      <c r="C513" s="278"/>
      <c r="D513" s="278"/>
      <c r="E513" s="278"/>
      <c r="F513" s="278"/>
      <c r="G513" s="278"/>
      <c r="H513" s="278"/>
      <c r="I513" s="278"/>
      <c r="J513" s="278"/>
      <c r="K513" s="278"/>
      <c r="L513" s="278"/>
      <c r="M513" s="278"/>
      <c r="N513" s="278"/>
      <c r="O513" s="278"/>
      <c r="P513" s="278"/>
      <c r="Q513" s="278"/>
      <c r="R513" s="278"/>
      <c r="S513" s="278"/>
      <c r="T513" s="278"/>
      <c r="U513" s="278"/>
      <c r="V513" s="278"/>
      <c r="W513" s="278"/>
      <c r="X513" s="278"/>
      <c r="Y513" s="278"/>
      <c r="Z513" s="278"/>
    </row>
    <row r="514" spans="1:26" x14ac:dyDescent="0.2">
      <c r="A514" s="277"/>
      <c r="B514" s="278"/>
      <c r="C514" s="278"/>
      <c r="D514" s="278"/>
      <c r="E514" s="278"/>
      <c r="F514" s="278"/>
      <c r="G514" s="278"/>
      <c r="H514" s="278"/>
      <c r="I514" s="278"/>
      <c r="J514" s="278"/>
      <c r="K514" s="278"/>
      <c r="L514" s="278"/>
      <c r="M514" s="278"/>
      <c r="N514" s="278"/>
      <c r="O514" s="278"/>
      <c r="P514" s="278"/>
      <c r="Q514" s="278"/>
      <c r="R514" s="278"/>
      <c r="S514" s="278"/>
      <c r="T514" s="278"/>
      <c r="U514" s="278"/>
      <c r="V514" s="278"/>
      <c r="W514" s="278"/>
      <c r="X514" s="278"/>
      <c r="Y514" s="278"/>
      <c r="Z514" s="278"/>
    </row>
    <row r="515" spans="1:26" x14ac:dyDescent="0.2">
      <c r="A515" s="277"/>
      <c r="B515" s="278"/>
      <c r="C515" s="278"/>
      <c r="D515" s="278"/>
      <c r="E515" s="278"/>
      <c r="F515" s="278"/>
      <c r="G515" s="278"/>
      <c r="H515" s="278"/>
      <c r="I515" s="278"/>
      <c r="J515" s="278"/>
      <c r="K515" s="278"/>
      <c r="L515" s="278"/>
      <c r="M515" s="278"/>
      <c r="N515" s="278"/>
      <c r="O515" s="278"/>
      <c r="P515" s="278"/>
      <c r="Q515" s="278"/>
      <c r="R515" s="278"/>
      <c r="S515" s="278"/>
      <c r="T515" s="278"/>
      <c r="U515" s="278"/>
      <c r="V515" s="278"/>
      <c r="W515" s="278"/>
      <c r="X515" s="278"/>
      <c r="Y515" s="278"/>
      <c r="Z515" s="278"/>
    </row>
    <row r="516" spans="1:26" x14ac:dyDescent="0.2">
      <c r="A516" s="277"/>
      <c r="B516" s="278"/>
      <c r="C516" s="278"/>
      <c r="D516" s="278"/>
      <c r="E516" s="278"/>
      <c r="F516" s="278"/>
      <c r="G516" s="278"/>
      <c r="H516" s="278"/>
      <c r="I516" s="278"/>
      <c r="J516" s="278"/>
      <c r="K516" s="278"/>
      <c r="L516" s="278"/>
      <c r="M516" s="278"/>
      <c r="N516" s="278"/>
      <c r="O516" s="278"/>
      <c r="P516" s="278"/>
      <c r="Q516" s="278"/>
      <c r="R516" s="278"/>
      <c r="S516" s="278"/>
      <c r="T516" s="278"/>
      <c r="U516" s="278"/>
      <c r="V516" s="278"/>
      <c r="W516" s="278"/>
      <c r="X516" s="278"/>
      <c r="Y516" s="278"/>
      <c r="Z516" s="278"/>
    </row>
    <row r="517" spans="1:26" x14ac:dyDescent="0.2">
      <c r="A517" s="277"/>
      <c r="B517" s="278"/>
      <c r="C517" s="278"/>
      <c r="D517" s="278"/>
      <c r="E517" s="278"/>
      <c r="F517" s="278"/>
      <c r="G517" s="278"/>
      <c r="H517" s="278"/>
      <c r="I517" s="278"/>
      <c r="J517" s="278"/>
      <c r="K517" s="278"/>
      <c r="L517" s="278"/>
      <c r="M517" s="278"/>
      <c r="N517" s="278"/>
      <c r="O517" s="278"/>
      <c r="P517" s="278"/>
      <c r="Q517" s="278"/>
      <c r="R517" s="278"/>
      <c r="S517" s="278"/>
      <c r="T517" s="278"/>
      <c r="U517" s="278"/>
      <c r="V517" s="278"/>
      <c r="W517" s="278"/>
      <c r="X517" s="278"/>
      <c r="Y517" s="278"/>
      <c r="Z517" s="278"/>
    </row>
    <row r="518" spans="1:26" x14ac:dyDescent="0.2">
      <c r="A518" s="277"/>
      <c r="B518" s="278"/>
      <c r="C518" s="278"/>
      <c r="D518" s="278"/>
      <c r="E518" s="278"/>
      <c r="F518" s="278"/>
      <c r="G518" s="278"/>
      <c r="H518" s="278"/>
      <c r="I518" s="278"/>
      <c r="J518" s="278"/>
      <c r="K518" s="278"/>
      <c r="L518" s="278"/>
      <c r="M518" s="278"/>
      <c r="N518" s="278"/>
      <c r="O518" s="278"/>
      <c r="P518" s="278"/>
      <c r="Q518" s="278"/>
      <c r="R518" s="278"/>
      <c r="S518" s="278"/>
      <c r="T518" s="278"/>
      <c r="U518" s="278"/>
      <c r="V518" s="278"/>
      <c r="W518" s="278"/>
      <c r="X518" s="278"/>
      <c r="Y518" s="278"/>
      <c r="Z518" s="278"/>
    </row>
    <row r="519" spans="1:26" x14ac:dyDescent="0.2">
      <c r="A519" s="277"/>
      <c r="B519" s="278"/>
      <c r="C519" s="278"/>
      <c r="D519" s="278"/>
      <c r="E519" s="278"/>
      <c r="F519" s="278"/>
      <c r="G519" s="278"/>
      <c r="H519" s="278"/>
      <c r="I519" s="278"/>
      <c r="J519" s="278"/>
      <c r="K519" s="278"/>
      <c r="L519" s="278"/>
      <c r="M519" s="278"/>
      <c r="N519" s="278"/>
      <c r="O519" s="278"/>
      <c r="P519" s="278"/>
      <c r="Q519" s="278"/>
      <c r="R519" s="278"/>
      <c r="S519" s="278"/>
      <c r="T519" s="278"/>
      <c r="U519" s="278"/>
      <c r="V519" s="278"/>
      <c r="W519" s="278"/>
      <c r="X519" s="278"/>
      <c r="Y519" s="278"/>
      <c r="Z519" s="278"/>
    </row>
    <row r="520" spans="1:26" x14ac:dyDescent="0.2">
      <c r="A520" s="277"/>
      <c r="B520" s="278"/>
      <c r="C520" s="278"/>
      <c r="D520" s="278"/>
      <c r="E520" s="278"/>
      <c r="F520" s="278"/>
      <c r="G520" s="278"/>
      <c r="H520" s="278"/>
      <c r="I520" s="278"/>
      <c r="J520" s="278"/>
      <c r="K520" s="278"/>
      <c r="L520" s="278"/>
      <c r="M520" s="278"/>
      <c r="N520" s="278"/>
      <c r="O520" s="278"/>
      <c r="P520" s="278"/>
      <c r="Q520" s="278"/>
      <c r="R520" s="278"/>
      <c r="S520" s="278"/>
      <c r="T520" s="278"/>
      <c r="U520" s="278"/>
      <c r="V520" s="278"/>
      <c r="W520" s="278"/>
      <c r="X520" s="278"/>
      <c r="Y520" s="278"/>
      <c r="Z520" s="278"/>
    </row>
    <row r="521" spans="1:26" x14ac:dyDescent="0.2">
      <c r="A521" s="277"/>
      <c r="B521" s="278"/>
      <c r="C521" s="278"/>
      <c r="D521" s="278"/>
      <c r="E521" s="278"/>
      <c r="F521" s="278"/>
      <c r="G521" s="278"/>
      <c r="H521" s="278"/>
      <c r="I521" s="278"/>
      <c r="J521" s="278"/>
      <c r="K521" s="278"/>
      <c r="L521" s="278"/>
      <c r="M521" s="278"/>
      <c r="N521" s="278"/>
      <c r="O521" s="278"/>
      <c r="P521" s="278"/>
      <c r="Q521" s="278"/>
      <c r="R521" s="278"/>
      <c r="S521" s="278"/>
      <c r="T521" s="278"/>
      <c r="U521" s="278"/>
      <c r="V521" s="278"/>
      <c r="W521" s="278"/>
      <c r="X521" s="278"/>
      <c r="Y521" s="278"/>
      <c r="Z521" s="278"/>
    </row>
    <row r="522" spans="1:26" x14ac:dyDescent="0.2">
      <c r="A522" s="277"/>
      <c r="B522" s="278"/>
      <c r="C522" s="278"/>
      <c r="D522" s="278"/>
      <c r="E522" s="278"/>
      <c r="F522" s="278"/>
      <c r="G522" s="278"/>
      <c r="H522" s="278"/>
      <c r="I522" s="278"/>
      <c r="J522" s="278"/>
      <c r="K522" s="278"/>
      <c r="L522" s="278"/>
      <c r="M522" s="278"/>
      <c r="N522" s="278"/>
      <c r="O522" s="278"/>
      <c r="P522" s="278"/>
      <c r="Q522" s="278"/>
      <c r="R522" s="278"/>
      <c r="S522" s="278"/>
      <c r="T522" s="278"/>
      <c r="U522" s="278"/>
      <c r="V522" s="278"/>
      <c r="W522" s="278"/>
      <c r="X522" s="278"/>
      <c r="Y522" s="278"/>
      <c r="Z522" s="278"/>
    </row>
    <row r="523" spans="1:26" x14ac:dyDescent="0.2">
      <c r="A523" s="277"/>
      <c r="B523" s="278"/>
      <c r="C523" s="278"/>
      <c r="D523" s="278"/>
      <c r="E523" s="278"/>
      <c r="F523" s="278"/>
      <c r="G523" s="278"/>
      <c r="H523" s="278"/>
      <c r="I523" s="278"/>
      <c r="J523" s="278"/>
      <c r="K523" s="278"/>
      <c r="L523" s="278"/>
      <c r="M523" s="278"/>
      <c r="N523" s="278"/>
      <c r="O523" s="278"/>
      <c r="P523" s="278"/>
      <c r="Q523" s="278"/>
      <c r="R523" s="278"/>
      <c r="S523" s="278"/>
      <c r="T523" s="278"/>
      <c r="U523" s="278"/>
      <c r="V523" s="278"/>
      <c r="W523" s="278"/>
      <c r="X523" s="278"/>
      <c r="Y523" s="278"/>
      <c r="Z523" s="278"/>
    </row>
    <row r="524" spans="1:26" x14ac:dyDescent="0.2">
      <c r="A524" s="277"/>
      <c r="B524" s="278"/>
      <c r="C524" s="278"/>
      <c r="D524" s="278"/>
      <c r="E524" s="278"/>
      <c r="F524" s="278"/>
      <c r="G524" s="278"/>
      <c r="H524" s="278"/>
      <c r="I524" s="278"/>
      <c r="J524" s="278"/>
      <c r="K524" s="278"/>
      <c r="L524" s="278"/>
      <c r="M524" s="278"/>
      <c r="N524" s="278"/>
      <c r="O524" s="278"/>
      <c r="P524" s="278"/>
      <c r="Q524" s="278"/>
      <c r="R524" s="278"/>
      <c r="S524" s="278"/>
      <c r="T524" s="278"/>
      <c r="U524" s="278"/>
      <c r="V524" s="278"/>
      <c r="W524" s="278"/>
      <c r="X524" s="278"/>
      <c r="Y524" s="278"/>
      <c r="Z524" s="278"/>
    </row>
    <row r="525" spans="1:26" x14ac:dyDescent="0.2">
      <c r="A525" s="277"/>
      <c r="B525" s="278"/>
      <c r="C525" s="278"/>
      <c r="D525" s="278"/>
      <c r="E525" s="278"/>
      <c r="F525" s="278"/>
      <c r="G525" s="278"/>
      <c r="H525" s="278"/>
      <c r="I525" s="278"/>
      <c r="J525" s="278"/>
      <c r="K525" s="278"/>
      <c r="L525" s="278"/>
      <c r="M525" s="278"/>
      <c r="N525" s="278"/>
      <c r="O525" s="278"/>
      <c r="P525" s="278"/>
      <c r="Q525" s="278"/>
      <c r="R525" s="278"/>
      <c r="S525" s="278"/>
      <c r="T525" s="278"/>
      <c r="U525" s="278"/>
      <c r="V525" s="278"/>
      <c r="W525" s="278"/>
      <c r="X525" s="278"/>
      <c r="Y525" s="278"/>
      <c r="Z525" s="278"/>
    </row>
    <row r="526" spans="1:26" x14ac:dyDescent="0.2">
      <c r="A526" s="277"/>
      <c r="B526" s="278"/>
      <c r="C526" s="278"/>
      <c r="D526" s="278"/>
      <c r="E526" s="278"/>
      <c r="F526" s="278"/>
      <c r="G526" s="278"/>
      <c r="H526" s="278"/>
      <c r="I526" s="278"/>
      <c r="J526" s="278"/>
      <c r="K526" s="278"/>
      <c r="L526" s="278"/>
      <c r="M526" s="278"/>
      <c r="N526" s="278"/>
      <c r="O526" s="278"/>
      <c r="P526" s="278"/>
      <c r="Q526" s="278"/>
      <c r="R526" s="278"/>
      <c r="S526" s="278"/>
      <c r="T526" s="278"/>
      <c r="U526" s="278"/>
      <c r="V526" s="278"/>
      <c r="W526" s="278"/>
      <c r="X526" s="278"/>
      <c r="Y526" s="278"/>
      <c r="Z526" s="278"/>
    </row>
    <row r="527" spans="1:26" x14ac:dyDescent="0.2">
      <c r="A527" s="277"/>
      <c r="B527" s="278"/>
      <c r="C527" s="278"/>
      <c r="D527" s="278"/>
      <c r="E527" s="278"/>
      <c r="F527" s="278"/>
      <c r="G527" s="278"/>
      <c r="H527" s="278"/>
      <c r="I527" s="278"/>
      <c r="J527" s="278"/>
      <c r="K527" s="278"/>
      <c r="L527" s="278"/>
      <c r="M527" s="278"/>
      <c r="N527" s="278"/>
      <c r="O527" s="278"/>
      <c r="P527" s="278"/>
      <c r="Q527" s="278"/>
      <c r="R527" s="278"/>
      <c r="S527" s="278"/>
      <c r="T527" s="278"/>
      <c r="U527" s="278"/>
      <c r="V527" s="278"/>
      <c r="W527" s="278"/>
      <c r="X527" s="278"/>
      <c r="Y527" s="278"/>
      <c r="Z527" s="278"/>
    </row>
    <row r="528" spans="1:26" x14ac:dyDescent="0.2">
      <c r="A528" s="277"/>
      <c r="B528" s="278"/>
      <c r="C528" s="278"/>
      <c r="D528" s="278"/>
      <c r="E528" s="278"/>
      <c r="F528" s="278"/>
      <c r="G528" s="278"/>
      <c r="H528" s="278"/>
      <c r="I528" s="278"/>
      <c r="J528" s="278"/>
      <c r="K528" s="278"/>
      <c r="L528" s="278"/>
      <c r="M528" s="278"/>
      <c r="N528" s="278"/>
      <c r="O528" s="278"/>
      <c r="P528" s="278"/>
      <c r="Q528" s="278"/>
      <c r="R528" s="278"/>
      <c r="S528" s="278"/>
      <c r="T528" s="278"/>
      <c r="U528" s="278"/>
      <c r="V528" s="278"/>
      <c r="W528" s="278"/>
      <c r="X528" s="278"/>
      <c r="Y528" s="278"/>
      <c r="Z528" s="278"/>
    </row>
    <row r="529" spans="1:26" x14ac:dyDescent="0.2">
      <c r="A529" s="277"/>
      <c r="B529" s="278"/>
      <c r="C529" s="278"/>
      <c r="D529" s="278"/>
      <c r="E529" s="278"/>
      <c r="F529" s="278"/>
      <c r="G529" s="278"/>
      <c r="H529" s="278"/>
      <c r="I529" s="278"/>
      <c r="J529" s="278"/>
      <c r="K529" s="278"/>
      <c r="L529" s="278"/>
      <c r="M529" s="278"/>
      <c r="N529" s="278"/>
      <c r="O529" s="278"/>
      <c r="P529" s="278"/>
      <c r="Q529" s="278"/>
      <c r="R529" s="278"/>
      <c r="S529" s="278"/>
      <c r="T529" s="278"/>
      <c r="U529" s="278"/>
      <c r="V529" s="278"/>
      <c r="W529" s="278"/>
      <c r="X529" s="278"/>
      <c r="Y529" s="278"/>
      <c r="Z529" s="278"/>
    </row>
    <row r="530" spans="1:26" x14ac:dyDescent="0.2">
      <c r="A530" s="277"/>
      <c r="B530" s="278"/>
      <c r="C530" s="278"/>
      <c r="D530" s="278"/>
      <c r="E530" s="278"/>
      <c r="F530" s="278"/>
      <c r="G530" s="278"/>
      <c r="H530" s="278"/>
      <c r="I530" s="278"/>
      <c r="J530" s="278"/>
      <c r="K530" s="278"/>
      <c r="L530" s="278"/>
      <c r="M530" s="278"/>
      <c r="N530" s="278"/>
      <c r="O530" s="278"/>
      <c r="P530" s="278"/>
      <c r="Q530" s="278"/>
      <c r="R530" s="278"/>
      <c r="S530" s="278"/>
      <c r="T530" s="278"/>
      <c r="U530" s="278"/>
      <c r="V530" s="278"/>
      <c r="W530" s="278"/>
      <c r="X530" s="278"/>
      <c r="Y530" s="278"/>
      <c r="Z530" s="278"/>
    </row>
    <row r="531" spans="1:26" x14ac:dyDescent="0.2">
      <c r="A531" s="277"/>
      <c r="B531" s="278"/>
      <c r="C531" s="278"/>
      <c r="D531" s="278"/>
      <c r="E531" s="278"/>
      <c r="F531" s="278"/>
      <c r="G531" s="278"/>
      <c r="H531" s="278"/>
      <c r="I531" s="278"/>
      <c r="J531" s="278"/>
      <c r="K531" s="278"/>
      <c r="L531" s="278"/>
      <c r="M531" s="278"/>
      <c r="N531" s="278"/>
      <c r="O531" s="278"/>
      <c r="P531" s="278"/>
      <c r="Q531" s="278"/>
      <c r="R531" s="278"/>
      <c r="S531" s="278"/>
      <c r="T531" s="278"/>
      <c r="U531" s="278"/>
      <c r="V531" s="278"/>
      <c r="W531" s="278"/>
      <c r="X531" s="278"/>
      <c r="Y531" s="278"/>
      <c r="Z531" s="278"/>
    </row>
    <row r="532" spans="1:26" x14ac:dyDescent="0.2">
      <c r="A532" s="277"/>
      <c r="B532" s="278"/>
      <c r="C532" s="278"/>
      <c r="D532" s="278"/>
      <c r="E532" s="278"/>
      <c r="F532" s="278"/>
      <c r="G532" s="278"/>
      <c r="H532" s="278"/>
      <c r="I532" s="278"/>
      <c r="J532" s="278"/>
      <c r="K532" s="278"/>
      <c r="L532" s="278"/>
      <c r="M532" s="278"/>
      <c r="N532" s="278"/>
      <c r="O532" s="278"/>
      <c r="P532" s="278"/>
      <c r="Q532" s="278"/>
      <c r="R532" s="278"/>
      <c r="S532" s="278"/>
      <c r="T532" s="278"/>
      <c r="U532" s="278"/>
      <c r="V532" s="278"/>
      <c r="W532" s="278"/>
      <c r="X532" s="278"/>
      <c r="Y532" s="278"/>
      <c r="Z532" s="278"/>
    </row>
    <row r="533" spans="1:26" x14ac:dyDescent="0.2">
      <c r="A533" s="277"/>
      <c r="B533" s="278"/>
      <c r="C533" s="278"/>
      <c r="D533" s="278"/>
      <c r="E533" s="278"/>
      <c r="F533" s="278"/>
      <c r="G533" s="278"/>
      <c r="H533" s="278"/>
      <c r="I533" s="278"/>
      <c r="J533" s="278"/>
      <c r="K533" s="278"/>
      <c r="L533" s="278"/>
      <c r="M533" s="278"/>
      <c r="N533" s="278"/>
      <c r="O533" s="278"/>
      <c r="P533" s="278"/>
      <c r="Q533" s="278"/>
      <c r="R533" s="278"/>
      <c r="S533" s="278"/>
      <c r="T533" s="278"/>
      <c r="U533" s="278"/>
      <c r="V533" s="278"/>
      <c r="W533" s="278"/>
      <c r="X533" s="278"/>
      <c r="Y533" s="278"/>
      <c r="Z533" s="278"/>
    </row>
    <row r="534" spans="1:26" x14ac:dyDescent="0.2">
      <c r="A534" s="277"/>
      <c r="B534" s="278"/>
      <c r="C534" s="278"/>
      <c r="D534" s="278"/>
      <c r="E534" s="278"/>
      <c r="F534" s="278"/>
      <c r="G534" s="278"/>
      <c r="H534" s="278"/>
      <c r="I534" s="278"/>
      <c r="J534" s="278"/>
      <c r="K534" s="278"/>
      <c r="L534" s="278"/>
      <c r="M534" s="278"/>
      <c r="N534" s="278"/>
      <c r="O534" s="278"/>
      <c r="P534" s="278"/>
      <c r="Q534" s="278"/>
      <c r="R534" s="278"/>
      <c r="S534" s="278"/>
      <c r="T534" s="278"/>
      <c r="U534" s="278"/>
      <c r="V534" s="278"/>
      <c r="W534" s="278"/>
      <c r="X534" s="278"/>
      <c r="Y534" s="278"/>
      <c r="Z534" s="278"/>
    </row>
    <row r="535" spans="1:26" x14ac:dyDescent="0.2">
      <c r="A535" s="277"/>
      <c r="B535" s="278"/>
      <c r="C535" s="278"/>
      <c r="D535" s="278"/>
      <c r="E535" s="278"/>
      <c r="F535" s="278"/>
      <c r="G535" s="278"/>
      <c r="H535" s="278"/>
      <c r="I535" s="278"/>
      <c r="J535" s="278"/>
      <c r="K535" s="278"/>
      <c r="L535" s="278"/>
      <c r="M535" s="278"/>
      <c r="N535" s="278"/>
      <c r="O535" s="278"/>
      <c r="P535" s="278"/>
      <c r="Q535" s="278"/>
      <c r="R535" s="278"/>
      <c r="S535" s="278"/>
      <c r="T535" s="278"/>
      <c r="U535" s="278"/>
      <c r="V535" s="278"/>
      <c r="W535" s="278"/>
      <c r="X535" s="278"/>
      <c r="Y535" s="278"/>
      <c r="Z535" s="278"/>
    </row>
    <row r="536" spans="1:26" x14ac:dyDescent="0.2">
      <c r="A536" s="277"/>
      <c r="B536" s="278"/>
      <c r="C536" s="278"/>
      <c r="D536" s="278"/>
      <c r="E536" s="278"/>
      <c r="F536" s="278"/>
      <c r="G536" s="278"/>
      <c r="H536" s="278"/>
      <c r="I536" s="278"/>
      <c r="J536" s="278"/>
      <c r="K536" s="278"/>
      <c r="L536" s="278"/>
      <c r="M536" s="278"/>
      <c r="N536" s="278"/>
      <c r="O536" s="278"/>
      <c r="P536" s="278"/>
      <c r="Q536" s="278"/>
      <c r="R536" s="278"/>
      <c r="S536" s="278"/>
      <c r="T536" s="278"/>
      <c r="U536" s="278"/>
      <c r="V536" s="278"/>
      <c r="W536" s="278"/>
      <c r="X536" s="278"/>
      <c r="Y536" s="278"/>
      <c r="Z536" s="278"/>
    </row>
    <row r="537" spans="1:26" x14ac:dyDescent="0.2">
      <c r="A537" s="277"/>
      <c r="B537" s="278"/>
      <c r="C537" s="278"/>
      <c r="D537" s="278"/>
      <c r="E537" s="278"/>
      <c r="F537" s="278"/>
      <c r="G537" s="278"/>
      <c r="H537" s="278"/>
      <c r="I537" s="278"/>
      <c r="J537" s="278"/>
      <c r="K537" s="278"/>
      <c r="L537" s="278"/>
      <c r="M537" s="278"/>
      <c r="N537" s="278"/>
      <c r="O537" s="278"/>
      <c r="P537" s="278"/>
      <c r="Q537" s="278"/>
      <c r="R537" s="278"/>
      <c r="S537" s="278"/>
      <c r="T537" s="278"/>
      <c r="U537" s="278"/>
      <c r="V537" s="278"/>
      <c r="W537" s="278"/>
      <c r="X537" s="278"/>
      <c r="Y537" s="278"/>
      <c r="Z537" s="278"/>
    </row>
    <row r="538" spans="1:26" x14ac:dyDescent="0.2">
      <c r="A538" s="277"/>
      <c r="B538" s="278"/>
      <c r="C538" s="278"/>
      <c r="D538" s="278"/>
      <c r="E538" s="278"/>
      <c r="F538" s="278"/>
      <c r="G538" s="278"/>
      <c r="H538" s="278"/>
      <c r="I538" s="278"/>
      <c r="J538" s="278"/>
      <c r="K538" s="278"/>
      <c r="L538" s="278"/>
      <c r="M538" s="278"/>
      <c r="N538" s="278"/>
      <c r="O538" s="278"/>
      <c r="P538" s="278"/>
      <c r="Q538" s="278"/>
      <c r="R538" s="278"/>
      <c r="S538" s="278"/>
      <c r="T538" s="278"/>
      <c r="U538" s="278"/>
      <c r="V538" s="278"/>
      <c r="W538" s="278"/>
      <c r="X538" s="278"/>
      <c r="Y538" s="278"/>
      <c r="Z538" s="278"/>
    </row>
    <row r="539" spans="1:26" x14ac:dyDescent="0.2">
      <c r="A539" s="277"/>
      <c r="B539" s="278"/>
      <c r="C539" s="278"/>
      <c r="D539" s="278"/>
      <c r="E539" s="278"/>
      <c r="F539" s="278"/>
      <c r="G539" s="278"/>
      <c r="H539" s="278"/>
      <c r="I539" s="278"/>
      <c r="J539" s="278"/>
      <c r="K539" s="278"/>
      <c r="L539" s="278"/>
      <c r="M539" s="278"/>
      <c r="N539" s="278"/>
      <c r="O539" s="278"/>
      <c r="P539" s="278"/>
      <c r="Q539" s="278"/>
      <c r="R539" s="278"/>
      <c r="S539" s="278"/>
      <c r="T539" s="278"/>
      <c r="U539" s="278"/>
      <c r="V539" s="278"/>
      <c r="W539" s="278"/>
      <c r="X539" s="278"/>
      <c r="Y539" s="278"/>
      <c r="Z539" s="278"/>
    </row>
    <row r="540" spans="1:26" x14ac:dyDescent="0.2">
      <c r="A540" s="277"/>
      <c r="B540" s="278"/>
      <c r="C540" s="278"/>
      <c r="D540" s="278"/>
      <c r="E540" s="278"/>
      <c r="F540" s="278"/>
      <c r="G540" s="278"/>
      <c r="H540" s="278"/>
      <c r="I540" s="278"/>
      <c r="J540" s="278"/>
      <c r="K540" s="278"/>
      <c r="L540" s="278"/>
      <c r="M540" s="278"/>
      <c r="N540" s="278"/>
      <c r="O540" s="278"/>
      <c r="P540" s="278"/>
      <c r="Q540" s="278"/>
      <c r="R540" s="278"/>
      <c r="S540" s="278"/>
      <c r="T540" s="278"/>
      <c r="U540" s="278"/>
      <c r="V540" s="278"/>
      <c r="W540" s="278"/>
      <c r="X540" s="278"/>
      <c r="Y540" s="278"/>
      <c r="Z540" s="278"/>
    </row>
    <row r="541" spans="1:26" x14ac:dyDescent="0.2">
      <c r="A541" s="277"/>
      <c r="B541" s="278"/>
      <c r="C541" s="278"/>
      <c r="D541" s="278"/>
      <c r="E541" s="278"/>
      <c r="F541" s="278"/>
      <c r="G541" s="278"/>
      <c r="H541" s="278"/>
      <c r="I541" s="278"/>
      <c r="J541" s="278"/>
      <c r="K541" s="278"/>
      <c r="L541" s="278"/>
      <c r="M541" s="278"/>
      <c r="N541" s="278"/>
      <c r="O541" s="278"/>
      <c r="P541" s="278"/>
      <c r="Q541" s="278"/>
      <c r="R541" s="278"/>
      <c r="S541" s="278"/>
      <c r="T541" s="278"/>
      <c r="U541" s="278"/>
      <c r="V541" s="278"/>
      <c r="W541" s="278"/>
      <c r="X541" s="278"/>
      <c r="Y541" s="278"/>
      <c r="Z541" s="278"/>
    </row>
    <row r="542" spans="1:26" x14ac:dyDescent="0.2">
      <c r="A542" s="277"/>
      <c r="B542" s="278"/>
      <c r="C542" s="278"/>
      <c r="D542" s="278"/>
      <c r="E542" s="278"/>
      <c r="F542" s="278"/>
      <c r="G542" s="278"/>
      <c r="H542" s="278"/>
      <c r="I542" s="278"/>
      <c r="J542" s="278"/>
      <c r="K542" s="278"/>
      <c r="L542" s="278"/>
      <c r="M542" s="278"/>
      <c r="N542" s="278"/>
      <c r="O542" s="278"/>
      <c r="P542" s="278"/>
      <c r="Q542" s="278"/>
      <c r="R542" s="278"/>
      <c r="S542" s="278"/>
      <c r="T542" s="278"/>
      <c r="U542" s="278"/>
      <c r="V542" s="278"/>
      <c r="W542" s="278"/>
      <c r="X542" s="278"/>
      <c r="Y542" s="278"/>
      <c r="Z542" s="278"/>
    </row>
    <row r="543" spans="1:26" x14ac:dyDescent="0.2">
      <c r="A543" s="277"/>
      <c r="B543" s="278"/>
      <c r="C543" s="278"/>
      <c r="D543" s="278"/>
      <c r="E543" s="278"/>
      <c r="F543" s="278"/>
      <c r="G543" s="278"/>
      <c r="H543" s="278"/>
      <c r="I543" s="278"/>
      <c r="J543" s="278"/>
      <c r="K543" s="278"/>
      <c r="L543" s="278"/>
      <c r="M543" s="278"/>
      <c r="N543" s="278"/>
      <c r="O543" s="278"/>
      <c r="P543" s="278"/>
      <c r="Q543" s="278"/>
      <c r="R543" s="278"/>
      <c r="S543" s="278"/>
      <c r="T543" s="278"/>
      <c r="U543" s="278"/>
      <c r="V543" s="278"/>
      <c r="W543" s="278"/>
      <c r="X543" s="278"/>
      <c r="Y543" s="278"/>
      <c r="Z543" s="278"/>
    </row>
    <row r="544" spans="1:26" x14ac:dyDescent="0.2">
      <c r="A544" s="277"/>
      <c r="B544" s="278"/>
      <c r="C544" s="278"/>
      <c r="D544" s="278"/>
      <c r="E544" s="278"/>
      <c r="F544" s="278"/>
      <c r="G544" s="278"/>
      <c r="H544" s="278"/>
      <c r="I544" s="278"/>
      <c r="J544" s="278"/>
      <c r="K544" s="278"/>
      <c r="L544" s="278"/>
      <c r="M544" s="278"/>
      <c r="N544" s="278"/>
      <c r="O544" s="278"/>
      <c r="P544" s="278"/>
      <c r="Q544" s="278"/>
      <c r="R544" s="278"/>
      <c r="S544" s="278"/>
      <c r="T544" s="278"/>
      <c r="U544" s="278"/>
      <c r="V544" s="278"/>
      <c r="W544" s="278"/>
      <c r="X544" s="278"/>
      <c r="Y544" s="278"/>
      <c r="Z544" s="278"/>
    </row>
    <row r="545" spans="1:26" x14ac:dyDescent="0.2">
      <c r="A545" s="277"/>
      <c r="B545" s="278"/>
      <c r="C545" s="278"/>
      <c r="D545" s="278"/>
      <c r="E545" s="278"/>
      <c r="F545" s="278"/>
      <c r="G545" s="278"/>
      <c r="H545" s="278"/>
      <c r="I545" s="278"/>
      <c r="J545" s="278"/>
      <c r="K545" s="278"/>
      <c r="L545" s="278"/>
      <c r="M545" s="278"/>
      <c r="N545" s="278"/>
      <c r="O545" s="278"/>
      <c r="P545" s="278"/>
      <c r="Q545" s="278"/>
      <c r="R545" s="278"/>
      <c r="S545" s="278"/>
      <c r="T545" s="278"/>
      <c r="U545" s="278"/>
      <c r="V545" s="278"/>
      <c r="W545" s="278"/>
      <c r="X545" s="278"/>
      <c r="Y545" s="278"/>
      <c r="Z545" s="278"/>
    </row>
    <row r="546" spans="1:26" x14ac:dyDescent="0.2">
      <c r="A546" s="277"/>
      <c r="B546" s="278"/>
      <c r="C546" s="278"/>
      <c r="D546" s="278"/>
      <c r="E546" s="278"/>
      <c r="F546" s="278"/>
      <c r="G546" s="278"/>
      <c r="H546" s="278"/>
      <c r="I546" s="278"/>
      <c r="J546" s="278"/>
      <c r="K546" s="278"/>
      <c r="L546" s="278"/>
      <c r="M546" s="278"/>
      <c r="N546" s="278"/>
      <c r="O546" s="278"/>
      <c r="P546" s="278"/>
      <c r="Q546" s="278"/>
      <c r="R546" s="278"/>
      <c r="S546" s="278"/>
      <c r="T546" s="278"/>
      <c r="U546" s="278"/>
      <c r="V546" s="278"/>
      <c r="W546" s="278"/>
      <c r="X546" s="278"/>
      <c r="Y546" s="278"/>
      <c r="Z546" s="278"/>
    </row>
    <row r="547" spans="1:26" x14ac:dyDescent="0.2">
      <c r="A547" s="277"/>
      <c r="B547" s="278"/>
      <c r="C547" s="278"/>
      <c r="D547" s="278"/>
      <c r="E547" s="278"/>
      <c r="F547" s="278"/>
      <c r="G547" s="278"/>
      <c r="H547" s="278"/>
      <c r="I547" s="278"/>
      <c r="J547" s="278"/>
      <c r="K547" s="278"/>
      <c r="L547" s="278"/>
      <c r="M547" s="278"/>
      <c r="N547" s="278"/>
      <c r="O547" s="278"/>
      <c r="P547" s="278"/>
      <c r="Q547" s="278"/>
      <c r="R547" s="278"/>
      <c r="S547" s="278"/>
      <c r="T547" s="278"/>
      <c r="U547" s="278"/>
      <c r="V547" s="278"/>
      <c r="W547" s="278"/>
      <c r="X547" s="278"/>
      <c r="Y547" s="278"/>
      <c r="Z547" s="278"/>
    </row>
    <row r="548" spans="1:26" x14ac:dyDescent="0.2">
      <c r="A548" s="277"/>
      <c r="B548" s="278"/>
      <c r="C548" s="278"/>
      <c r="D548" s="278"/>
      <c r="E548" s="278"/>
      <c r="F548" s="278"/>
      <c r="G548" s="278"/>
      <c r="H548" s="278"/>
      <c r="I548" s="278"/>
      <c r="J548" s="278"/>
      <c r="K548" s="278"/>
      <c r="L548" s="278"/>
      <c r="M548" s="278"/>
      <c r="N548" s="278"/>
      <c r="O548" s="278"/>
      <c r="P548" s="278"/>
      <c r="Q548" s="278"/>
      <c r="R548" s="278"/>
      <c r="S548" s="278"/>
      <c r="T548" s="278"/>
      <c r="U548" s="278"/>
      <c r="V548" s="278"/>
      <c r="W548" s="278"/>
      <c r="X548" s="278"/>
      <c r="Y548" s="278"/>
      <c r="Z548" s="278"/>
    </row>
    <row r="549" spans="1:26" x14ac:dyDescent="0.2">
      <c r="A549" s="277"/>
      <c r="B549" s="278"/>
      <c r="C549" s="278"/>
      <c r="D549" s="278"/>
      <c r="E549" s="278"/>
      <c r="F549" s="278"/>
      <c r="G549" s="278"/>
      <c r="H549" s="278"/>
      <c r="I549" s="278"/>
      <c r="J549" s="278"/>
      <c r="K549" s="278"/>
      <c r="L549" s="278"/>
      <c r="M549" s="278"/>
      <c r="N549" s="278"/>
      <c r="O549" s="278"/>
      <c r="P549" s="278"/>
      <c r="Q549" s="278"/>
      <c r="R549" s="278"/>
      <c r="S549" s="278"/>
      <c r="T549" s="278"/>
      <c r="U549" s="278"/>
      <c r="V549" s="278"/>
      <c r="W549" s="278"/>
      <c r="X549" s="278"/>
      <c r="Y549" s="278"/>
      <c r="Z549" s="278"/>
    </row>
    <row r="550" spans="1:26" x14ac:dyDescent="0.2">
      <c r="A550" s="277"/>
      <c r="B550" s="278"/>
      <c r="C550" s="278"/>
      <c r="D550" s="278"/>
      <c r="E550" s="278"/>
      <c r="F550" s="278"/>
      <c r="G550" s="278"/>
      <c r="H550" s="278"/>
      <c r="I550" s="278"/>
      <c r="J550" s="278"/>
      <c r="K550" s="278"/>
      <c r="L550" s="278"/>
      <c r="M550" s="278"/>
      <c r="N550" s="278"/>
      <c r="O550" s="278"/>
      <c r="P550" s="278"/>
      <c r="Q550" s="278"/>
      <c r="R550" s="278"/>
      <c r="S550" s="278"/>
      <c r="T550" s="278"/>
      <c r="U550" s="278"/>
      <c r="V550" s="278"/>
      <c r="W550" s="278"/>
      <c r="X550" s="278"/>
      <c r="Y550" s="278"/>
      <c r="Z550" s="278"/>
    </row>
    <row r="551" spans="1:26" x14ac:dyDescent="0.2">
      <c r="A551" s="277"/>
      <c r="B551" s="278"/>
      <c r="C551" s="278"/>
      <c r="D551" s="278"/>
      <c r="E551" s="278"/>
      <c r="F551" s="278"/>
      <c r="G551" s="278"/>
      <c r="H551" s="278"/>
      <c r="I551" s="278"/>
      <c r="J551" s="278"/>
      <c r="K551" s="278"/>
      <c r="L551" s="278"/>
      <c r="M551" s="278"/>
      <c r="N551" s="278"/>
      <c r="O551" s="278"/>
      <c r="P551" s="278"/>
      <c r="Q551" s="278"/>
      <c r="R551" s="278"/>
      <c r="S551" s="278"/>
      <c r="T551" s="278"/>
      <c r="U551" s="278"/>
      <c r="V551" s="278"/>
      <c r="W551" s="278"/>
      <c r="X551" s="278"/>
      <c r="Y551" s="278"/>
      <c r="Z551" s="278"/>
    </row>
    <row r="552" spans="1:26" x14ac:dyDescent="0.2">
      <c r="A552" s="277"/>
      <c r="B552" s="278"/>
      <c r="C552" s="278"/>
      <c r="D552" s="278"/>
      <c r="E552" s="278"/>
      <c r="F552" s="278"/>
      <c r="G552" s="278"/>
      <c r="H552" s="278"/>
      <c r="I552" s="278"/>
      <c r="J552" s="278"/>
      <c r="K552" s="278"/>
      <c r="L552" s="278"/>
      <c r="M552" s="278"/>
      <c r="N552" s="278"/>
      <c r="O552" s="278"/>
      <c r="P552" s="278"/>
      <c r="Q552" s="278"/>
      <c r="R552" s="278"/>
      <c r="S552" s="278"/>
      <c r="T552" s="278"/>
      <c r="U552" s="278"/>
      <c r="V552" s="278"/>
      <c r="W552" s="278"/>
      <c r="X552" s="278"/>
      <c r="Y552" s="278"/>
      <c r="Z552" s="278"/>
    </row>
    <row r="553" spans="1:26" x14ac:dyDescent="0.2">
      <c r="A553" s="277"/>
      <c r="B553" s="278"/>
      <c r="C553" s="278"/>
      <c r="D553" s="278"/>
      <c r="E553" s="278"/>
      <c r="F553" s="278"/>
      <c r="G553" s="278"/>
      <c r="H553" s="278"/>
      <c r="I553" s="278"/>
      <c r="J553" s="278"/>
      <c r="K553" s="278"/>
      <c r="L553" s="278"/>
      <c r="M553" s="278"/>
      <c r="N553" s="278"/>
      <c r="O553" s="278"/>
      <c r="P553" s="278"/>
      <c r="Q553" s="278"/>
      <c r="R553" s="278"/>
      <c r="S553" s="278"/>
      <c r="T553" s="278"/>
      <c r="U553" s="278"/>
      <c r="V553" s="278"/>
      <c r="W553" s="278"/>
      <c r="X553" s="278"/>
      <c r="Y553" s="278"/>
      <c r="Z553" s="278"/>
    </row>
    <row r="554" spans="1:26" x14ac:dyDescent="0.2">
      <c r="A554" s="277"/>
      <c r="B554" s="278"/>
      <c r="C554" s="278"/>
      <c r="D554" s="278"/>
      <c r="E554" s="278"/>
      <c r="F554" s="278"/>
      <c r="G554" s="278"/>
      <c r="H554" s="278"/>
      <c r="I554" s="278"/>
      <c r="J554" s="278"/>
      <c r="K554" s="278"/>
      <c r="L554" s="278"/>
      <c r="M554" s="278"/>
      <c r="N554" s="278"/>
      <c r="O554" s="278"/>
      <c r="P554" s="278"/>
      <c r="Q554" s="278"/>
      <c r="R554" s="278"/>
      <c r="S554" s="278"/>
      <c r="T554" s="278"/>
      <c r="U554" s="278"/>
      <c r="V554" s="278"/>
      <c r="W554" s="278"/>
      <c r="X554" s="278"/>
      <c r="Y554" s="278"/>
      <c r="Z554" s="278"/>
    </row>
    <row r="555" spans="1:26" x14ac:dyDescent="0.2">
      <c r="A555" s="277"/>
      <c r="B555" s="278"/>
      <c r="C555" s="278"/>
      <c r="D555" s="278"/>
      <c r="E555" s="278"/>
      <c r="F555" s="278"/>
      <c r="G555" s="278"/>
      <c r="H555" s="278"/>
      <c r="I555" s="278"/>
      <c r="J555" s="278"/>
      <c r="K555" s="278"/>
      <c r="L555" s="278"/>
      <c r="M555" s="278"/>
      <c r="N555" s="278"/>
      <c r="O555" s="278"/>
      <c r="P555" s="278"/>
      <c r="Q555" s="278"/>
      <c r="R555" s="278"/>
      <c r="S555" s="278"/>
      <c r="T555" s="278"/>
      <c r="U555" s="278"/>
      <c r="V555" s="278"/>
      <c r="W555" s="278"/>
      <c r="X555" s="278"/>
      <c r="Y555" s="278"/>
      <c r="Z555" s="278"/>
    </row>
    <row r="556" spans="1:26" x14ac:dyDescent="0.2">
      <c r="A556" s="277"/>
      <c r="B556" s="278"/>
      <c r="C556" s="278"/>
      <c r="D556" s="278"/>
      <c r="E556" s="278"/>
      <c r="F556" s="278"/>
      <c r="G556" s="278"/>
      <c r="H556" s="278"/>
      <c r="I556" s="278"/>
      <c r="J556" s="278"/>
      <c r="K556" s="278"/>
      <c r="L556" s="278"/>
      <c r="M556" s="278"/>
      <c r="N556" s="278"/>
      <c r="O556" s="278"/>
      <c r="P556" s="278"/>
      <c r="Q556" s="278"/>
      <c r="R556" s="278"/>
      <c r="S556" s="278"/>
      <c r="T556" s="278"/>
      <c r="U556" s="278"/>
      <c r="V556" s="278"/>
      <c r="W556" s="278"/>
      <c r="X556" s="278"/>
      <c r="Y556" s="278"/>
      <c r="Z556" s="278"/>
    </row>
    <row r="557" spans="1:26" x14ac:dyDescent="0.2">
      <c r="A557" s="277"/>
      <c r="B557" s="278"/>
      <c r="C557" s="278"/>
      <c r="D557" s="278"/>
      <c r="E557" s="278"/>
      <c r="F557" s="278"/>
      <c r="G557" s="278"/>
      <c r="H557" s="278"/>
      <c r="I557" s="278"/>
      <c r="J557" s="278"/>
      <c r="K557" s="278"/>
      <c r="L557" s="278"/>
      <c r="M557" s="278"/>
      <c r="N557" s="278"/>
      <c r="O557" s="278"/>
      <c r="P557" s="278"/>
      <c r="Q557" s="278"/>
      <c r="R557" s="278"/>
      <c r="S557" s="278"/>
      <c r="T557" s="278"/>
      <c r="U557" s="278"/>
      <c r="V557" s="278"/>
      <c r="W557" s="278"/>
      <c r="X557" s="278"/>
      <c r="Y557" s="278"/>
      <c r="Z557" s="278"/>
    </row>
    <row r="558" spans="1:26" x14ac:dyDescent="0.2">
      <c r="A558" s="277"/>
      <c r="B558" s="278"/>
      <c r="C558" s="278"/>
      <c r="D558" s="278"/>
      <c r="E558" s="278"/>
      <c r="F558" s="278"/>
      <c r="G558" s="278"/>
      <c r="H558" s="278"/>
      <c r="I558" s="278"/>
      <c r="J558" s="278"/>
      <c r="K558" s="278"/>
      <c r="L558" s="278"/>
      <c r="M558" s="278"/>
      <c r="N558" s="278"/>
      <c r="O558" s="278"/>
      <c r="P558" s="278"/>
      <c r="Q558" s="278"/>
      <c r="R558" s="278"/>
      <c r="S558" s="278"/>
      <c r="T558" s="278"/>
      <c r="U558" s="278"/>
      <c r="V558" s="278"/>
      <c r="W558" s="278"/>
      <c r="X558" s="278"/>
      <c r="Y558" s="278"/>
      <c r="Z558" s="278"/>
    </row>
    <row r="559" spans="1:26" x14ac:dyDescent="0.2">
      <c r="A559" s="277"/>
      <c r="B559" s="278"/>
      <c r="C559" s="278"/>
      <c r="D559" s="278"/>
      <c r="E559" s="278"/>
      <c r="F559" s="278"/>
      <c r="G559" s="278"/>
      <c r="H559" s="278"/>
      <c r="I559" s="278"/>
      <c r="J559" s="278"/>
      <c r="K559" s="278"/>
      <c r="L559" s="278"/>
      <c r="M559" s="278"/>
      <c r="N559" s="278"/>
      <c r="O559" s="278"/>
      <c r="P559" s="278"/>
      <c r="Q559" s="278"/>
      <c r="R559" s="278"/>
      <c r="S559" s="278"/>
      <c r="T559" s="278"/>
      <c r="U559" s="278"/>
      <c r="V559" s="278"/>
      <c r="W559" s="278"/>
      <c r="X559" s="278"/>
      <c r="Y559" s="278"/>
      <c r="Z559" s="278"/>
    </row>
    <row r="560" spans="1:26" x14ac:dyDescent="0.2">
      <c r="A560" s="277"/>
      <c r="B560" s="278"/>
      <c r="C560" s="278"/>
      <c r="D560" s="278"/>
      <c r="E560" s="278"/>
      <c r="F560" s="278"/>
      <c r="G560" s="278"/>
      <c r="H560" s="278"/>
      <c r="I560" s="278"/>
      <c r="J560" s="278"/>
      <c r="K560" s="278"/>
      <c r="L560" s="278"/>
      <c r="M560" s="278"/>
      <c r="N560" s="278"/>
      <c r="O560" s="278"/>
      <c r="P560" s="278"/>
      <c r="Q560" s="278"/>
      <c r="R560" s="278"/>
      <c r="S560" s="278"/>
      <c r="T560" s="278"/>
      <c r="U560" s="278"/>
      <c r="V560" s="278"/>
      <c r="W560" s="278"/>
      <c r="X560" s="278"/>
      <c r="Y560" s="278"/>
      <c r="Z560" s="278"/>
    </row>
    <row r="561" spans="1:26" x14ac:dyDescent="0.2">
      <c r="A561" s="277"/>
      <c r="B561" s="278"/>
      <c r="C561" s="278"/>
      <c r="D561" s="278"/>
      <c r="E561" s="278"/>
      <c r="F561" s="278"/>
      <c r="G561" s="278"/>
      <c r="H561" s="278"/>
      <c r="I561" s="278"/>
      <c r="J561" s="278"/>
      <c r="K561" s="278"/>
      <c r="L561" s="278"/>
      <c r="M561" s="278"/>
      <c r="N561" s="278"/>
      <c r="O561" s="278"/>
      <c r="P561" s="278"/>
      <c r="Q561" s="278"/>
      <c r="R561" s="278"/>
      <c r="S561" s="278"/>
      <c r="T561" s="278"/>
      <c r="U561" s="278"/>
      <c r="V561" s="278"/>
      <c r="W561" s="278"/>
      <c r="X561" s="278"/>
      <c r="Y561" s="278"/>
      <c r="Z561" s="278"/>
    </row>
    <row r="562" spans="1:26" x14ac:dyDescent="0.2">
      <c r="A562" s="277"/>
      <c r="B562" s="278"/>
      <c r="C562" s="278"/>
      <c r="D562" s="278"/>
      <c r="E562" s="278"/>
      <c r="F562" s="278"/>
      <c r="G562" s="278"/>
      <c r="H562" s="278"/>
      <c r="I562" s="278"/>
      <c r="J562" s="278"/>
      <c r="K562" s="278"/>
      <c r="L562" s="278"/>
      <c r="M562" s="278"/>
      <c r="N562" s="278"/>
      <c r="O562" s="278"/>
      <c r="P562" s="278"/>
      <c r="Q562" s="278"/>
      <c r="R562" s="278"/>
      <c r="S562" s="278"/>
      <c r="T562" s="278"/>
      <c r="U562" s="278"/>
      <c r="V562" s="278"/>
      <c r="W562" s="278"/>
      <c r="X562" s="278"/>
      <c r="Y562" s="278"/>
      <c r="Z562" s="278"/>
    </row>
    <row r="563" spans="1:26" x14ac:dyDescent="0.2">
      <c r="A563" s="277"/>
      <c r="B563" s="278"/>
      <c r="C563" s="278"/>
      <c r="D563" s="278"/>
      <c r="E563" s="278"/>
      <c r="F563" s="278"/>
      <c r="G563" s="278"/>
      <c r="H563" s="278"/>
      <c r="I563" s="278"/>
      <c r="J563" s="278"/>
      <c r="K563" s="278"/>
      <c r="L563" s="278"/>
      <c r="M563" s="278"/>
      <c r="N563" s="278"/>
      <c r="O563" s="278"/>
      <c r="P563" s="278"/>
      <c r="Q563" s="278"/>
      <c r="R563" s="278"/>
      <c r="S563" s="278"/>
      <c r="T563" s="278"/>
      <c r="U563" s="278"/>
      <c r="V563" s="278"/>
      <c r="W563" s="278"/>
      <c r="X563" s="278"/>
      <c r="Y563" s="278"/>
      <c r="Z563" s="278"/>
    </row>
    <row r="564" spans="1:26" x14ac:dyDescent="0.2">
      <c r="A564" s="277"/>
      <c r="B564" s="278"/>
      <c r="C564" s="278"/>
      <c r="D564" s="278"/>
      <c r="E564" s="278"/>
      <c r="F564" s="278"/>
      <c r="G564" s="278"/>
      <c r="H564" s="278"/>
      <c r="I564" s="278"/>
      <c r="J564" s="278"/>
      <c r="K564" s="278"/>
      <c r="L564" s="278"/>
      <c r="M564" s="278"/>
      <c r="N564" s="278"/>
      <c r="O564" s="278"/>
      <c r="P564" s="278"/>
      <c r="Q564" s="278"/>
      <c r="R564" s="278"/>
      <c r="S564" s="278"/>
      <c r="T564" s="278"/>
      <c r="U564" s="278"/>
      <c r="V564" s="278"/>
      <c r="W564" s="278"/>
      <c r="X564" s="278"/>
      <c r="Y564" s="278"/>
      <c r="Z564" s="278"/>
    </row>
    <row r="565" spans="1:26" x14ac:dyDescent="0.2">
      <c r="A565" s="277"/>
      <c r="B565" s="278"/>
      <c r="C565" s="278"/>
      <c r="D565" s="278"/>
      <c r="E565" s="278"/>
      <c r="F565" s="278"/>
      <c r="G565" s="278"/>
      <c r="H565" s="278"/>
      <c r="I565" s="278"/>
      <c r="J565" s="278"/>
      <c r="K565" s="278"/>
      <c r="L565" s="278"/>
      <c r="M565" s="278"/>
      <c r="N565" s="278"/>
      <c r="O565" s="278"/>
      <c r="P565" s="278"/>
      <c r="Q565" s="278"/>
      <c r="R565" s="278"/>
      <c r="S565" s="278"/>
      <c r="T565" s="278"/>
      <c r="U565" s="278"/>
      <c r="V565" s="278"/>
      <c r="W565" s="278"/>
      <c r="X565" s="278"/>
      <c r="Y565" s="278"/>
      <c r="Z565" s="278"/>
    </row>
    <row r="566" spans="1:26" x14ac:dyDescent="0.2">
      <c r="A566" s="277"/>
      <c r="B566" s="278"/>
      <c r="C566" s="278"/>
      <c r="D566" s="278"/>
      <c r="E566" s="278"/>
      <c r="F566" s="278"/>
      <c r="G566" s="278"/>
      <c r="H566" s="278"/>
      <c r="I566" s="278"/>
      <c r="J566" s="278"/>
      <c r="K566" s="278"/>
      <c r="L566" s="278"/>
      <c r="M566" s="278"/>
      <c r="N566" s="278"/>
      <c r="O566" s="278"/>
      <c r="P566" s="278"/>
      <c r="Q566" s="278"/>
      <c r="R566" s="278"/>
      <c r="S566" s="278"/>
      <c r="T566" s="278"/>
      <c r="U566" s="278"/>
      <c r="V566" s="278"/>
      <c r="W566" s="278"/>
      <c r="X566" s="278"/>
      <c r="Y566" s="278"/>
      <c r="Z566" s="278"/>
    </row>
    <row r="567" spans="1:26" x14ac:dyDescent="0.2">
      <c r="A567" s="277"/>
      <c r="B567" s="278"/>
      <c r="C567" s="278"/>
      <c r="D567" s="278"/>
      <c r="E567" s="278"/>
      <c r="F567" s="278"/>
      <c r="G567" s="278"/>
      <c r="H567" s="278"/>
      <c r="I567" s="278"/>
      <c r="J567" s="278"/>
      <c r="K567" s="278"/>
      <c r="L567" s="278"/>
      <c r="M567" s="278"/>
      <c r="N567" s="278"/>
      <c r="O567" s="278"/>
      <c r="P567" s="278"/>
      <c r="Q567" s="278"/>
      <c r="R567" s="278"/>
      <c r="S567" s="278"/>
      <c r="T567" s="278"/>
      <c r="U567" s="278"/>
      <c r="V567" s="278"/>
      <c r="W567" s="278"/>
      <c r="X567" s="278"/>
      <c r="Y567" s="278"/>
      <c r="Z567" s="278"/>
    </row>
    <row r="568" spans="1:26" x14ac:dyDescent="0.2">
      <c r="A568" s="277"/>
      <c r="B568" s="278"/>
      <c r="C568" s="278"/>
      <c r="D568" s="278"/>
      <c r="E568" s="278"/>
      <c r="F568" s="278"/>
      <c r="G568" s="278"/>
      <c r="H568" s="278"/>
      <c r="I568" s="278"/>
      <c r="J568" s="278"/>
      <c r="K568" s="278"/>
      <c r="L568" s="278"/>
      <c r="M568" s="278"/>
      <c r="N568" s="278"/>
      <c r="O568" s="278"/>
      <c r="P568" s="278"/>
      <c r="Q568" s="278"/>
      <c r="R568" s="278"/>
      <c r="S568" s="278"/>
      <c r="T568" s="278"/>
      <c r="U568" s="278"/>
      <c r="V568" s="278"/>
      <c r="W568" s="278"/>
      <c r="X568" s="278"/>
      <c r="Y568" s="278"/>
      <c r="Z568" s="278"/>
    </row>
    <row r="569" spans="1:26" x14ac:dyDescent="0.2">
      <c r="A569" s="277"/>
      <c r="B569" s="278"/>
      <c r="C569" s="278"/>
      <c r="D569" s="278"/>
      <c r="E569" s="278"/>
      <c r="F569" s="278"/>
      <c r="G569" s="278"/>
      <c r="H569" s="278"/>
      <c r="I569" s="278"/>
      <c r="J569" s="278"/>
      <c r="K569" s="278"/>
      <c r="L569" s="278"/>
      <c r="M569" s="278"/>
      <c r="N569" s="278"/>
      <c r="O569" s="278"/>
      <c r="P569" s="278"/>
      <c r="Q569" s="278"/>
      <c r="R569" s="278"/>
      <c r="S569" s="278"/>
      <c r="T569" s="278"/>
      <c r="U569" s="278"/>
      <c r="V569" s="278"/>
      <c r="W569" s="278"/>
      <c r="X569" s="278"/>
      <c r="Y569" s="278"/>
      <c r="Z569" s="278"/>
    </row>
    <row r="570" spans="1:26" x14ac:dyDescent="0.2">
      <c r="A570" s="277"/>
      <c r="B570" s="278"/>
      <c r="C570" s="278"/>
      <c r="D570" s="278"/>
      <c r="E570" s="278"/>
      <c r="F570" s="278"/>
      <c r="G570" s="278"/>
      <c r="H570" s="278"/>
      <c r="I570" s="278"/>
      <c r="J570" s="278"/>
      <c r="K570" s="278"/>
      <c r="L570" s="278"/>
      <c r="M570" s="278"/>
      <c r="N570" s="278"/>
      <c r="O570" s="278"/>
      <c r="P570" s="278"/>
      <c r="Q570" s="278"/>
      <c r="R570" s="278"/>
      <c r="S570" s="278"/>
      <c r="T570" s="278"/>
      <c r="U570" s="278"/>
      <c r="V570" s="278"/>
      <c r="W570" s="278"/>
      <c r="X570" s="278"/>
      <c r="Y570" s="278"/>
      <c r="Z570" s="278"/>
    </row>
    <row r="571" spans="1:26" x14ac:dyDescent="0.2">
      <c r="A571" s="277"/>
      <c r="B571" s="278"/>
      <c r="C571" s="278"/>
      <c r="D571" s="278"/>
      <c r="E571" s="278"/>
      <c r="F571" s="278"/>
      <c r="G571" s="278"/>
      <c r="H571" s="278"/>
      <c r="I571" s="278"/>
      <c r="J571" s="278"/>
      <c r="K571" s="278"/>
      <c r="L571" s="278"/>
      <c r="M571" s="278"/>
      <c r="N571" s="278"/>
      <c r="O571" s="278"/>
      <c r="P571" s="278"/>
      <c r="Q571" s="278"/>
      <c r="R571" s="278"/>
      <c r="S571" s="278"/>
      <c r="T571" s="278"/>
      <c r="U571" s="278"/>
      <c r="V571" s="278"/>
      <c r="W571" s="278"/>
      <c r="X571" s="278"/>
      <c r="Y571" s="278"/>
      <c r="Z571" s="278"/>
    </row>
    <row r="572" spans="1:26" x14ac:dyDescent="0.2">
      <c r="A572" s="277"/>
      <c r="B572" s="278"/>
      <c r="C572" s="278"/>
      <c r="D572" s="278"/>
      <c r="E572" s="278"/>
      <c r="F572" s="278"/>
      <c r="G572" s="278"/>
      <c r="H572" s="278"/>
      <c r="I572" s="278"/>
      <c r="J572" s="278"/>
      <c r="K572" s="278"/>
      <c r="L572" s="278"/>
      <c r="M572" s="278"/>
      <c r="N572" s="278"/>
      <c r="O572" s="278"/>
      <c r="P572" s="278"/>
      <c r="Q572" s="278"/>
      <c r="R572" s="278"/>
      <c r="S572" s="278"/>
      <c r="T572" s="278"/>
      <c r="U572" s="278"/>
      <c r="V572" s="278"/>
      <c r="W572" s="278"/>
      <c r="X572" s="278"/>
      <c r="Y572" s="278"/>
      <c r="Z572" s="278"/>
    </row>
    <row r="573" spans="1:26" x14ac:dyDescent="0.2">
      <c r="A573" s="277"/>
      <c r="B573" s="278"/>
      <c r="C573" s="278"/>
      <c r="D573" s="278"/>
      <c r="E573" s="278"/>
      <c r="F573" s="278"/>
      <c r="G573" s="278"/>
      <c r="H573" s="278"/>
      <c r="I573" s="278"/>
      <c r="J573" s="278"/>
      <c r="K573" s="278"/>
      <c r="L573" s="278"/>
      <c r="M573" s="278"/>
      <c r="N573" s="278"/>
      <c r="O573" s="278"/>
      <c r="P573" s="278"/>
      <c r="Q573" s="278"/>
      <c r="R573" s="278"/>
      <c r="S573" s="278"/>
      <c r="T573" s="278"/>
      <c r="U573" s="278"/>
      <c r="V573" s="278"/>
      <c r="W573" s="278"/>
      <c r="X573" s="278"/>
      <c r="Y573" s="278"/>
      <c r="Z573" s="278"/>
    </row>
    <row r="574" spans="1:26" x14ac:dyDescent="0.2">
      <c r="A574" s="277"/>
      <c r="B574" s="278"/>
      <c r="C574" s="278"/>
      <c r="D574" s="278"/>
      <c r="E574" s="278"/>
      <c r="F574" s="278"/>
      <c r="G574" s="278"/>
      <c r="H574" s="278"/>
      <c r="I574" s="278"/>
      <c r="J574" s="278"/>
      <c r="K574" s="278"/>
      <c r="L574" s="278"/>
      <c r="M574" s="278"/>
      <c r="N574" s="278"/>
      <c r="O574" s="278"/>
      <c r="P574" s="278"/>
      <c r="Q574" s="278"/>
      <c r="R574" s="278"/>
      <c r="S574" s="278"/>
      <c r="T574" s="278"/>
      <c r="U574" s="278"/>
      <c r="V574" s="278"/>
      <c r="W574" s="278"/>
      <c r="X574" s="278"/>
      <c r="Y574" s="278"/>
      <c r="Z574" s="278"/>
    </row>
    <row r="575" spans="1:26" x14ac:dyDescent="0.2">
      <c r="A575" s="277"/>
      <c r="B575" s="278"/>
      <c r="C575" s="278"/>
      <c r="D575" s="278"/>
      <c r="E575" s="278"/>
      <c r="F575" s="278"/>
      <c r="G575" s="278"/>
      <c r="H575" s="278"/>
      <c r="I575" s="278"/>
      <c r="J575" s="278"/>
      <c r="K575" s="278"/>
      <c r="L575" s="278"/>
      <c r="M575" s="278"/>
      <c r="N575" s="278"/>
      <c r="O575" s="278"/>
      <c r="P575" s="278"/>
      <c r="Q575" s="278"/>
      <c r="R575" s="278"/>
      <c r="S575" s="278"/>
      <c r="T575" s="278"/>
      <c r="U575" s="278"/>
      <c r="V575" s="278"/>
      <c r="W575" s="278"/>
      <c r="X575" s="278"/>
      <c r="Y575" s="278"/>
      <c r="Z575" s="278"/>
    </row>
    <row r="576" spans="1:26" x14ac:dyDescent="0.2">
      <c r="A576" s="277"/>
      <c r="B576" s="278"/>
      <c r="C576" s="278"/>
      <c r="D576" s="278"/>
      <c r="E576" s="278"/>
      <c r="F576" s="278"/>
      <c r="G576" s="278"/>
      <c r="H576" s="278"/>
      <c r="I576" s="278"/>
      <c r="J576" s="278"/>
      <c r="K576" s="278"/>
      <c r="L576" s="278"/>
      <c r="M576" s="278"/>
      <c r="N576" s="278"/>
      <c r="O576" s="278"/>
      <c r="P576" s="278"/>
      <c r="Q576" s="278"/>
      <c r="R576" s="278"/>
      <c r="S576" s="278"/>
      <c r="T576" s="278"/>
      <c r="U576" s="278"/>
      <c r="V576" s="278"/>
      <c r="W576" s="278"/>
      <c r="X576" s="278"/>
      <c r="Y576" s="278"/>
      <c r="Z576" s="278"/>
    </row>
    <row r="577" spans="1:26" x14ac:dyDescent="0.2">
      <c r="A577" s="277"/>
      <c r="B577" s="278"/>
      <c r="C577" s="278"/>
      <c r="D577" s="278"/>
      <c r="E577" s="278"/>
      <c r="F577" s="278"/>
      <c r="G577" s="278"/>
      <c r="H577" s="278"/>
      <c r="I577" s="278"/>
      <c r="J577" s="278"/>
      <c r="K577" s="278"/>
      <c r="L577" s="278"/>
      <c r="M577" s="278"/>
      <c r="N577" s="278"/>
      <c r="O577" s="278"/>
      <c r="P577" s="278"/>
      <c r="Q577" s="278"/>
      <c r="R577" s="278"/>
      <c r="S577" s="278"/>
      <c r="T577" s="278"/>
      <c r="U577" s="278"/>
      <c r="V577" s="278"/>
      <c r="W577" s="278"/>
      <c r="X577" s="278"/>
      <c r="Y577" s="278"/>
      <c r="Z577" s="278"/>
    </row>
    <row r="578" spans="1:26" x14ac:dyDescent="0.2">
      <c r="A578" s="277"/>
      <c r="B578" s="278"/>
      <c r="C578" s="278"/>
      <c r="D578" s="278"/>
      <c r="E578" s="278"/>
      <c r="F578" s="278"/>
      <c r="G578" s="278"/>
      <c r="H578" s="278"/>
      <c r="I578" s="278"/>
      <c r="J578" s="278"/>
      <c r="K578" s="278"/>
      <c r="L578" s="278"/>
      <c r="M578" s="278"/>
      <c r="N578" s="278"/>
      <c r="O578" s="278"/>
      <c r="P578" s="278"/>
      <c r="Q578" s="278"/>
      <c r="R578" s="278"/>
      <c r="S578" s="278"/>
      <c r="T578" s="278"/>
      <c r="U578" s="278"/>
      <c r="V578" s="278"/>
      <c r="W578" s="278"/>
      <c r="X578" s="278"/>
      <c r="Y578" s="278"/>
      <c r="Z578" s="278"/>
    </row>
    <row r="579" spans="1:26" x14ac:dyDescent="0.2">
      <c r="A579" s="277"/>
      <c r="B579" s="278"/>
      <c r="C579" s="278"/>
      <c r="D579" s="278"/>
      <c r="E579" s="278"/>
      <c r="F579" s="278"/>
      <c r="G579" s="278"/>
      <c r="H579" s="278"/>
      <c r="I579" s="278"/>
      <c r="J579" s="278"/>
      <c r="K579" s="278"/>
      <c r="L579" s="278"/>
      <c r="M579" s="278"/>
      <c r="N579" s="278"/>
      <c r="O579" s="278"/>
      <c r="P579" s="278"/>
      <c r="Q579" s="278"/>
      <c r="R579" s="278"/>
      <c r="S579" s="278"/>
      <c r="T579" s="278"/>
      <c r="U579" s="278"/>
      <c r="V579" s="278"/>
      <c r="W579" s="278"/>
      <c r="X579" s="278"/>
      <c r="Y579" s="278"/>
      <c r="Z579" s="278"/>
    </row>
    <row r="580" spans="1:26" x14ac:dyDescent="0.2">
      <c r="A580" s="277"/>
      <c r="B580" s="278"/>
      <c r="C580" s="278"/>
      <c r="D580" s="278"/>
      <c r="E580" s="278"/>
      <c r="F580" s="278"/>
      <c r="G580" s="278"/>
      <c r="H580" s="278"/>
      <c r="I580" s="278"/>
      <c r="J580" s="278"/>
      <c r="K580" s="278"/>
      <c r="L580" s="278"/>
      <c r="M580" s="278"/>
      <c r="N580" s="278"/>
      <c r="O580" s="278"/>
      <c r="P580" s="278"/>
      <c r="Q580" s="278"/>
      <c r="R580" s="278"/>
      <c r="S580" s="278"/>
      <c r="T580" s="278"/>
      <c r="U580" s="278"/>
      <c r="V580" s="278"/>
      <c r="W580" s="278"/>
      <c r="X580" s="278"/>
      <c r="Y580" s="278"/>
      <c r="Z580" s="278"/>
    </row>
    <row r="581" spans="1:26" x14ac:dyDescent="0.2">
      <c r="A581" s="277"/>
      <c r="B581" s="278"/>
      <c r="C581" s="278"/>
      <c r="D581" s="278"/>
      <c r="E581" s="278"/>
      <c r="F581" s="278"/>
      <c r="G581" s="278"/>
      <c r="H581" s="278"/>
      <c r="I581" s="278"/>
      <c r="J581" s="278"/>
      <c r="K581" s="278"/>
      <c r="L581" s="278"/>
      <c r="M581" s="278"/>
      <c r="N581" s="278"/>
      <c r="O581" s="278"/>
      <c r="P581" s="278"/>
      <c r="Q581" s="278"/>
      <c r="R581" s="278"/>
      <c r="S581" s="278"/>
      <c r="T581" s="278"/>
      <c r="U581" s="278"/>
      <c r="V581" s="278"/>
      <c r="W581" s="278"/>
      <c r="X581" s="278"/>
      <c r="Y581" s="278"/>
      <c r="Z581" s="278"/>
    </row>
    <row r="582" spans="1:26" x14ac:dyDescent="0.2">
      <c r="A582" s="277"/>
      <c r="B582" s="278"/>
      <c r="C582" s="278"/>
      <c r="D582" s="278"/>
      <c r="E582" s="278"/>
      <c r="F582" s="278"/>
      <c r="G582" s="278"/>
      <c r="H582" s="278"/>
      <c r="I582" s="278"/>
      <c r="J582" s="278"/>
      <c r="K582" s="278"/>
      <c r="L582" s="278"/>
      <c r="M582" s="278"/>
      <c r="N582" s="278"/>
      <c r="O582" s="278"/>
      <c r="P582" s="278"/>
      <c r="Q582" s="278"/>
      <c r="R582" s="278"/>
      <c r="S582" s="278"/>
      <c r="T582" s="278"/>
      <c r="U582" s="278"/>
      <c r="V582" s="278"/>
      <c r="W582" s="278"/>
      <c r="X582" s="278"/>
      <c r="Y582" s="278"/>
      <c r="Z582" s="278"/>
    </row>
    <row r="583" spans="1:26" x14ac:dyDescent="0.2">
      <c r="A583" s="277"/>
      <c r="B583" s="278"/>
      <c r="C583" s="278"/>
      <c r="D583" s="278"/>
      <c r="E583" s="278"/>
      <c r="F583" s="278"/>
      <c r="G583" s="278"/>
      <c r="H583" s="278"/>
      <c r="I583" s="278"/>
      <c r="J583" s="278"/>
      <c r="K583" s="278"/>
      <c r="L583" s="278"/>
      <c r="M583" s="278"/>
      <c r="N583" s="278"/>
      <c r="O583" s="278"/>
      <c r="P583" s="278"/>
      <c r="Q583" s="278"/>
      <c r="R583" s="278"/>
      <c r="S583" s="278"/>
      <c r="T583" s="278"/>
      <c r="U583" s="278"/>
      <c r="V583" s="278"/>
      <c r="W583" s="278"/>
      <c r="X583" s="278"/>
      <c r="Y583" s="278"/>
      <c r="Z583" s="278"/>
    </row>
  </sheetData>
  <dataConsolidate link="1"/>
  <mergeCells count="76">
    <mergeCell ref="A1:M2"/>
    <mergeCell ref="D5:F5"/>
    <mergeCell ref="I5:J5"/>
    <mergeCell ref="B6:L6"/>
    <mergeCell ref="B7:B8"/>
    <mergeCell ref="D7:D8"/>
    <mergeCell ref="E7:E8"/>
    <mergeCell ref="F7:F8"/>
    <mergeCell ref="H7:H8"/>
    <mergeCell ref="I7:J8"/>
    <mergeCell ref="K7:K8"/>
    <mergeCell ref="L7:L8"/>
    <mergeCell ref="B9:B10"/>
    <mergeCell ref="D9:D10"/>
    <mergeCell ref="E9:E10"/>
    <mergeCell ref="F9:F10"/>
    <mergeCell ref="H9:H10"/>
    <mergeCell ref="I9:J10"/>
    <mergeCell ref="K9:K10"/>
    <mergeCell ref="L9:L10"/>
    <mergeCell ref="K11:K12"/>
    <mergeCell ref="L11:L12"/>
    <mergeCell ref="I13:J14"/>
    <mergeCell ref="K13:K14"/>
    <mergeCell ref="L13:L14"/>
    <mergeCell ref="B11:B12"/>
    <mergeCell ref="D11:D12"/>
    <mergeCell ref="E11:E12"/>
    <mergeCell ref="F11:F12"/>
    <mergeCell ref="H11:H12"/>
    <mergeCell ref="I11:J12"/>
    <mergeCell ref="B13:B14"/>
    <mergeCell ref="D13:D14"/>
    <mergeCell ref="E13:E14"/>
    <mergeCell ref="F13:F14"/>
    <mergeCell ref="H13:H14"/>
    <mergeCell ref="K15:K16"/>
    <mergeCell ref="L15:L16"/>
    <mergeCell ref="B17:B18"/>
    <mergeCell ref="D17:D18"/>
    <mergeCell ref="E17:E18"/>
    <mergeCell ref="F17:F18"/>
    <mergeCell ref="H17:H18"/>
    <mergeCell ref="I17:J18"/>
    <mergeCell ref="K17:K18"/>
    <mergeCell ref="L17:L18"/>
    <mergeCell ref="B15:B16"/>
    <mergeCell ref="D15:D16"/>
    <mergeCell ref="E15:E16"/>
    <mergeCell ref="F15:F16"/>
    <mergeCell ref="H15:H16"/>
    <mergeCell ref="I15:J16"/>
    <mergeCell ref="K19:K20"/>
    <mergeCell ref="L19:L20"/>
    <mergeCell ref="B21:B22"/>
    <mergeCell ref="D21:D22"/>
    <mergeCell ref="E21:E22"/>
    <mergeCell ref="F21:F22"/>
    <mergeCell ref="H21:H22"/>
    <mergeCell ref="I21:J22"/>
    <mergeCell ref="K21:K22"/>
    <mergeCell ref="L21:L22"/>
    <mergeCell ref="B19:B20"/>
    <mergeCell ref="D19:D20"/>
    <mergeCell ref="E19:E20"/>
    <mergeCell ref="F19:F20"/>
    <mergeCell ref="H19:H20"/>
    <mergeCell ref="I19:J20"/>
    <mergeCell ref="I29:J29"/>
    <mergeCell ref="I30:J30"/>
    <mergeCell ref="I23:J23"/>
    <mergeCell ref="I24:J24"/>
    <mergeCell ref="I25:J25"/>
    <mergeCell ref="I26:J26"/>
    <mergeCell ref="I27:J27"/>
    <mergeCell ref="I28:J28"/>
  </mergeCells>
  <conditionalFormatting sqref="A60:A61 A5:A6 A9 A17 A24:A26 A28:A30 A32:A34 A36:A38 A40:A42 A44:A46 A48:A50 A52:A54 A56:A58 A11 A13 A19 A21">
    <cfRule type="expression" dxfId="151" priority="27" stopIfTrue="1">
      <formula>IF(AND($C$5=3,$C$6=3,#REF!=3,$C$7=3),1,0)</formula>
    </cfRule>
  </conditionalFormatting>
  <conditionalFormatting sqref="B6 B31:L31 B35:L36 B40:L41 B45:L46 B50:L51 B55:L56 B60:L61 I30 I7 K7:L7 I17 I25:I26 K25:L26 K30:L30 B5:D5 G5:L5 L9 L17 L19">
    <cfRule type="expression" dxfId="150" priority="28" stopIfTrue="1">
      <formula>IF(AND($C$5=3,$C$6=3,#REF!=3,$C$7=3),1,0)</formula>
    </cfRule>
  </conditionalFormatting>
  <conditionalFormatting sqref="L11 L13">
    <cfRule type="expression" dxfId="149" priority="26" stopIfTrue="1">
      <formula>IF(AND($C$5=3,$C$6=3,#REF!=3,$C$7=3),1,0)</formula>
    </cfRule>
  </conditionalFormatting>
  <conditionalFormatting sqref="I15 L15">
    <cfRule type="expression" dxfId="148" priority="25" stopIfTrue="1">
      <formula>IF(AND($C$5=3,$C$6=3,#REF!=3,$C$7=3),1,0)</formula>
    </cfRule>
  </conditionalFormatting>
  <conditionalFormatting sqref="I23 L21 K23:L23">
    <cfRule type="expression" dxfId="147" priority="24" stopIfTrue="1">
      <formula>IF(AND($C$5=3,$C$6=3,#REF!=3,$C$7=3),1,0)</formula>
    </cfRule>
  </conditionalFormatting>
  <conditionalFormatting sqref="I24 K24:L24">
    <cfRule type="expression" dxfId="146" priority="23" stopIfTrue="1">
      <formula>IF(AND($C$5=3,$C$6=3,#REF!=3,$C$7=3),1,0)</formula>
    </cfRule>
  </conditionalFormatting>
  <conditionalFormatting sqref="I27:I28 K27:L28">
    <cfRule type="expression" dxfId="145" priority="22" stopIfTrue="1">
      <formula>IF(AND($C$5=3,$C$6=3,#REF!=3,$C$7=3),1,0)</formula>
    </cfRule>
  </conditionalFormatting>
  <conditionalFormatting sqref="I29 K29:L29">
    <cfRule type="expression" dxfId="144" priority="21" stopIfTrue="1">
      <formula>IF(AND($C$5=3,$C$6=3,#REF!=3,$C$7=3),1,0)</formula>
    </cfRule>
  </conditionalFormatting>
  <conditionalFormatting sqref="B32:L33">
    <cfRule type="expression" dxfId="143" priority="20" stopIfTrue="1">
      <formula>IF(AND($C$5=3,$C$6=3,#REF!=3,$C$7=3),1,0)</formula>
    </cfRule>
  </conditionalFormatting>
  <conditionalFormatting sqref="B34:L34">
    <cfRule type="expression" dxfId="142" priority="19" stopIfTrue="1">
      <formula>IF(AND($C$5=3,$C$6=3,#REF!=3,$C$7=3),1,0)</formula>
    </cfRule>
  </conditionalFormatting>
  <conditionalFormatting sqref="B37:L38">
    <cfRule type="expression" dxfId="141" priority="18" stopIfTrue="1">
      <formula>IF(AND($C$5=3,$C$6=3,#REF!=3,$C$7=3),1,0)</formula>
    </cfRule>
  </conditionalFormatting>
  <conditionalFormatting sqref="B39:L39">
    <cfRule type="expression" dxfId="140" priority="17" stopIfTrue="1">
      <formula>IF(AND($C$5=3,$C$6=3,#REF!=3,$C$7=3),1,0)</formula>
    </cfRule>
  </conditionalFormatting>
  <conditionalFormatting sqref="B42:L43">
    <cfRule type="expression" dxfId="139" priority="16" stopIfTrue="1">
      <formula>IF(AND($C$5=3,$C$6=3,#REF!=3,$C$7=3),1,0)</formula>
    </cfRule>
  </conditionalFormatting>
  <conditionalFormatting sqref="B44:L44">
    <cfRule type="expression" dxfId="138" priority="15" stopIfTrue="1">
      <formula>IF(AND($C$5=3,$C$6=3,#REF!=3,$C$7=3),1,0)</formula>
    </cfRule>
  </conditionalFormatting>
  <conditionalFormatting sqref="B47:L48">
    <cfRule type="expression" dxfId="137" priority="14" stopIfTrue="1">
      <formula>IF(AND($C$5=3,$C$6=3,#REF!=3,$C$7=3),1,0)</formula>
    </cfRule>
  </conditionalFormatting>
  <conditionalFormatting sqref="B49:L49">
    <cfRule type="expression" dxfId="136" priority="13" stopIfTrue="1">
      <formula>IF(AND($C$5=3,$C$6=3,#REF!=3,$C$7=3),1,0)</formula>
    </cfRule>
  </conditionalFormatting>
  <conditionalFormatting sqref="B52:L53">
    <cfRule type="expression" dxfId="135" priority="12" stopIfTrue="1">
      <formula>IF(AND($C$5=3,$C$6=3,#REF!=3,$C$7=3),1,0)</formula>
    </cfRule>
  </conditionalFormatting>
  <conditionalFormatting sqref="B54:L54">
    <cfRule type="expression" dxfId="134" priority="11" stopIfTrue="1">
      <formula>IF(AND($C$5=3,$C$6=3,#REF!=3,$C$7=3),1,0)</formula>
    </cfRule>
  </conditionalFormatting>
  <conditionalFormatting sqref="B57:L58">
    <cfRule type="expression" dxfId="133" priority="10" stopIfTrue="1">
      <formula>IF(AND($C$5=3,$C$6=3,#REF!=3,$C$7=3),1,0)</formula>
    </cfRule>
  </conditionalFormatting>
  <conditionalFormatting sqref="B59:L59">
    <cfRule type="expression" dxfId="132" priority="9" stopIfTrue="1">
      <formula>IF(AND($C$5=3,$C$6=3,#REF!=3,$C$7=3),1,0)</formula>
    </cfRule>
  </conditionalFormatting>
  <conditionalFormatting sqref="I21">
    <cfRule type="expression" dxfId="131" priority="8" stopIfTrue="1">
      <formula>IF(AND($C$5=3,$C$6=3,#REF!=3,$C$7=3),1,0)</formula>
    </cfRule>
  </conditionalFormatting>
  <conditionalFormatting sqref="K15 K17 K19 K21">
    <cfRule type="expression" dxfId="130" priority="7" stopIfTrue="1">
      <formula>IF(AND($C$5=3,$C$6=3,#REF!=3,$C$7=3),1,0)</formula>
    </cfRule>
  </conditionalFormatting>
  <conditionalFormatting sqref="I19">
    <cfRule type="expression" dxfId="129" priority="5" stopIfTrue="1">
      <formula>IF(AND($C$5=3,$C$6=3,#REF!=3,$C$7=3),1,0)</formula>
    </cfRule>
  </conditionalFormatting>
  <conditionalFormatting sqref="I9">
    <cfRule type="expression" dxfId="128" priority="4" stopIfTrue="1">
      <formula>IF(AND($C$5=3,$C$6=3,#REF!=3,$C$7=3),1,0)</formula>
    </cfRule>
  </conditionalFormatting>
  <conditionalFormatting sqref="I13">
    <cfRule type="expression" dxfId="127" priority="3" stopIfTrue="1">
      <formula>IF(AND($C$5=3,$C$6=3,#REF!=3,$C$7=3),1,0)</formula>
    </cfRule>
  </conditionalFormatting>
  <conditionalFormatting sqref="K9 K11 K13">
    <cfRule type="expression" dxfId="126" priority="2" stopIfTrue="1">
      <formula>IF(AND($C$5=3,$C$6=3,#REF!=3,$C$7=3),1,0)</formula>
    </cfRule>
  </conditionalFormatting>
  <conditionalFormatting sqref="I11">
    <cfRule type="expression" dxfId="125" priority="1" stopIfTrue="1">
      <formula>IF(AND($C$5=3,$C$6=3,#REF!=3,$C$7=3),1,0)</formula>
    </cfRule>
  </conditionalFormatting>
  <pageMargins left="0.75" right="0.75" top="1" bottom="1" header="0" footer="0"/>
  <pageSetup paperSize="9" scale="8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AN583"/>
  <sheetViews>
    <sheetView showGridLines="0" showOutlineSymbols="0" workbookViewId="0">
      <selection activeCell="L32" sqref="L32"/>
    </sheetView>
  </sheetViews>
  <sheetFormatPr baseColWidth="10" defaultRowHeight="12.75" x14ac:dyDescent="0.2"/>
  <cols>
    <col min="1" max="1" width="26.28515625" style="241" customWidth="1"/>
    <col min="2" max="2" width="8.7109375" style="241" bestFit="1" customWidth="1"/>
    <col min="3" max="3" width="24.140625" style="241" bestFit="1" customWidth="1"/>
    <col min="4" max="4" width="4.28515625" style="241" customWidth="1"/>
    <col min="5" max="5" width="4.5703125" style="241" bestFit="1" customWidth="1"/>
    <col min="6" max="6" width="4.5703125" style="241" customWidth="1"/>
    <col min="7" max="7" width="27.28515625" style="241" bestFit="1" customWidth="1"/>
    <col min="8" max="8" width="16.42578125" style="241" customWidth="1"/>
    <col min="9" max="9" width="6.140625" style="241" bestFit="1" customWidth="1"/>
    <col min="10" max="10" width="8.7109375" style="241" customWidth="1"/>
    <col min="11" max="12" width="15.7109375" style="241" customWidth="1"/>
    <col min="13" max="13" width="5.7109375" style="241" customWidth="1"/>
    <col min="14" max="15" width="26.28515625" style="241" customWidth="1"/>
    <col min="16" max="16" width="5.7109375" style="241" customWidth="1"/>
    <col min="17" max="17" width="7.7109375" style="241" customWidth="1"/>
    <col min="18" max="16384" width="11.42578125" style="241"/>
  </cols>
  <sheetData>
    <row r="1" spans="1:40" s="240" customFormat="1" ht="35.1" customHeight="1" x14ac:dyDescent="0.2">
      <c r="A1" s="442" t="s">
        <v>157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272"/>
      <c r="O1" s="272"/>
      <c r="P1" s="272"/>
      <c r="Q1" s="272"/>
      <c r="R1" s="273"/>
      <c r="S1" s="273"/>
      <c r="T1" s="273"/>
      <c r="U1" s="273"/>
      <c r="V1" s="274"/>
      <c r="W1" s="274"/>
      <c r="X1" s="275"/>
      <c r="Y1" s="275"/>
      <c r="Z1" s="275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</row>
    <row r="2" spans="1:40" s="240" customFormat="1" ht="35.1" customHeight="1" x14ac:dyDescent="0.2">
      <c r="A2" s="442"/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272"/>
      <c r="O2" s="272"/>
      <c r="P2" s="272"/>
      <c r="Q2" s="272"/>
      <c r="R2" s="273"/>
      <c r="S2" s="273"/>
      <c r="T2" s="273"/>
      <c r="U2" s="273"/>
      <c r="V2" s="274"/>
      <c r="W2" s="274"/>
      <c r="X2" s="275"/>
      <c r="Y2" s="275"/>
      <c r="Z2" s="275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</row>
    <row r="3" spans="1:40" ht="21" customHeight="1" x14ac:dyDescent="0.2">
      <c r="A3" s="277"/>
      <c r="B3" s="278"/>
      <c r="C3" s="278"/>
      <c r="D3" s="278"/>
      <c r="E3" s="278"/>
      <c r="F3" s="278"/>
      <c r="G3" s="279"/>
      <c r="H3" s="278"/>
      <c r="I3" s="278"/>
      <c r="J3" s="278"/>
      <c r="K3" s="278"/>
      <c r="L3" s="278"/>
      <c r="M3" s="278"/>
      <c r="N3" s="279"/>
      <c r="O3" s="279"/>
      <c r="P3" s="279"/>
      <c r="Q3" s="279"/>
      <c r="R3" s="279"/>
      <c r="S3" s="278"/>
      <c r="T3" s="278"/>
      <c r="U3" s="278"/>
      <c r="V3" s="278"/>
      <c r="W3" s="278"/>
      <c r="X3" s="278"/>
      <c r="Y3" s="278"/>
      <c r="Z3" s="278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</row>
    <row r="4" spans="1:40" ht="14.25" thickBot="1" x14ac:dyDescent="0.3">
      <c r="A4" s="277"/>
      <c r="B4" s="278"/>
      <c r="C4" s="278"/>
      <c r="D4" s="278"/>
      <c r="E4" s="278"/>
      <c r="F4" s="278"/>
      <c r="G4" s="279"/>
      <c r="H4" s="278"/>
      <c r="I4" s="278"/>
      <c r="J4" s="278"/>
      <c r="K4" s="278"/>
      <c r="L4" s="278"/>
      <c r="M4" s="278"/>
      <c r="N4" s="281"/>
      <c r="O4" s="282"/>
      <c r="P4" s="279"/>
      <c r="Q4" s="283"/>
      <c r="R4" s="279"/>
      <c r="S4" s="278"/>
      <c r="T4" s="278"/>
      <c r="U4" s="278"/>
      <c r="V4" s="278"/>
      <c r="W4" s="278"/>
      <c r="X4" s="278"/>
      <c r="Y4" s="278"/>
      <c r="Z4" s="278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</row>
    <row r="5" spans="1:40" ht="17.850000000000001" customHeight="1" x14ac:dyDescent="0.25">
      <c r="A5" s="284"/>
      <c r="B5" s="285" t="s">
        <v>158</v>
      </c>
      <c r="C5" s="286" t="s">
        <v>159</v>
      </c>
      <c r="D5" s="533"/>
      <c r="E5" s="445"/>
      <c r="F5" s="534"/>
      <c r="G5" s="286" t="s">
        <v>160</v>
      </c>
      <c r="H5" s="286" t="s">
        <v>109</v>
      </c>
      <c r="I5" s="447" t="s">
        <v>110</v>
      </c>
      <c r="J5" s="447"/>
      <c r="K5" s="286" t="s">
        <v>161</v>
      </c>
      <c r="L5" s="287" t="s">
        <v>111</v>
      </c>
      <c r="M5" s="279"/>
      <c r="N5" s="288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</row>
    <row r="6" spans="1:40" ht="3" customHeight="1" x14ac:dyDescent="0.2">
      <c r="A6" s="290"/>
      <c r="B6" s="448"/>
      <c r="C6" s="449"/>
      <c r="D6" s="449"/>
      <c r="E6" s="449"/>
      <c r="F6" s="449"/>
      <c r="G6" s="449"/>
      <c r="H6" s="449"/>
      <c r="I6" s="449"/>
      <c r="J6" s="449"/>
      <c r="K6" s="449"/>
      <c r="L6" s="451"/>
      <c r="M6" s="279"/>
      <c r="N6" s="279"/>
      <c r="O6" s="279"/>
      <c r="P6" s="279"/>
      <c r="Q6" s="279"/>
      <c r="R6" s="279"/>
      <c r="S6" s="278"/>
      <c r="T6" s="278"/>
      <c r="U6" s="278"/>
      <c r="V6" s="278"/>
      <c r="W6" s="278"/>
      <c r="X6" s="278"/>
      <c r="Y6" s="278"/>
      <c r="Z6" s="278"/>
      <c r="AA6" s="280"/>
      <c r="AB6" s="289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</row>
    <row r="7" spans="1:40" ht="15" x14ac:dyDescent="0.2">
      <c r="A7" s="290"/>
      <c r="B7" s="518" t="s">
        <v>176</v>
      </c>
      <c r="C7" s="314" t="s">
        <v>150</v>
      </c>
      <c r="D7" s="537"/>
      <c r="E7" s="522" t="s">
        <v>163</v>
      </c>
      <c r="F7" s="522"/>
      <c r="G7" s="314" t="s">
        <v>183</v>
      </c>
      <c r="H7" s="539" t="s">
        <v>184</v>
      </c>
      <c r="I7" s="515">
        <v>0.66666666666666663</v>
      </c>
      <c r="J7" s="515"/>
      <c r="K7" s="516" t="s">
        <v>175</v>
      </c>
      <c r="L7" s="462"/>
      <c r="M7" s="279"/>
      <c r="N7" s="279"/>
      <c r="O7" s="279"/>
      <c r="P7" s="279"/>
      <c r="Q7" s="279"/>
      <c r="R7" s="279"/>
      <c r="S7" s="278"/>
      <c r="T7" s="278"/>
      <c r="U7" s="278"/>
      <c r="V7" s="278"/>
      <c r="W7" s="278"/>
      <c r="X7" s="278"/>
      <c r="Y7" s="278"/>
      <c r="Z7" s="278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  <c r="AL7" s="280"/>
      <c r="AM7" s="280"/>
      <c r="AN7" s="280"/>
    </row>
    <row r="8" spans="1:40" ht="8.25" customHeight="1" x14ac:dyDescent="0.2">
      <c r="A8" s="290"/>
      <c r="B8" s="519"/>
      <c r="C8" s="291" t="s">
        <v>178</v>
      </c>
      <c r="D8" s="541"/>
      <c r="E8" s="523"/>
      <c r="F8" s="523"/>
      <c r="G8" s="291" t="s">
        <v>180</v>
      </c>
      <c r="H8" s="527"/>
      <c r="I8" s="515"/>
      <c r="J8" s="515"/>
      <c r="K8" s="517"/>
      <c r="L8" s="463"/>
      <c r="M8" s="279"/>
      <c r="N8" s="279"/>
      <c r="O8" s="279"/>
      <c r="P8" s="279"/>
      <c r="Q8" s="279"/>
      <c r="R8" s="279"/>
      <c r="S8" s="278"/>
      <c r="T8" s="278"/>
      <c r="U8" s="278"/>
      <c r="V8" s="278"/>
      <c r="W8" s="278"/>
      <c r="X8" s="278"/>
      <c r="Y8" s="278"/>
      <c r="Z8" s="278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</row>
    <row r="9" spans="1:40" ht="17.850000000000001" customHeight="1" x14ac:dyDescent="0.2">
      <c r="A9" s="290"/>
      <c r="B9" s="518" t="s">
        <v>177</v>
      </c>
      <c r="C9" s="314" t="s">
        <v>182</v>
      </c>
      <c r="D9" s="537"/>
      <c r="E9" s="522" t="s">
        <v>163</v>
      </c>
      <c r="F9" s="522"/>
      <c r="G9" s="314" t="s">
        <v>114</v>
      </c>
      <c r="H9" s="539" t="s">
        <v>184</v>
      </c>
      <c r="I9" s="515">
        <v>0.58333333333333337</v>
      </c>
      <c r="J9" s="515"/>
      <c r="K9" s="516" t="s">
        <v>187</v>
      </c>
      <c r="L9" s="469"/>
      <c r="M9" s="279"/>
      <c r="N9" s="279"/>
      <c r="O9" s="279"/>
      <c r="P9" s="279"/>
      <c r="Q9" s="279"/>
      <c r="R9" s="279"/>
      <c r="S9" s="278"/>
      <c r="T9" s="278"/>
      <c r="U9" s="278"/>
      <c r="V9" s="278"/>
      <c r="W9" s="278"/>
      <c r="X9" s="278"/>
      <c r="Y9" s="278"/>
      <c r="Z9" s="278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</row>
    <row r="10" spans="1:40" ht="9" customHeight="1" thickBot="1" x14ac:dyDescent="0.25">
      <c r="A10" s="290"/>
      <c r="B10" s="528"/>
      <c r="C10" s="292" t="s">
        <v>179</v>
      </c>
      <c r="D10" s="538"/>
      <c r="E10" s="530"/>
      <c r="F10" s="530"/>
      <c r="G10" s="292" t="s">
        <v>181</v>
      </c>
      <c r="H10" s="540"/>
      <c r="I10" s="535"/>
      <c r="J10" s="535"/>
      <c r="K10" s="536"/>
      <c r="L10" s="470"/>
      <c r="M10" s="279"/>
      <c r="N10" s="279"/>
      <c r="O10" s="279"/>
      <c r="P10" s="279"/>
      <c r="Q10" s="279"/>
      <c r="R10" s="279"/>
      <c r="S10" s="278"/>
      <c r="T10" s="278"/>
      <c r="U10" s="278"/>
      <c r="V10" s="278"/>
      <c r="W10" s="278"/>
      <c r="X10" s="278"/>
      <c r="Y10" s="278"/>
      <c r="Z10" s="278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</row>
    <row r="11" spans="1:40" ht="15" x14ac:dyDescent="0.2">
      <c r="A11" s="290"/>
      <c r="B11" s="513"/>
      <c r="C11" s="293"/>
      <c r="D11" s="513"/>
      <c r="E11" s="513"/>
      <c r="F11" s="514"/>
      <c r="G11" s="293"/>
      <c r="H11" s="513"/>
      <c r="I11" s="485"/>
      <c r="J11" s="485"/>
      <c r="K11" s="471"/>
      <c r="L11" s="471"/>
      <c r="M11" s="279"/>
      <c r="N11" s="279"/>
      <c r="O11" s="279"/>
      <c r="P11" s="279"/>
      <c r="Q11" s="279"/>
      <c r="R11" s="279"/>
      <c r="S11" s="278"/>
      <c r="T11" s="278"/>
      <c r="U11" s="278"/>
      <c r="V11" s="278"/>
      <c r="W11" s="278"/>
      <c r="X11" s="278"/>
      <c r="Y11" s="278"/>
      <c r="Z11" s="278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</row>
    <row r="12" spans="1:40" ht="9" customHeight="1" x14ac:dyDescent="0.2">
      <c r="A12" s="290"/>
      <c r="B12" s="513"/>
      <c r="C12" s="294"/>
      <c r="D12" s="513"/>
      <c r="E12" s="513"/>
      <c r="F12" s="514"/>
      <c r="G12" s="294"/>
      <c r="H12" s="513"/>
      <c r="I12" s="485"/>
      <c r="J12" s="485"/>
      <c r="K12" s="471"/>
      <c r="L12" s="471"/>
      <c r="M12" s="279"/>
      <c r="N12" s="279"/>
      <c r="O12" s="279"/>
      <c r="P12" s="279"/>
      <c r="Q12" s="279"/>
      <c r="R12" s="279"/>
      <c r="S12" s="278"/>
      <c r="T12" s="278"/>
      <c r="U12" s="278"/>
      <c r="V12" s="278"/>
      <c r="W12" s="278"/>
      <c r="X12" s="278"/>
      <c r="Y12" s="278"/>
      <c r="Z12" s="278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</row>
    <row r="13" spans="1:40" ht="15" x14ac:dyDescent="0.2">
      <c r="A13" s="290"/>
      <c r="B13" s="513"/>
      <c r="C13" s="293"/>
      <c r="D13" s="513"/>
      <c r="E13" s="513"/>
      <c r="F13" s="514"/>
      <c r="G13" s="293"/>
      <c r="H13" s="513"/>
      <c r="I13" s="485"/>
      <c r="J13" s="485"/>
      <c r="K13" s="471"/>
      <c r="L13" s="471"/>
      <c r="M13" s="279"/>
      <c r="N13" s="279"/>
      <c r="O13" s="279"/>
      <c r="P13" s="279"/>
      <c r="Q13" s="279"/>
      <c r="R13" s="279"/>
      <c r="S13" s="278"/>
      <c r="T13" s="278"/>
      <c r="U13" s="278"/>
      <c r="V13" s="278"/>
      <c r="W13" s="278"/>
      <c r="X13" s="278"/>
      <c r="Y13" s="278"/>
      <c r="Z13" s="278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</row>
    <row r="14" spans="1:40" ht="9.75" customHeight="1" x14ac:dyDescent="0.2">
      <c r="A14" s="290"/>
      <c r="B14" s="513"/>
      <c r="C14" s="294"/>
      <c r="D14" s="513"/>
      <c r="E14" s="513"/>
      <c r="F14" s="514"/>
      <c r="G14" s="294"/>
      <c r="H14" s="513"/>
      <c r="I14" s="485"/>
      <c r="J14" s="485"/>
      <c r="K14" s="471"/>
      <c r="L14" s="471"/>
      <c r="M14" s="279"/>
      <c r="N14" s="279"/>
      <c r="O14" s="279"/>
      <c r="P14" s="279"/>
      <c r="Q14" s="279"/>
      <c r="R14" s="279"/>
      <c r="S14" s="278"/>
      <c r="T14" s="278"/>
      <c r="U14" s="278"/>
      <c r="V14" s="278"/>
      <c r="W14" s="278"/>
      <c r="X14" s="278"/>
      <c r="Y14" s="278"/>
      <c r="Z14" s="278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</row>
    <row r="15" spans="1:40" ht="15" x14ac:dyDescent="0.2">
      <c r="A15" s="290"/>
      <c r="B15" s="513"/>
      <c r="C15" s="293"/>
      <c r="D15" s="513"/>
      <c r="E15" s="513"/>
      <c r="F15" s="514"/>
      <c r="G15" s="293"/>
      <c r="H15" s="513"/>
      <c r="I15" s="485"/>
      <c r="J15" s="485"/>
      <c r="K15" s="471"/>
      <c r="L15" s="472"/>
      <c r="M15" s="279"/>
      <c r="N15" s="279"/>
      <c r="O15" s="279"/>
      <c r="P15" s="279"/>
      <c r="Q15" s="279"/>
      <c r="R15" s="279"/>
      <c r="S15" s="278"/>
      <c r="T15" s="278"/>
      <c r="U15" s="278"/>
      <c r="V15" s="278"/>
      <c r="W15" s="278"/>
      <c r="X15" s="278"/>
      <c r="Y15" s="278"/>
      <c r="Z15" s="278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0"/>
    </row>
    <row r="16" spans="1:40" ht="9" customHeight="1" x14ac:dyDescent="0.2">
      <c r="A16" s="290"/>
      <c r="B16" s="513"/>
      <c r="C16" s="294"/>
      <c r="D16" s="513"/>
      <c r="E16" s="513"/>
      <c r="F16" s="514"/>
      <c r="G16" s="294"/>
      <c r="H16" s="513"/>
      <c r="I16" s="485"/>
      <c r="J16" s="485"/>
      <c r="K16" s="471"/>
      <c r="L16" s="472"/>
      <c r="M16" s="279"/>
      <c r="N16" s="279"/>
      <c r="O16" s="279"/>
      <c r="P16" s="279"/>
      <c r="Q16" s="279"/>
      <c r="R16" s="279"/>
      <c r="S16" s="278"/>
      <c r="T16" s="278"/>
      <c r="U16" s="278"/>
      <c r="V16" s="278"/>
      <c r="W16" s="278"/>
      <c r="X16" s="278"/>
      <c r="Y16" s="278"/>
      <c r="Z16" s="278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</row>
    <row r="17" spans="1:40" ht="17.25" customHeight="1" x14ac:dyDescent="0.2">
      <c r="A17" s="290"/>
      <c r="B17" s="513"/>
      <c r="C17" s="293"/>
      <c r="D17" s="514"/>
      <c r="E17" s="513"/>
      <c r="F17" s="513"/>
      <c r="G17" s="293"/>
      <c r="H17" s="513"/>
      <c r="I17" s="476"/>
      <c r="J17" s="476"/>
      <c r="K17" s="471"/>
      <c r="L17" s="471"/>
      <c r="M17" s="279"/>
      <c r="N17" s="279"/>
      <c r="O17" s="279"/>
      <c r="P17" s="279"/>
      <c r="Q17" s="279"/>
      <c r="R17" s="279"/>
      <c r="S17" s="278"/>
      <c r="T17" s="278"/>
      <c r="U17" s="278"/>
      <c r="V17" s="278"/>
      <c r="W17" s="278"/>
      <c r="X17" s="278"/>
      <c r="Y17" s="278"/>
      <c r="Z17" s="278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0"/>
    </row>
    <row r="18" spans="1:40" ht="9" customHeight="1" x14ac:dyDescent="0.2">
      <c r="A18" s="290"/>
      <c r="B18" s="513"/>
      <c r="C18" s="294"/>
      <c r="D18" s="514"/>
      <c r="E18" s="513"/>
      <c r="F18" s="513"/>
      <c r="G18" s="294"/>
      <c r="H18" s="513"/>
      <c r="I18" s="476"/>
      <c r="J18" s="476"/>
      <c r="K18" s="471"/>
      <c r="L18" s="471"/>
      <c r="M18" s="279"/>
      <c r="N18" s="279"/>
      <c r="O18" s="279"/>
      <c r="P18" s="279"/>
      <c r="Q18" s="279"/>
      <c r="R18" s="279"/>
      <c r="S18" s="278"/>
      <c r="T18" s="278"/>
      <c r="U18" s="278"/>
      <c r="V18" s="278"/>
      <c r="W18" s="278"/>
      <c r="X18" s="278"/>
      <c r="Y18" s="278"/>
      <c r="Z18" s="278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</row>
    <row r="19" spans="1:40" ht="18" customHeight="1" x14ac:dyDescent="0.2">
      <c r="A19" s="290"/>
      <c r="B19" s="513"/>
      <c r="C19" s="293"/>
      <c r="D19" s="513"/>
      <c r="E19" s="513"/>
      <c r="F19" s="513"/>
      <c r="G19" s="293"/>
      <c r="H19" s="513"/>
      <c r="I19" s="476"/>
      <c r="J19" s="476"/>
      <c r="K19" s="471"/>
      <c r="L19" s="471"/>
      <c r="M19" s="279"/>
      <c r="N19" s="279"/>
      <c r="O19" s="279"/>
      <c r="P19" s="279"/>
      <c r="Q19" s="279"/>
      <c r="R19" s="279"/>
      <c r="S19" s="278"/>
      <c r="T19" s="278"/>
      <c r="U19" s="278"/>
      <c r="V19" s="278"/>
      <c r="W19" s="278"/>
      <c r="X19" s="278"/>
      <c r="Y19" s="278"/>
      <c r="Z19" s="278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0"/>
    </row>
    <row r="20" spans="1:40" ht="8.25" customHeight="1" x14ac:dyDescent="0.2">
      <c r="A20" s="290"/>
      <c r="B20" s="513"/>
      <c r="C20" s="294"/>
      <c r="D20" s="513"/>
      <c r="E20" s="513"/>
      <c r="F20" s="513"/>
      <c r="G20" s="294"/>
      <c r="H20" s="513"/>
      <c r="I20" s="476"/>
      <c r="J20" s="476"/>
      <c r="K20" s="471"/>
      <c r="L20" s="471"/>
      <c r="M20" s="279"/>
      <c r="N20" s="279"/>
      <c r="O20" s="279"/>
      <c r="P20" s="279"/>
      <c r="Q20" s="279"/>
      <c r="R20" s="279"/>
      <c r="S20" s="278"/>
      <c r="T20" s="278"/>
      <c r="U20" s="278"/>
      <c r="V20" s="278"/>
      <c r="W20" s="278"/>
      <c r="X20" s="278"/>
      <c r="Y20" s="278"/>
      <c r="Z20" s="278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</row>
    <row r="21" spans="1:40" ht="15" x14ac:dyDescent="0.2">
      <c r="A21" s="290"/>
      <c r="B21" s="513"/>
      <c r="C21" s="293"/>
      <c r="D21" s="514"/>
      <c r="E21" s="513"/>
      <c r="F21" s="513"/>
      <c r="G21" s="293"/>
      <c r="H21" s="513"/>
      <c r="I21" s="477"/>
      <c r="J21" s="477"/>
      <c r="K21" s="471"/>
      <c r="L21" s="471"/>
      <c r="M21" s="279"/>
      <c r="N21" s="279"/>
      <c r="O21" s="279"/>
      <c r="P21" s="279"/>
      <c r="Q21" s="279"/>
      <c r="R21" s="279"/>
      <c r="S21" s="278"/>
      <c r="T21" s="278"/>
      <c r="U21" s="278"/>
      <c r="V21" s="278"/>
      <c r="W21" s="278"/>
      <c r="X21" s="278"/>
      <c r="Y21" s="278"/>
      <c r="Z21" s="278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0"/>
      <c r="AN21" s="280"/>
    </row>
    <row r="22" spans="1:40" ht="9" customHeight="1" x14ac:dyDescent="0.2">
      <c r="A22" s="290"/>
      <c r="B22" s="513"/>
      <c r="C22" s="294"/>
      <c r="D22" s="514"/>
      <c r="E22" s="513"/>
      <c r="F22" s="513"/>
      <c r="G22" s="294"/>
      <c r="H22" s="513"/>
      <c r="I22" s="477"/>
      <c r="J22" s="477"/>
      <c r="K22" s="471"/>
      <c r="L22" s="471"/>
      <c r="M22" s="279"/>
      <c r="N22" s="279"/>
      <c r="O22" s="279"/>
      <c r="P22" s="279"/>
      <c r="Q22" s="279"/>
      <c r="R22" s="279"/>
      <c r="S22" s="278"/>
      <c r="T22" s="278"/>
      <c r="U22" s="278"/>
      <c r="V22" s="278"/>
      <c r="W22" s="278"/>
      <c r="X22" s="278"/>
      <c r="Y22" s="278"/>
      <c r="Z22" s="278"/>
      <c r="AA22" s="280"/>
      <c r="AB22" s="280"/>
      <c r="AC22" s="280"/>
      <c r="AD22" s="280"/>
      <c r="AE22" s="280"/>
      <c r="AF22" s="280"/>
      <c r="AG22" s="280"/>
      <c r="AH22" s="280"/>
      <c r="AI22" s="280"/>
      <c r="AJ22" s="280"/>
      <c r="AK22" s="280"/>
      <c r="AL22" s="280"/>
      <c r="AM22" s="280"/>
      <c r="AN22" s="280"/>
    </row>
    <row r="23" spans="1:40" ht="15" x14ac:dyDescent="0.25">
      <c r="A23" s="290"/>
      <c r="B23" s="295"/>
      <c r="C23" s="296"/>
      <c r="D23" s="295"/>
      <c r="E23" s="293"/>
      <c r="F23" s="297"/>
      <c r="G23" s="293"/>
      <c r="H23" s="296"/>
      <c r="I23" s="482"/>
      <c r="J23" s="482"/>
      <c r="K23" s="298"/>
      <c r="L23" s="299"/>
      <c r="M23" s="279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80"/>
      <c r="AB23" s="280"/>
      <c r="AC23" s="280"/>
      <c r="AD23" s="280"/>
      <c r="AE23" s="280"/>
      <c r="AF23" s="280"/>
      <c r="AG23" s="280"/>
      <c r="AH23" s="280"/>
      <c r="AI23" s="280"/>
      <c r="AJ23" s="280"/>
      <c r="AK23" s="280"/>
      <c r="AL23" s="280"/>
      <c r="AM23" s="280"/>
      <c r="AN23" s="280"/>
    </row>
    <row r="24" spans="1:40" ht="15" x14ac:dyDescent="0.25">
      <c r="A24" s="290"/>
      <c r="B24" s="297"/>
      <c r="C24" s="296"/>
      <c r="D24" s="295"/>
      <c r="E24" s="293"/>
      <c r="F24" s="297"/>
      <c r="G24" s="293"/>
      <c r="H24" s="293"/>
      <c r="I24" s="478"/>
      <c r="J24" s="478"/>
      <c r="K24" s="298"/>
      <c r="L24" s="298"/>
      <c r="M24" s="279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</row>
    <row r="25" spans="1:40" ht="15" x14ac:dyDescent="0.25">
      <c r="A25" s="290"/>
      <c r="B25" s="295"/>
      <c r="C25" s="293"/>
      <c r="D25" s="297"/>
      <c r="E25" s="293"/>
      <c r="F25" s="295"/>
      <c r="G25" s="296"/>
      <c r="H25" s="296"/>
      <c r="I25" s="483"/>
      <c r="J25" s="483"/>
      <c r="K25" s="298"/>
      <c r="L25" s="298"/>
      <c r="M25" s="279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  <c r="Y25" s="278"/>
      <c r="Z25" s="278"/>
    </row>
    <row r="26" spans="1:40" ht="15" x14ac:dyDescent="0.25">
      <c r="A26" s="290"/>
      <c r="B26" s="297"/>
      <c r="C26" s="293"/>
      <c r="D26" s="297"/>
      <c r="E26" s="293"/>
      <c r="F26" s="295"/>
      <c r="G26" s="296"/>
      <c r="H26" s="293"/>
      <c r="I26" s="478"/>
      <c r="J26" s="478"/>
      <c r="K26" s="298"/>
      <c r="L26" s="298"/>
      <c r="M26" s="279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</row>
    <row r="27" spans="1:40" ht="15" x14ac:dyDescent="0.25">
      <c r="A27" s="290"/>
      <c r="B27" s="297"/>
      <c r="C27" s="296"/>
      <c r="D27" s="295"/>
      <c r="E27" s="293"/>
      <c r="F27" s="297"/>
      <c r="G27" s="293"/>
      <c r="H27" s="293"/>
      <c r="I27" s="478"/>
      <c r="J27" s="478"/>
      <c r="K27" s="298"/>
      <c r="L27" s="299"/>
      <c r="M27" s="279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</row>
    <row r="28" spans="1:40" ht="15" x14ac:dyDescent="0.25">
      <c r="A28" s="290"/>
      <c r="B28" s="297"/>
      <c r="C28" s="296"/>
      <c r="D28" s="295"/>
      <c r="E28" s="293"/>
      <c r="F28" s="297"/>
      <c r="G28" s="293"/>
      <c r="H28" s="293"/>
      <c r="I28" s="478"/>
      <c r="J28" s="478"/>
      <c r="K28" s="298"/>
      <c r="L28" s="298"/>
      <c r="M28" s="279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</row>
    <row r="29" spans="1:40" ht="15" x14ac:dyDescent="0.25">
      <c r="A29" s="290"/>
      <c r="B29" s="297"/>
      <c r="C29" s="293"/>
      <c r="D29" s="297"/>
      <c r="E29" s="293"/>
      <c r="F29" s="297"/>
      <c r="G29" s="293"/>
      <c r="H29" s="293"/>
      <c r="I29" s="478"/>
      <c r="J29" s="478"/>
      <c r="K29" s="298"/>
      <c r="L29" s="298"/>
      <c r="M29" s="279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</row>
    <row r="30" spans="1:40" ht="15" x14ac:dyDescent="0.25">
      <c r="A30" s="290"/>
      <c r="B30" s="297"/>
      <c r="C30" s="296"/>
      <c r="D30" s="295"/>
      <c r="E30" s="293"/>
      <c r="F30" s="297"/>
      <c r="G30" s="293"/>
      <c r="H30" s="293"/>
      <c r="I30" s="478"/>
      <c r="J30" s="478"/>
      <c r="K30" s="298"/>
      <c r="L30" s="298"/>
      <c r="M30" s="279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</row>
    <row r="31" spans="1:40" x14ac:dyDescent="0.2">
      <c r="A31" s="290"/>
      <c r="B31" s="300"/>
      <c r="C31" s="301"/>
      <c r="D31" s="301"/>
      <c r="E31" s="302"/>
      <c r="F31" s="302"/>
      <c r="G31" s="303"/>
      <c r="H31" s="298"/>
      <c r="I31" s="298"/>
      <c r="J31" s="298"/>
      <c r="K31" s="298"/>
      <c r="L31" s="299"/>
      <c r="M31" s="279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</row>
    <row r="32" spans="1:40" x14ac:dyDescent="0.2">
      <c r="A32" s="290"/>
      <c r="B32" s="304"/>
      <c r="C32" s="304"/>
      <c r="D32" s="304"/>
      <c r="E32" s="304"/>
      <c r="F32" s="304"/>
      <c r="G32" s="305"/>
      <c r="H32" s="306"/>
      <c r="I32" s="307"/>
      <c r="J32" s="298"/>
      <c r="K32" s="298"/>
      <c r="L32" s="298"/>
      <c r="M32" s="279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</row>
    <row r="33" spans="1:26" x14ac:dyDescent="0.2">
      <c r="A33" s="290"/>
      <c r="B33" s="304"/>
      <c r="C33" s="304"/>
      <c r="D33" s="304"/>
      <c r="E33" s="304"/>
      <c r="F33" s="304"/>
      <c r="G33" s="298"/>
      <c r="H33" s="298"/>
      <c r="I33" s="298"/>
      <c r="J33" s="298"/>
      <c r="K33" s="298"/>
      <c r="L33" s="298"/>
      <c r="M33" s="279"/>
      <c r="N33" s="278"/>
      <c r="O33" s="278"/>
      <c r="P33" s="278"/>
      <c r="Q33" s="278"/>
      <c r="R33" s="278"/>
      <c r="S33" s="278"/>
      <c r="T33" s="308"/>
      <c r="U33" s="308"/>
      <c r="V33" s="278"/>
      <c r="W33" s="278"/>
      <c r="X33" s="278"/>
      <c r="Y33" s="278"/>
      <c r="Z33" s="278"/>
    </row>
    <row r="34" spans="1:26" x14ac:dyDescent="0.2">
      <c r="A34" s="290"/>
      <c r="B34" s="304"/>
      <c r="C34" s="304"/>
      <c r="D34" s="304"/>
      <c r="E34" s="304"/>
      <c r="F34" s="304"/>
      <c r="G34" s="298"/>
      <c r="H34" s="298"/>
      <c r="I34" s="298"/>
      <c r="J34" s="298"/>
      <c r="K34" s="298"/>
      <c r="L34" s="298"/>
      <c r="M34" s="279"/>
      <c r="N34" s="278"/>
      <c r="O34" s="278"/>
      <c r="P34" s="278"/>
      <c r="Q34" s="278"/>
      <c r="R34" s="278"/>
      <c r="S34" s="278"/>
      <c r="T34" s="308"/>
      <c r="U34" s="309"/>
      <c r="V34" s="278"/>
      <c r="W34" s="278"/>
      <c r="X34" s="278"/>
      <c r="Y34" s="278"/>
      <c r="Z34" s="278"/>
    </row>
    <row r="35" spans="1:26" x14ac:dyDescent="0.2">
      <c r="A35" s="290"/>
      <c r="B35" s="304"/>
      <c r="C35" s="304"/>
      <c r="D35" s="304"/>
      <c r="E35" s="304"/>
      <c r="F35" s="304"/>
      <c r="G35" s="298"/>
      <c r="H35" s="298"/>
      <c r="I35" s="298"/>
      <c r="J35" s="298"/>
      <c r="K35" s="298"/>
      <c r="L35" s="298"/>
      <c r="M35" s="279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</row>
    <row r="36" spans="1:26" x14ac:dyDescent="0.2">
      <c r="A36" s="290"/>
      <c r="B36" s="304"/>
      <c r="C36" s="304"/>
      <c r="D36" s="304"/>
      <c r="E36" s="304"/>
      <c r="F36" s="304"/>
      <c r="G36" s="305"/>
      <c r="H36" s="306"/>
      <c r="I36" s="307"/>
      <c r="J36" s="298"/>
      <c r="K36" s="298"/>
      <c r="L36" s="298"/>
      <c r="M36" s="279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</row>
    <row r="37" spans="1:26" x14ac:dyDescent="0.2">
      <c r="A37" s="290"/>
      <c r="B37" s="300"/>
      <c r="C37" s="301"/>
      <c r="D37" s="301"/>
      <c r="E37" s="302"/>
      <c r="F37" s="302"/>
      <c r="G37" s="303"/>
      <c r="H37" s="298"/>
      <c r="I37" s="298"/>
      <c r="J37" s="298"/>
      <c r="K37" s="298"/>
      <c r="L37" s="299"/>
      <c r="M37" s="279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</row>
    <row r="38" spans="1:26" x14ac:dyDescent="0.2">
      <c r="A38" s="290"/>
      <c r="B38" s="304"/>
      <c r="C38" s="304"/>
      <c r="D38" s="304"/>
      <c r="E38" s="304"/>
      <c r="F38" s="304"/>
      <c r="G38" s="305"/>
      <c r="H38" s="306"/>
      <c r="I38" s="307"/>
      <c r="J38" s="298"/>
      <c r="K38" s="298"/>
      <c r="L38" s="298"/>
      <c r="M38" s="279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78"/>
      <c r="Y38" s="278"/>
      <c r="Z38" s="278"/>
    </row>
    <row r="39" spans="1:26" x14ac:dyDescent="0.2">
      <c r="A39" s="290"/>
      <c r="B39" s="304"/>
      <c r="C39" s="304"/>
      <c r="D39" s="304"/>
      <c r="E39" s="304"/>
      <c r="F39" s="304"/>
      <c r="G39" s="298"/>
      <c r="H39" s="298"/>
      <c r="I39" s="298"/>
      <c r="J39" s="298"/>
      <c r="K39" s="298"/>
      <c r="L39" s="298"/>
      <c r="M39" s="279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78"/>
      <c r="Y39" s="278"/>
      <c r="Z39" s="278"/>
    </row>
    <row r="40" spans="1:26" x14ac:dyDescent="0.2">
      <c r="A40" s="290"/>
      <c r="B40" s="304"/>
      <c r="C40" s="304"/>
      <c r="D40" s="304"/>
      <c r="E40" s="304"/>
      <c r="F40" s="304"/>
      <c r="G40" s="305"/>
      <c r="H40" s="306"/>
      <c r="I40" s="307"/>
      <c r="J40" s="298"/>
      <c r="K40" s="298"/>
      <c r="L40" s="298"/>
      <c r="M40" s="279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8"/>
    </row>
    <row r="41" spans="1:26" x14ac:dyDescent="0.2">
      <c r="A41" s="290"/>
      <c r="B41" s="300"/>
      <c r="C41" s="301"/>
      <c r="D41" s="301"/>
      <c r="E41" s="302"/>
      <c r="F41" s="302"/>
      <c r="G41" s="303"/>
      <c r="H41" s="298"/>
      <c r="I41" s="298"/>
      <c r="J41" s="298"/>
      <c r="K41" s="298"/>
      <c r="L41" s="299"/>
      <c r="M41" s="279"/>
      <c r="N41" s="278"/>
      <c r="O41" s="278"/>
      <c r="P41" s="278"/>
      <c r="Q41" s="278"/>
      <c r="R41" s="278"/>
      <c r="S41" s="278"/>
      <c r="T41" s="278"/>
      <c r="U41" s="278"/>
      <c r="V41" s="278"/>
      <c r="W41" s="278"/>
      <c r="X41" s="278"/>
      <c r="Y41" s="278"/>
      <c r="Z41" s="278"/>
    </row>
    <row r="42" spans="1:26" x14ac:dyDescent="0.2">
      <c r="A42" s="290"/>
      <c r="B42" s="304"/>
      <c r="C42" s="304"/>
      <c r="D42" s="304"/>
      <c r="E42" s="304"/>
      <c r="F42" s="304"/>
      <c r="G42" s="305"/>
      <c r="H42" s="306"/>
      <c r="I42" s="307"/>
      <c r="J42" s="298"/>
      <c r="K42" s="298"/>
      <c r="L42" s="298"/>
      <c r="M42" s="279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</row>
    <row r="43" spans="1:26" x14ac:dyDescent="0.2">
      <c r="A43" s="290"/>
      <c r="B43" s="304"/>
      <c r="C43" s="304"/>
      <c r="D43" s="304"/>
      <c r="E43" s="304"/>
      <c r="F43" s="304"/>
      <c r="G43" s="298"/>
      <c r="H43" s="298"/>
      <c r="I43" s="298"/>
      <c r="J43" s="298"/>
      <c r="K43" s="298"/>
      <c r="L43" s="298"/>
      <c r="M43" s="279"/>
      <c r="N43" s="278"/>
      <c r="O43" s="278"/>
      <c r="P43" s="278"/>
      <c r="Q43" s="278"/>
      <c r="R43" s="278"/>
      <c r="S43" s="278"/>
      <c r="T43" s="278"/>
      <c r="U43" s="278"/>
      <c r="V43" s="278"/>
      <c r="W43" s="278"/>
      <c r="X43" s="278"/>
      <c r="Y43" s="278"/>
      <c r="Z43" s="278"/>
    </row>
    <row r="44" spans="1:26" x14ac:dyDescent="0.2">
      <c r="A44" s="290"/>
      <c r="B44" s="304"/>
      <c r="C44" s="304"/>
      <c r="D44" s="304"/>
      <c r="E44" s="304"/>
      <c r="F44" s="304"/>
      <c r="G44" s="305"/>
      <c r="H44" s="306"/>
      <c r="I44" s="307"/>
      <c r="J44" s="298"/>
      <c r="K44" s="298"/>
      <c r="L44" s="298"/>
      <c r="M44" s="279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278"/>
    </row>
    <row r="45" spans="1:26" x14ac:dyDescent="0.2">
      <c r="A45" s="290"/>
      <c r="B45" s="300"/>
      <c r="C45" s="301"/>
      <c r="D45" s="301"/>
      <c r="E45" s="302"/>
      <c r="F45" s="302"/>
      <c r="G45" s="303"/>
      <c r="H45" s="298"/>
      <c r="I45" s="298"/>
      <c r="J45" s="298"/>
      <c r="K45" s="298"/>
      <c r="L45" s="299"/>
      <c r="M45" s="279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278"/>
      <c r="Z45" s="278"/>
    </row>
    <row r="46" spans="1:26" x14ac:dyDescent="0.2">
      <c r="A46" s="290"/>
      <c r="B46" s="304"/>
      <c r="C46" s="304"/>
      <c r="D46" s="304"/>
      <c r="E46" s="304"/>
      <c r="F46" s="304"/>
      <c r="G46" s="305"/>
      <c r="H46" s="306"/>
      <c r="I46" s="307"/>
      <c r="J46" s="298"/>
      <c r="K46" s="298"/>
      <c r="L46" s="298"/>
      <c r="M46" s="279"/>
      <c r="N46" s="278"/>
      <c r="O46" s="278"/>
      <c r="P46" s="278"/>
      <c r="Q46" s="278"/>
      <c r="R46" s="278"/>
      <c r="S46" s="278"/>
      <c r="T46" s="278"/>
      <c r="U46" s="278"/>
      <c r="V46" s="278"/>
      <c r="W46" s="278"/>
      <c r="X46" s="278"/>
      <c r="Y46" s="278"/>
      <c r="Z46" s="278"/>
    </row>
    <row r="47" spans="1:26" x14ac:dyDescent="0.2">
      <c r="A47" s="284"/>
      <c r="B47" s="310"/>
      <c r="C47" s="310"/>
      <c r="D47" s="310"/>
      <c r="E47" s="310"/>
      <c r="F47" s="310"/>
      <c r="G47" s="279"/>
      <c r="H47" s="279"/>
      <c r="I47" s="279"/>
      <c r="J47" s="279"/>
      <c r="K47" s="279"/>
      <c r="L47" s="279"/>
      <c r="M47" s="279"/>
      <c r="N47" s="278"/>
      <c r="O47" s="278"/>
      <c r="P47" s="278"/>
      <c r="Q47" s="278"/>
      <c r="R47" s="278"/>
      <c r="S47" s="278"/>
      <c r="T47" s="278"/>
      <c r="U47" s="278"/>
      <c r="V47" s="278"/>
      <c r="W47" s="278"/>
      <c r="X47" s="278"/>
      <c r="Y47" s="278"/>
      <c r="Z47" s="278"/>
    </row>
    <row r="48" spans="1:26" x14ac:dyDescent="0.2">
      <c r="A48" s="284"/>
      <c r="B48" s="310"/>
      <c r="C48" s="310"/>
      <c r="D48" s="310"/>
      <c r="E48" s="310"/>
      <c r="F48" s="310"/>
      <c r="G48" s="279"/>
      <c r="H48" s="279"/>
      <c r="I48" s="279"/>
      <c r="J48" s="279"/>
      <c r="K48" s="279"/>
      <c r="L48" s="279"/>
      <c r="M48" s="279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278"/>
      <c r="Z48" s="278"/>
    </row>
    <row r="49" spans="1:26" x14ac:dyDescent="0.2">
      <c r="A49" s="284"/>
      <c r="B49" s="279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8"/>
      <c r="O49" s="278"/>
      <c r="P49" s="278"/>
      <c r="Q49" s="278"/>
      <c r="R49" s="278"/>
      <c r="S49" s="278"/>
      <c r="T49" s="278"/>
      <c r="U49" s="278"/>
      <c r="V49" s="278"/>
      <c r="W49" s="278"/>
      <c r="X49" s="278"/>
      <c r="Y49" s="278"/>
      <c r="Z49" s="278"/>
    </row>
    <row r="50" spans="1:26" x14ac:dyDescent="0.2">
      <c r="A50" s="284"/>
      <c r="B50" s="279"/>
      <c r="C50" s="279"/>
      <c r="D50" s="279"/>
      <c r="E50" s="279"/>
      <c r="F50" s="279"/>
      <c r="G50" s="279"/>
      <c r="H50" s="279"/>
      <c r="I50" s="279"/>
      <c r="J50" s="279"/>
      <c r="K50" s="279"/>
      <c r="L50" s="279"/>
      <c r="M50" s="279"/>
      <c r="N50" s="278"/>
      <c r="O50" s="278"/>
      <c r="P50" s="278"/>
      <c r="Q50" s="278"/>
      <c r="R50" s="278"/>
      <c r="S50" s="278"/>
      <c r="T50" s="278"/>
      <c r="U50" s="278"/>
      <c r="V50" s="278"/>
      <c r="W50" s="278"/>
      <c r="X50" s="278"/>
      <c r="Y50" s="278"/>
      <c r="Z50" s="278"/>
    </row>
    <row r="51" spans="1:26" x14ac:dyDescent="0.2">
      <c r="A51" s="284"/>
      <c r="B51" s="279"/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278"/>
      <c r="Z51" s="278"/>
    </row>
    <row r="52" spans="1:26" x14ac:dyDescent="0.2">
      <c r="A52" s="277"/>
      <c r="B52" s="278"/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8"/>
    </row>
    <row r="53" spans="1:26" x14ac:dyDescent="0.2">
      <c r="A53" s="277"/>
      <c r="B53" s="278"/>
      <c r="C53" s="278"/>
      <c r="D53" s="278"/>
      <c r="E53" s="278"/>
      <c r="F53" s="278"/>
      <c r="G53" s="278"/>
      <c r="H53" s="278"/>
      <c r="I53" s="278"/>
      <c r="J53" s="278"/>
      <c r="K53" s="278"/>
      <c r="L53" s="278"/>
      <c r="M53" s="278"/>
      <c r="N53" s="278"/>
      <c r="O53" s="278"/>
      <c r="P53" s="278"/>
      <c r="Q53" s="278"/>
      <c r="R53" s="278"/>
      <c r="S53" s="278"/>
      <c r="T53" s="278"/>
      <c r="U53" s="278"/>
      <c r="V53" s="278"/>
      <c r="W53" s="278"/>
      <c r="X53" s="278"/>
      <c r="Y53" s="278"/>
      <c r="Z53" s="278"/>
    </row>
    <row r="54" spans="1:26" x14ac:dyDescent="0.2">
      <c r="A54" s="277"/>
      <c r="B54" s="278"/>
      <c r="C54" s="278"/>
      <c r="D54" s="278"/>
      <c r="E54" s="278"/>
      <c r="F54" s="278"/>
      <c r="G54" s="278"/>
      <c r="H54" s="278"/>
      <c r="I54" s="278"/>
      <c r="J54" s="278"/>
      <c r="K54" s="278"/>
      <c r="L54" s="278"/>
      <c r="M54" s="278"/>
      <c r="N54" s="278"/>
      <c r="O54" s="278"/>
      <c r="P54" s="278"/>
      <c r="Q54" s="278"/>
      <c r="R54" s="278"/>
      <c r="S54" s="278"/>
      <c r="T54" s="278"/>
      <c r="U54" s="278"/>
      <c r="V54" s="278"/>
      <c r="W54" s="278"/>
      <c r="X54" s="278"/>
      <c r="Y54" s="278"/>
      <c r="Z54" s="278"/>
    </row>
    <row r="55" spans="1:26" x14ac:dyDescent="0.2">
      <c r="A55" s="277"/>
      <c r="B55" s="278"/>
      <c r="C55" s="278"/>
      <c r="D55" s="278"/>
      <c r="E55" s="278"/>
      <c r="F55" s="278"/>
      <c r="G55" s="278"/>
      <c r="H55" s="278"/>
      <c r="I55" s="278"/>
      <c r="J55" s="278"/>
      <c r="K55" s="278"/>
      <c r="L55" s="278"/>
      <c r="M55" s="278"/>
      <c r="N55" s="278"/>
      <c r="O55" s="278"/>
      <c r="P55" s="278"/>
      <c r="Q55" s="278"/>
      <c r="R55" s="278"/>
      <c r="S55" s="278"/>
      <c r="T55" s="278"/>
      <c r="U55" s="278"/>
      <c r="V55" s="278"/>
      <c r="W55" s="278"/>
      <c r="X55" s="278"/>
      <c r="Y55" s="278"/>
      <c r="Z55" s="278"/>
    </row>
    <row r="56" spans="1:26" x14ac:dyDescent="0.2">
      <c r="A56" s="277"/>
      <c r="B56" s="278"/>
      <c r="C56" s="278"/>
      <c r="D56" s="278"/>
      <c r="E56" s="278"/>
      <c r="F56" s="278"/>
      <c r="G56" s="278"/>
      <c r="H56" s="278"/>
      <c r="I56" s="278"/>
      <c r="J56" s="278"/>
      <c r="K56" s="278"/>
      <c r="L56" s="278"/>
      <c r="M56" s="278"/>
      <c r="N56" s="278"/>
      <c r="O56" s="278"/>
      <c r="P56" s="278"/>
      <c r="Q56" s="278"/>
      <c r="R56" s="278"/>
      <c r="S56" s="278"/>
      <c r="T56" s="278"/>
      <c r="U56" s="278"/>
      <c r="V56" s="278"/>
      <c r="W56" s="278"/>
      <c r="X56" s="278"/>
      <c r="Y56" s="278"/>
      <c r="Z56" s="278"/>
    </row>
    <row r="57" spans="1:26" x14ac:dyDescent="0.2">
      <c r="A57" s="277"/>
      <c r="B57" s="278"/>
      <c r="C57" s="278"/>
      <c r="D57" s="278"/>
      <c r="E57" s="278"/>
      <c r="F57" s="278"/>
      <c r="G57" s="278"/>
      <c r="H57" s="278"/>
      <c r="I57" s="278"/>
      <c r="J57" s="278"/>
      <c r="K57" s="278"/>
      <c r="L57" s="278"/>
      <c r="M57" s="278"/>
      <c r="N57" s="278"/>
      <c r="O57" s="278"/>
      <c r="P57" s="278"/>
      <c r="Q57" s="278"/>
      <c r="R57" s="278"/>
      <c r="S57" s="278"/>
      <c r="T57" s="278"/>
      <c r="U57" s="278"/>
      <c r="V57" s="278"/>
      <c r="W57" s="278"/>
      <c r="X57" s="278"/>
      <c r="Y57" s="278"/>
      <c r="Z57" s="278"/>
    </row>
    <row r="58" spans="1:26" x14ac:dyDescent="0.2">
      <c r="A58" s="277"/>
      <c r="B58" s="278"/>
      <c r="C58" s="278"/>
      <c r="D58" s="278"/>
      <c r="E58" s="278"/>
      <c r="F58" s="278"/>
      <c r="G58" s="278"/>
      <c r="H58" s="278"/>
      <c r="I58" s="278"/>
      <c r="J58" s="278"/>
      <c r="K58" s="278"/>
      <c r="L58" s="278"/>
      <c r="M58" s="278"/>
      <c r="N58" s="278"/>
      <c r="O58" s="278"/>
      <c r="P58" s="278"/>
      <c r="Q58" s="278"/>
      <c r="R58" s="278"/>
      <c r="S58" s="278"/>
      <c r="T58" s="278"/>
      <c r="U58" s="278"/>
      <c r="V58" s="278"/>
      <c r="W58" s="278"/>
      <c r="X58" s="278"/>
      <c r="Y58" s="278"/>
      <c r="Z58" s="278"/>
    </row>
    <row r="59" spans="1:26" x14ac:dyDescent="0.2">
      <c r="A59" s="277"/>
      <c r="B59" s="278"/>
      <c r="C59" s="278"/>
      <c r="D59" s="278"/>
      <c r="E59" s="278"/>
      <c r="F59" s="278"/>
      <c r="G59" s="278"/>
      <c r="H59" s="278"/>
      <c r="I59" s="278"/>
      <c r="J59" s="278"/>
      <c r="K59" s="278"/>
      <c r="L59" s="278"/>
      <c r="M59" s="278"/>
      <c r="N59" s="278"/>
      <c r="O59" s="278"/>
      <c r="P59" s="278"/>
      <c r="Q59" s="278"/>
      <c r="R59" s="278"/>
      <c r="S59" s="278"/>
      <c r="T59" s="278"/>
      <c r="U59" s="278"/>
      <c r="V59" s="278"/>
      <c r="W59" s="278"/>
      <c r="X59" s="278"/>
      <c r="Y59" s="278"/>
      <c r="Z59" s="278"/>
    </row>
    <row r="60" spans="1:26" x14ac:dyDescent="0.2">
      <c r="A60" s="277"/>
      <c r="B60" s="278"/>
      <c r="C60" s="278"/>
      <c r="D60" s="278"/>
      <c r="E60" s="278"/>
      <c r="F60" s="278"/>
      <c r="G60" s="278"/>
      <c r="H60" s="278"/>
      <c r="I60" s="278"/>
      <c r="J60" s="278"/>
      <c r="K60" s="278"/>
      <c r="L60" s="278"/>
      <c r="M60" s="278"/>
      <c r="N60" s="278"/>
      <c r="O60" s="278"/>
      <c r="P60" s="278"/>
      <c r="Q60" s="278"/>
      <c r="R60" s="278"/>
      <c r="S60" s="278"/>
      <c r="T60" s="278"/>
      <c r="U60" s="278"/>
      <c r="V60" s="278"/>
      <c r="W60" s="278"/>
      <c r="X60" s="278"/>
      <c r="Y60" s="278"/>
      <c r="Z60" s="278"/>
    </row>
    <row r="61" spans="1:26" x14ac:dyDescent="0.2">
      <c r="A61" s="277"/>
      <c r="B61" s="278"/>
      <c r="C61" s="278"/>
      <c r="D61" s="278"/>
      <c r="E61" s="278"/>
      <c r="F61" s="278"/>
      <c r="G61" s="278"/>
      <c r="H61" s="278"/>
      <c r="I61" s="278"/>
      <c r="J61" s="278"/>
      <c r="K61" s="278"/>
      <c r="L61" s="278"/>
      <c r="M61" s="278"/>
      <c r="N61" s="278"/>
      <c r="O61" s="278"/>
      <c r="P61" s="278"/>
      <c r="Q61" s="278"/>
      <c r="R61" s="278"/>
      <c r="S61" s="278"/>
      <c r="T61" s="278"/>
      <c r="U61" s="278"/>
      <c r="V61" s="278"/>
      <c r="W61" s="278"/>
      <c r="X61" s="278"/>
      <c r="Y61" s="278"/>
      <c r="Z61" s="278"/>
    </row>
    <row r="62" spans="1:26" x14ac:dyDescent="0.2">
      <c r="A62" s="277"/>
      <c r="B62" s="278"/>
      <c r="C62" s="278"/>
      <c r="D62" s="278"/>
      <c r="E62" s="278"/>
      <c r="F62" s="278"/>
      <c r="G62" s="278"/>
      <c r="H62" s="278"/>
      <c r="I62" s="278"/>
      <c r="J62" s="278"/>
      <c r="K62" s="278"/>
      <c r="L62" s="278"/>
      <c r="M62" s="278"/>
      <c r="N62" s="278"/>
      <c r="O62" s="278"/>
      <c r="P62" s="278"/>
      <c r="Q62" s="278"/>
      <c r="R62" s="278"/>
      <c r="S62" s="278"/>
      <c r="T62" s="278"/>
      <c r="U62" s="278"/>
      <c r="V62" s="278"/>
      <c r="W62" s="278"/>
      <c r="X62" s="278"/>
      <c r="Y62" s="278"/>
      <c r="Z62" s="278"/>
    </row>
    <row r="63" spans="1:26" x14ac:dyDescent="0.2">
      <c r="A63" s="277"/>
      <c r="B63" s="278"/>
      <c r="C63" s="278"/>
      <c r="D63" s="278"/>
      <c r="E63" s="278"/>
      <c r="F63" s="278"/>
      <c r="G63" s="278"/>
      <c r="H63" s="278"/>
      <c r="I63" s="278"/>
      <c r="J63" s="278"/>
      <c r="K63" s="278"/>
      <c r="L63" s="278"/>
      <c r="M63" s="278"/>
      <c r="N63" s="278"/>
      <c r="O63" s="278"/>
      <c r="P63" s="278"/>
      <c r="Q63" s="278"/>
      <c r="R63" s="278"/>
      <c r="S63" s="278"/>
      <c r="T63" s="278"/>
      <c r="U63" s="278"/>
      <c r="V63" s="278"/>
      <c r="W63" s="278"/>
      <c r="X63" s="278"/>
      <c r="Y63" s="278"/>
      <c r="Z63" s="278"/>
    </row>
    <row r="64" spans="1:26" x14ac:dyDescent="0.2">
      <c r="A64" s="277"/>
      <c r="B64" s="278"/>
      <c r="C64" s="278"/>
      <c r="D64" s="278"/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78"/>
      <c r="P64" s="278"/>
      <c r="Q64" s="278"/>
      <c r="R64" s="278"/>
      <c r="S64" s="278"/>
      <c r="T64" s="278"/>
      <c r="U64" s="278"/>
      <c r="V64" s="278"/>
      <c r="W64" s="278"/>
      <c r="X64" s="278"/>
      <c r="Y64" s="278"/>
      <c r="Z64" s="278"/>
    </row>
    <row r="65" spans="1:26" x14ac:dyDescent="0.2">
      <c r="A65" s="277"/>
      <c r="B65" s="278"/>
      <c r="C65" s="278"/>
      <c r="D65" s="278"/>
      <c r="E65" s="278"/>
      <c r="F65" s="278"/>
      <c r="G65" s="278"/>
      <c r="H65" s="278"/>
      <c r="I65" s="278"/>
      <c r="J65" s="278"/>
      <c r="K65" s="278"/>
      <c r="L65" s="278"/>
      <c r="M65" s="278"/>
      <c r="N65" s="278"/>
      <c r="O65" s="278"/>
      <c r="P65" s="278"/>
      <c r="Q65" s="278"/>
      <c r="R65" s="278"/>
      <c r="S65" s="278"/>
      <c r="T65" s="278"/>
      <c r="U65" s="278"/>
      <c r="V65" s="278"/>
      <c r="W65" s="278"/>
      <c r="X65" s="278"/>
      <c r="Y65" s="278"/>
      <c r="Z65" s="278"/>
    </row>
    <row r="66" spans="1:26" x14ac:dyDescent="0.2">
      <c r="A66" s="277"/>
      <c r="B66" s="278"/>
      <c r="C66" s="278"/>
      <c r="D66" s="278"/>
      <c r="E66" s="278"/>
      <c r="F66" s="278"/>
      <c r="G66" s="278"/>
      <c r="H66" s="278"/>
      <c r="I66" s="278"/>
      <c r="J66" s="278"/>
      <c r="K66" s="278"/>
      <c r="L66" s="278"/>
      <c r="M66" s="278"/>
      <c r="N66" s="278"/>
      <c r="O66" s="278"/>
      <c r="P66" s="278"/>
      <c r="Q66" s="278"/>
      <c r="R66" s="278"/>
      <c r="S66" s="278"/>
      <c r="T66" s="278"/>
      <c r="U66" s="278"/>
      <c r="V66" s="278"/>
      <c r="W66" s="278"/>
      <c r="X66" s="278"/>
      <c r="Y66" s="278"/>
      <c r="Z66" s="278"/>
    </row>
    <row r="67" spans="1:26" x14ac:dyDescent="0.2">
      <c r="A67" s="277"/>
      <c r="B67" s="278"/>
      <c r="C67" s="278"/>
      <c r="D67" s="278"/>
      <c r="E67" s="278"/>
      <c r="F67" s="278"/>
      <c r="G67" s="278"/>
      <c r="H67" s="278"/>
      <c r="I67" s="278"/>
      <c r="J67" s="278"/>
      <c r="K67" s="278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</row>
    <row r="68" spans="1:26" x14ac:dyDescent="0.2">
      <c r="A68" s="277"/>
      <c r="B68" s="278"/>
      <c r="C68" s="278"/>
      <c r="D68" s="278"/>
      <c r="E68" s="278"/>
      <c r="F68" s="278"/>
      <c r="G68" s="278"/>
      <c r="H68" s="278"/>
      <c r="I68" s="278"/>
      <c r="J68" s="278"/>
      <c r="K68" s="278"/>
      <c r="L68" s="278"/>
      <c r="M68" s="278"/>
      <c r="N68" s="278"/>
      <c r="O68" s="278"/>
      <c r="P68" s="278"/>
      <c r="Q68" s="278"/>
      <c r="R68" s="278"/>
      <c r="S68" s="278"/>
      <c r="T68" s="278"/>
      <c r="U68" s="278"/>
      <c r="V68" s="278"/>
      <c r="W68" s="278"/>
      <c r="X68" s="278"/>
      <c r="Y68" s="278"/>
      <c r="Z68" s="278"/>
    </row>
    <row r="69" spans="1:26" x14ac:dyDescent="0.2">
      <c r="A69" s="277"/>
      <c r="B69" s="278"/>
      <c r="C69" s="278"/>
      <c r="D69" s="278"/>
      <c r="E69" s="278"/>
      <c r="F69" s="278"/>
      <c r="G69" s="278"/>
      <c r="H69" s="278"/>
      <c r="I69" s="278"/>
      <c r="J69" s="278"/>
      <c r="K69" s="278"/>
      <c r="L69" s="278"/>
      <c r="M69" s="278"/>
      <c r="N69" s="278"/>
      <c r="O69" s="278"/>
      <c r="P69" s="278"/>
      <c r="Q69" s="278"/>
      <c r="R69" s="278"/>
      <c r="S69" s="278"/>
      <c r="T69" s="278"/>
      <c r="U69" s="278"/>
      <c r="V69" s="278"/>
      <c r="W69" s="278"/>
      <c r="X69" s="278"/>
      <c r="Y69" s="278"/>
      <c r="Z69" s="278"/>
    </row>
    <row r="70" spans="1:26" x14ac:dyDescent="0.2">
      <c r="A70" s="277"/>
      <c r="B70" s="278"/>
      <c r="C70" s="278"/>
      <c r="D70" s="278"/>
      <c r="E70" s="278"/>
      <c r="F70" s="278"/>
      <c r="G70" s="278"/>
      <c r="H70" s="278"/>
      <c r="I70" s="278"/>
      <c r="J70" s="278"/>
      <c r="K70" s="278"/>
      <c r="L70" s="278"/>
      <c r="M70" s="278"/>
      <c r="N70" s="278"/>
      <c r="O70" s="278"/>
      <c r="P70" s="278"/>
      <c r="Q70" s="278"/>
      <c r="R70" s="278"/>
      <c r="S70" s="278"/>
      <c r="T70" s="278"/>
      <c r="U70" s="278"/>
      <c r="V70" s="278"/>
      <c r="W70" s="278"/>
      <c r="X70" s="278"/>
      <c r="Y70" s="278"/>
      <c r="Z70" s="278"/>
    </row>
    <row r="71" spans="1:26" x14ac:dyDescent="0.2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</row>
    <row r="72" spans="1:26" x14ac:dyDescent="0.2">
      <c r="A72" s="277"/>
      <c r="B72" s="278"/>
      <c r="C72" s="278"/>
      <c r="D72" s="278"/>
      <c r="E72" s="278"/>
      <c r="F72" s="278"/>
      <c r="G72" s="278"/>
      <c r="H72" s="278"/>
      <c r="I72" s="278"/>
      <c r="J72" s="278"/>
      <c r="K72" s="278"/>
      <c r="L72" s="278"/>
      <c r="M72" s="278"/>
      <c r="N72" s="278"/>
      <c r="O72" s="278"/>
      <c r="P72" s="278"/>
      <c r="Q72" s="278"/>
      <c r="R72" s="278"/>
      <c r="S72" s="278"/>
      <c r="T72" s="278"/>
      <c r="U72" s="278"/>
      <c r="V72" s="278"/>
      <c r="W72" s="278"/>
      <c r="X72" s="278"/>
      <c r="Y72" s="278"/>
      <c r="Z72" s="278"/>
    </row>
    <row r="73" spans="1:26" x14ac:dyDescent="0.2">
      <c r="A73" s="277"/>
      <c r="B73" s="278"/>
      <c r="C73" s="278"/>
      <c r="D73" s="278"/>
      <c r="E73" s="278"/>
      <c r="F73" s="278"/>
      <c r="G73" s="278"/>
      <c r="H73" s="278"/>
      <c r="I73" s="278"/>
      <c r="J73" s="278"/>
      <c r="K73" s="278"/>
      <c r="L73" s="278"/>
      <c r="M73" s="278"/>
      <c r="N73" s="278"/>
      <c r="O73" s="278"/>
      <c r="P73" s="278"/>
      <c r="Q73" s="278"/>
      <c r="R73" s="278"/>
      <c r="S73" s="278"/>
      <c r="T73" s="278"/>
      <c r="U73" s="278"/>
      <c r="V73" s="278"/>
      <c r="W73" s="278"/>
      <c r="X73" s="278"/>
      <c r="Y73" s="278"/>
      <c r="Z73" s="278"/>
    </row>
    <row r="74" spans="1:26" x14ac:dyDescent="0.2">
      <c r="A74" s="277"/>
      <c r="B74" s="278"/>
      <c r="C74" s="278"/>
      <c r="D74" s="278"/>
      <c r="E74" s="278"/>
      <c r="F74" s="278"/>
      <c r="G74" s="278"/>
      <c r="H74" s="278"/>
      <c r="I74" s="278"/>
      <c r="J74" s="278"/>
      <c r="K74" s="278"/>
      <c r="L74" s="278"/>
      <c r="M74" s="278"/>
      <c r="N74" s="278"/>
      <c r="O74" s="278"/>
      <c r="P74" s="278"/>
      <c r="Q74" s="278"/>
      <c r="R74" s="278"/>
      <c r="S74" s="278"/>
      <c r="T74" s="278"/>
      <c r="U74" s="278"/>
      <c r="V74" s="278"/>
      <c r="W74" s="278"/>
      <c r="X74" s="278"/>
      <c r="Y74" s="278"/>
      <c r="Z74" s="278"/>
    </row>
    <row r="75" spans="1:26" x14ac:dyDescent="0.2">
      <c r="A75" s="277"/>
      <c r="B75" s="278"/>
      <c r="C75" s="278"/>
      <c r="D75" s="278"/>
      <c r="E75" s="278"/>
      <c r="F75" s="278"/>
      <c r="G75" s="278"/>
      <c r="H75" s="278"/>
      <c r="I75" s="278"/>
      <c r="J75" s="278"/>
      <c r="K75" s="278"/>
      <c r="L75" s="278"/>
      <c r="M75" s="278"/>
      <c r="N75" s="278"/>
      <c r="O75" s="278"/>
      <c r="P75" s="278"/>
      <c r="Q75" s="278"/>
      <c r="R75" s="278"/>
      <c r="S75" s="278"/>
      <c r="T75" s="278"/>
      <c r="U75" s="278"/>
      <c r="V75" s="278"/>
      <c r="W75" s="278"/>
      <c r="X75" s="278"/>
      <c r="Y75" s="278"/>
      <c r="Z75" s="278"/>
    </row>
    <row r="76" spans="1:26" x14ac:dyDescent="0.2">
      <c r="A76" s="277"/>
      <c r="B76" s="278"/>
      <c r="C76" s="278"/>
      <c r="D76" s="278"/>
      <c r="E76" s="278"/>
      <c r="F76" s="278"/>
      <c r="G76" s="278"/>
      <c r="H76" s="278"/>
      <c r="I76" s="278"/>
      <c r="J76" s="278"/>
      <c r="K76" s="278"/>
      <c r="L76" s="278"/>
      <c r="M76" s="278"/>
      <c r="N76" s="278"/>
      <c r="O76" s="278"/>
      <c r="P76" s="278"/>
      <c r="Q76" s="278"/>
      <c r="R76" s="278"/>
      <c r="S76" s="278"/>
      <c r="T76" s="278"/>
      <c r="U76" s="278"/>
      <c r="V76" s="278"/>
      <c r="W76" s="278"/>
      <c r="X76" s="278"/>
      <c r="Y76" s="278"/>
      <c r="Z76" s="278"/>
    </row>
    <row r="77" spans="1:26" x14ac:dyDescent="0.2">
      <c r="A77" s="277"/>
      <c r="B77" s="278"/>
      <c r="C77" s="278"/>
      <c r="D77" s="278"/>
      <c r="E77" s="278"/>
      <c r="F77" s="278"/>
      <c r="G77" s="278"/>
      <c r="H77" s="278"/>
      <c r="I77" s="278"/>
      <c r="J77" s="278"/>
      <c r="K77" s="278"/>
      <c r="L77" s="278"/>
      <c r="M77" s="278"/>
      <c r="N77" s="278"/>
      <c r="O77" s="278"/>
      <c r="P77" s="278"/>
      <c r="Q77" s="278"/>
      <c r="R77" s="278"/>
      <c r="S77" s="278"/>
      <c r="T77" s="278"/>
      <c r="U77" s="278"/>
      <c r="V77" s="278"/>
      <c r="W77" s="278"/>
      <c r="X77" s="278"/>
      <c r="Y77" s="278"/>
      <c r="Z77" s="278"/>
    </row>
    <row r="78" spans="1:26" x14ac:dyDescent="0.2">
      <c r="A78" s="277"/>
      <c r="B78" s="278"/>
      <c r="C78" s="278"/>
      <c r="D78" s="278"/>
      <c r="E78" s="278"/>
      <c r="F78" s="278"/>
      <c r="G78" s="278"/>
      <c r="H78" s="278"/>
      <c r="I78" s="278"/>
      <c r="J78" s="278"/>
      <c r="K78" s="278"/>
      <c r="L78" s="278"/>
      <c r="M78" s="278"/>
      <c r="N78" s="278"/>
      <c r="O78" s="278"/>
      <c r="P78" s="278"/>
      <c r="Q78" s="278"/>
      <c r="R78" s="278"/>
      <c r="S78" s="278"/>
      <c r="T78" s="278"/>
      <c r="U78" s="278"/>
      <c r="V78" s="278"/>
      <c r="W78" s="278"/>
      <c r="X78" s="278"/>
      <c r="Y78" s="278"/>
      <c r="Z78" s="278"/>
    </row>
    <row r="79" spans="1:26" x14ac:dyDescent="0.2">
      <c r="A79" s="277"/>
      <c r="B79" s="278"/>
      <c r="C79" s="278"/>
      <c r="D79" s="278"/>
      <c r="E79" s="278"/>
      <c r="F79" s="278"/>
      <c r="G79" s="278"/>
      <c r="H79" s="278"/>
      <c r="I79" s="278"/>
      <c r="J79" s="278"/>
      <c r="K79" s="278"/>
      <c r="L79" s="278"/>
      <c r="M79" s="278"/>
      <c r="N79" s="278"/>
      <c r="O79" s="278"/>
      <c r="P79" s="278"/>
      <c r="Q79" s="278"/>
      <c r="R79" s="278"/>
      <c r="S79" s="278"/>
      <c r="T79" s="278"/>
      <c r="U79" s="278"/>
      <c r="V79" s="278"/>
      <c r="W79" s="278"/>
      <c r="X79" s="278"/>
      <c r="Y79" s="278"/>
      <c r="Z79" s="278"/>
    </row>
    <row r="80" spans="1:26" x14ac:dyDescent="0.2">
      <c r="A80" s="277"/>
      <c r="B80" s="278"/>
      <c r="C80" s="278"/>
      <c r="D80" s="278"/>
      <c r="E80" s="278"/>
      <c r="F80" s="278"/>
      <c r="G80" s="278"/>
      <c r="H80" s="278"/>
      <c r="I80" s="278"/>
      <c r="J80" s="278"/>
      <c r="K80" s="278"/>
      <c r="L80" s="278"/>
      <c r="M80" s="278"/>
      <c r="N80" s="278"/>
      <c r="O80" s="278"/>
      <c r="P80" s="278"/>
      <c r="Q80" s="278"/>
      <c r="R80" s="278"/>
      <c r="S80" s="278"/>
      <c r="T80" s="278"/>
      <c r="U80" s="278"/>
      <c r="V80" s="278"/>
      <c r="W80" s="278"/>
      <c r="X80" s="278"/>
      <c r="Y80" s="278"/>
      <c r="Z80" s="278"/>
    </row>
    <row r="81" spans="1:26" x14ac:dyDescent="0.2">
      <c r="A81" s="277"/>
      <c r="B81" s="278"/>
      <c r="C81" s="278"/>
      <c r="D81" s="278"/>
      <c r="E81" s="278"/>
      <c r="F81" s="278"/>
      <c r="G81" s="278"/>
      <c r="H81" s="278"/>
      <c r="I81" s="278"/>
      <c r="J81" s="278"/>
      <c r="K81" s="278"/>
      <c r="L81" s="278"/>
      <c r="M81" s="278"/>
      <c r="N81" s="278"/>
      <c r="O81" s="278"/>
      <c r="P81" s="278"/>
      <c r="Q81" s="278"/>
      <c r="R81" s="278"/>
      <c r="S81" s="278"/>
      <c r="T81" s="278"/>
      <c r="U81" s="278"/>
      <c r="V81" s="278"/>
      <c r="W81" s="278"/>
      <c r="X81" s="278"/>
      <c r="Y81" s="278"/>
      <c r="Z81" s="278"/>
    </row>
    <row r="82" spans="1:26" x14ac:dyDescent="0.2">
      <c r="A82" s="277"/>
      <c r="B82" s="278"/>
      <c r="C82" s="278"/>
      <c r="D82" s="278"/>
      <c r="E82" s="278"/>
      <c r="F82" s="278"/>
      <c r="G82" s="278"/>
      <c r="H82" s="278"/>
      <c r="I82" s="278"/>
      <c r="J82" s="278"/>
      <c r="K82" s="278"/>
      <c r="L82" s="278"/>
      <c r="M82" s="278"/>
      <c r="N82" s="278"/>
      <c r="O82" s="278"/>
      <c r="P82" s="278"/>
      <c r="Q82" s="278"/>
      <c r="R82" s="278"/>
      <c r="S82" s="278"/>
      <c r="T82" s="278"/>
      <c r="U82" s="278"/>
      <c r="V82" s="278"/>
      <c r="W82" s="278"/>
      <c r="X82" s="278"/>
      <c r="Y82" s="278"/>
      <c r="Z82" s="278"/>
    </row>
    <row r="83" spans="1:26" x14ac:dyDescent="0.2">
      <c r="A83" s="277"/>
      <c r="B83" s="278"/>
      <c r="C83" s="278"/>
      <c r="D83" s="278"/>
      <c r="E83" s="278"/>
      <c r="F83" s="278"/>
      <c r="G83" s="278"/>
      <c r="H83" s="278"/>
      <c r="I83" s="278"/>
      <c r="J83" s="278"/>
      <c r="K83" s="278"/>
      <c r="L83" s="278"/>
      <c r="M83" s="278"/>
      <c r="N83" s="278"/>
      <c r="O83" s="278"/>
      <c r="P83" s="278"/>
      <c r="Q83" s="278"/>
      <c r="R83" s="278"/>
      <c r="S83" s="278"/>
      <c r="T83" s="278"/>
      <c r="U83" s="278"/>
      <c r="V83" s="278"/>
      <c r="W83" s="278"/>
      <c r="X83" s="278"/>
      <c r="Y83" s="278"/>
      <c r="Z83" s="278"/>
    </row>
    <row r="84" spans="1:26" x14ac:dyDescent="0.2">
      <c r="A84" s="277"/>
      <c r="B84" s="278"/>
      <c r="C84" s="278"/>
      <c r="D84" s="278"/>
      <c r="E84" s="278"/>
      <c r="F84" s="278"/>
      <c r="G84" s="278"/>
      <c r="H84" s="278"/>
      <c r="I84" s="278"/>
      <c r="J84" s="278"/>
      <c r="K84" s="278"/>
      <c r="L84" s="278"/>
      <c r="M84" s="278"/>
      <c r="N84" s="278"/>
      <c r="O84" s="278"/>
      <c r="P84" s="278"/>
      <c r="Q84" s="278"/>
      <c r="R84" s="278"/>
      <c r="S84" s="278"/>
      <c r="T84" s="278"/>
      <c r="U84" s="278"/>
      <c r="V84" s="278"/>
      <c r="W84" s="278"/>
      <c r="X84" s="278"/>
      <c r="Y84" s="278"/>
      <c r="Z84" s="278"/>
    </row>
    <row r="85" spans="1:26" x14ac:dyDescent="0.2">
      <c r="A85" s="277"/>
      <c r="B85" s="278"/>
      <c r="C85" s="278"/>
      <c r="D85" s="278"/>
      <c r="E85" s="278"/>
      <c r="F85" s="278"/>
      <c r="G85" s="278"/>
      <c r="H85" s="278"/>
      <c r="I85" s="278"/>
      <c r="J85" s="278"/>
      <c r="K85" s="278"/>
      <c r="L85" s="278"/>
      <c r="M85" s="278"/>
      <c r="N85" s="278"/>
      <c r="O85" s="278"/>
      <c r="P85" s="278"/>
      <c r="Q85" s="278"/>
      <c r="R85" s="278"/>
      <c r="S85" s="278"/>
      <c r="T85" s="278"/>
      <c r="U85" s="278"/>
      <c r="V85" s="278"/>
      <c r="W85" s="278"/>
      <c r="X85" s="278"/>
      <c r="Y85" s="278"/>
      <c r="Z85" s="278"/>
    </row>
    <row r="86" spans="1:26" x14ac:dyDescent="0.2">
      <c r="A86" s="277"/>
      <c r="B86" s="278"/>
      <c r="C86" s="278"/>
      <c r="D86" s="278"/>
      <c r="E86" s="278"/>
      <c r="F86" s="278"/>
      <c r="G86" s="278"/>
      <c r="H86" s="278"/>
      <c r="I86" s="278"/>
      <c r="J86" s="278"/>
      <c r="K86" s="278"/>
      <c r="L86" s="278"/>
      <c r="M86" s="278"/>
      <c r="N86" s="278"/>
      <c r="O86" s="278"/>
      <c r="P86" s="278"/>
      <c r="Q86" s="278"/>
      <c r="R86" s="278"/>
      <c r="S86" s="278"/>
      <c r="T86" s="278"/>
      <c r="U86" s="278"/>
      <c r="V86" s="278"/>
      <c r="W86" s="278"/>
      <c r="X86" s="278"/>
      <c r="Y86" s="278"/>
      <c r="Z86" s="278"/>
    </row>
    <row r="87" spans="1:26" x14ac:dyDescent="0.2">
      <c r="A87" s="277"/>
      <c r="B87" s="278"/>
      <c r="C87" s="278"/>
      <c r="D87" s="278"/>
      <c r="E87" s="278"/>
      <c r="F87" s="278"/>
      <c r="G87" s="278"/>
      <c r="H87" s="278"/>
      <c r="I87" s="278"/>
      <c r="J87" s="278"/>
      <c r="K87" s="278"/>
      <c r="L87" s="278"/>
      <c r="M87" s="278"/>
      <c r="N87" s="278"/>
      <c r="O87" s="278"/>
      <c r="P87" s="278"/>
      <c r="Q87" s="278"/>
      <c r="R87" s="278"/>
      <c r="S87" s="278"/>
      <c r="T87" s="278"/>
      <c r="U87" s="278"/>
      <c r="V87" s="278"/>
      <c r="W87" s="278"/>
      <c r="X87" s="278"/>
      <c r="Y87" s="278"/>
      <c r="Z87" s="278"/>
    </row>
    <row r="88" spans="1:26" x14ac:dyDescent="0.2">
      <c r="A88" s="277"/>
      <c r="B88" s="278"/>
      <c r="C88" s="278"/>
      <c r="D88" s="278"/>
      <c r="E88" s="278"/>
      <c r="F88" s="278"/>
      <c r="G88" s="278"/>
      <c r="H88" s="278"/>
      <c r="I88" s="278"/>
      <c r="J88" s="278"/>
      <c r="K88" s="278"/>
      <c r="L88" s="278"/>
      <c r="M88" s="278"/>
      <c r="N88" s="278"/>
      <c r="O88" s="278"/>
      <c r="P88" s="278"/>
      <c r="Q88" s="278"/>
      <c r="R88" s="278"/>
      <c r="S88" s="278"/>
      <c r="T88" s="278"/>
      <c r="U88" s="278"/>
      <c r="V88" s="278"/>
      <c r="W88" s="278"/>
      <c r="X88" s="278"/>
      <c r="Y88" s="278"/>
      <c r="Z88" s="278"/>
    </row>
    <row r="89" spans="1:26" x14ac:dyDescent="0.2">
      <c r="A89" s="277"/>
      <c r="B89" s="278"/>
      <c r="C89" s="278"/>
      <c r="D89" s="278"/>
      <c r="E89" s="278"/>
      <c r="F89" s="278"/>
      <c r="G89" s="278"/>
      <c r="H89" s="278"/>
      <c r="I89" s="278"/>
      <c r="J89" s="278"/>
      <c r="K89" s="278"/>
      <c r="L89" s="278"/>
      <c r="M89" s="278"/>
      <c r="N89" s="278"/>
      <c r="O89" s="278"/>
      <c r="P89" s="278"/>
      <c r="Q89" s="278"/>
      <c r="R89" s="278"/>
      <c r="S89" s="278"/>
      <c r="T89" s="278"/>
      <c r="U89" s="278"/>
      <c r="V89" s="278"/>
      <c r="W89" s="278"/>
      <c r="X89" s="278"/>
      <c r="Y89" s="278"/>
      <c r="Z89" s="278"/>
    </row>
    <row r="90" spans="1:26" x14ac:dyDescent="0.2">
      <c r="A90" s="277"/>
      <c r="B90" s="278"/>
      <c r="C90" s="278"/>
      <c r="D90" s="278"/>
      <c r="E90" s="278"/>
      <c r="F90" s="278"/>
      <c r="G90" s="278"/>
      <c r="H90" s="278"/>
      <c r="I90" s="278"/>
      <c r="J90" s="278"/>
      <c r="K90" s="278"/>
      <c r="L90" s="278"/>
      <c r="M90" s="278"/>
      <c r="N90" s="278"/>
      <c r="O90" s="278"/>
      <c r="P90" s="278"/>
      <c r="Q90" s="278"/>
      <c r="R90" s="278"/>
      <c r="S90" s="278"/>
      <c r="T90" s="278"/>
      <c r="U90" s="278"/>
      <c r="V90" s="278"/>
      <c r="W90" s="278"/>
      <c r="X90" s="278"/>
      <c r="Y90" s="278"/>
      <c r="Z90" s="278"/>
    </row>
    <row r="91" spans="1:26" x14ac:dyDescent="0.2">
      <c r="A91" s="277"/>
      <c r="B91" s="278"/>
      <c r="C91" s="278"/>
      <c r="D91" s="278"/>
      <c r="E91" s="278"/>
      <c r="F91" s="278"/>
      <c r="G91" s="278"/>
      <c r="H91" s="278"/>
      <c r="I91" s="278"/>
      <c r="J91" s="278"/>
      <c r="K91" s="278"/>
      <c r="L91" s="278"/>
      <c r="M91" s="278"/>
      <c r="N91" s="278"/>
      <c r="O91" s="278"/>
      <c r="P91" s="278"/>
      <c r="Q91" s="278"/>
      <c r="R91" s="278"/>
      <c r="S91" s="278"/>
      <c r="T91" s="278"/>
      <c r="U91" s="278"/>
      <c r="V91" s="278"/>
      <c r="W91" s="278"/>
      <c r="X91" s="278"/>
      <c r="Y91" s="278"/>
      <c r="Z91" s="278"/>
    </row>
    <row r="92" spans="1:26" x14ac:dyDescent="0.2">
      <c r="A92" s="277"/>
      <c r="B92" s="278"/>
      <c r="C92" s="278"/>
      <c r="D92" s="278"/>
      <c r="E92" s="278"/>
      <c r="F92" s="278"/>
      <c r="G92" s="278"/>
      <c r="H92" s="278"/>
      <c r="I92" s="278"/>
      <c r="J92" s="278"/>
      <c r="K92" s="278"/>
      <c r="L92" s="278"/>
      <c r="M92" s="278"/>
      <c r="N92" s="278"/>
      <c r="O92" s="278"/>
      <c r="P92" s="278"/>
      <c r="Q92" s="278"/>
      <c r="R92" s="278"/>
      <c r="S92" s="278"/>
      <c r="T92" s="278"/>
      <c r="U92" s="278"/>
      <c r="V92" s="278"/>
      <c r="W92" s="278"/>
      <c r="X92" s="278"/>
      <c r="Y92" s="278"/>
      <c r="Z92" s="278"/>
    </row>
    <row r="93" spans="1:26" x14ac:dyDescent="0.2">
      <c r="A93" s="277"/>
      <c r="B93" s="278"/>
      <c r="C93" s="278"/>
      <c r="D93" s="278"/>
      <c r="E93" s="278"/>
      <c r="F93" s="278"/>
      <c r="G93" s="278"/>
      <c r="H93" s="278"/>
      <c r="I93" s="278"/>
      <c r="J93" s="278"/>
      <c r="K93" s="278"/>
      <c r="L93" s="278"/>
      <c r="M93" s="278"/>
      <c r="N93" s="278"/>
      <c r="O93" s="278"/>
      <c r="P93" s="278"/>
      <c r="Q93" s="278"/>
      <c r="R93" s="278"/>
      <c r="S93" s="278"/>
      <c r="T93" s="278"/>
      <c r="U93" s="278"/>
      <c r="V93" s="278"/>
      <c r="W93" s="278"/>
      <c r="X93" s="278"/>
      <c r="Y93" s="278"/>
      <c r="Z93" s="278"/>
    </row>
    <row r="94" spans="1:26" x14ac:dyDescent="0.2">
      <c r="A94" s="277"/>
      <c r="B94" s="278"/>
      <c r="C94" s="278"/>
      <c r="D94" s="278"/>
      <c r="E94" s="278"/>
      <c r="F94" s="278"/>
      <c r="G94" s="278"/>
      <c r="H94" s="278"/>
      <c r="I94" s="278"/>
      <c r="J94" s="278"/>
      <c r="K94" s="278"/>
      <c r="L94" s="278"/>
      <c r="M94" s="278"/>
      <c r="N94" s="278"/>
      <c r="O94" s="278"/>
      <c r="P94" s="278"/>
      <c r="Q94" s="278"/>
      <c r="R94" s="278"/>
      <c r="S94" s="278"/>
      <c r="T94" s="278"/>
      <c r="U94" s="278"/>
      <c r="V94" s="278"/>
      <c r="W94" s="278"/>
      <c r="X94" s="278"/>
      <c r="Y94" s="278"/>
      <c r="Z94" s="278"/>
    </row>
    <row r="95" spans="1:26" x14ac:dyDescent="0.2">
      <c r="A95" s="277"/>
      <c r="B95" s="278"/>
      <c r="C95" s="278"/>
      <c r="D95" s="278"/>
      <c r="E95" s="278"/>
      <c r="F95" s="278"/>
      <c r="G95" s="278"/>
      <c r="H95" s="278"/>
      <c r="I95" s="278"/>
      <c r="J95" s="278"/>
      <c r="K95" s="278"/>
      <c r="L95" s="278"/>
      <c r="M95" s="278"/>
      <c r="N95" s="278"/>
      <c r="O95" s="278"/>
      <c r="P95" s="278"/>
      <c r="Q95" s="278"/>
      <c r="R95" s="278"/>
      <c r="S95" s="278"/>
      <c r="T95" s="278"/>
      <c r="U95" s="278"/>
      <c r="V95" s="278"/>
      <c r="W95" s="278"/>
      <c r="X95" s="278"/>
      <c r="Y95" s="278"/>
      <c r="Z95" s="278"/>
    </row>
    <row r="96" spans="1:26" x14ac:dyDescent="0.2">
      <c r="A96" s="277"/>
      <c r="B96" s="278"/>
      <c r="C96" s="278"/>
      <c r="D96" s="278"/>
      <c r="E96" s="278"/>
      <c r="F96" s="278"/>
      <c r="G96" s="278"/>
      <c r="H96" s="278"/>
      <c r="I96" s="278"/>
      <c r="J96" s="278"/>
      <c r="K96" s="278"/>
      <c r="L96" s="278"/>
      <c r="M96" s="278"/>
      <c r="N96" s="278"/>
      <c r="O96" s="278"/>
      <c r="P96" s="278"/>
      <c r="Q96" s="278"/>
      <c r="R96" s="278"/>
      <c r="S96" s="278"/>
      <c r="T96" s="278"/>
      <c r="U96" s="278"/>
      <c r="V96" s="278"/>
      <c r="W96" s="278"/>
      <c r="X96" s="278"/>
      <c r="Y96" s="278"/>
      <c r="Z96" s="278"/>
    </row>
    <row r="97" spans="1:26" x14ac:dyDescent="0.2">
      <c r="A97" s="277"/>
      <c r="B97" s="278"/>
      <c r="C97" s="278"/>
      <c r="D97" s="278"/>
      <c r="E97" s="278"/>
      <c r="F97" s="278"/>
      <c r="G97" s="278"/>
      <c r="H97" s="278"/>
      <c r="I97" s="278"/>
      <c r="J97" s="278"/>
      <c r="K97" s="278"/>
      <c r="L97" s="278"/>
      <c r="M97" s="278"/>
      <c r="N97" s="278"/>
      <c r="O97" s="278"/>
      <c r="P97" s="278"/>
      <c r="Q97" s="278"/>
      <c r="R97" s="278"/>
      <c r="S97" s="278"/>
      <c r="T97" s="278"/>
      <c r="U97" s="278"/>
      <c r="V97" s="278"/>
      <c r="W97" s="278"/>
      <c r="X97" s="278"/>
      <c r="Y97" s="278"/>
      <c r="Z97" s="278"/>
    </row>
    <row r="98" spans="1:26" x14ac:dyDescent="0.2">
      <c r="A98" s="277"/>
      <c r="B98" s="278"/>
      <c r="C98" s="278"/>
      <c r="D98" s="278"/>
      <c r="E98" s="278"/>
      <c r="F98" s="278"/>
      <c r="G98" s="278"/>
      <c r="H98" s="278"/>
      <c r="I98" s="278"/>
      <c r="J98" s="278"/>
      <c r="K98" s="278"/>
      <c r="L98" s="278"/>
      <c r="M98" s="278"/>
      <c r="N98" s="278"/>
      <c r="O98" s="278"/>
      <c r="P98" s="278"/>
      <c r="Q98" s="278"/>
      <c r="R98" s="278"/>
      <c r="S98" s="278"/>
      <c r="T98" s="278"/>
      <c r="U98" s="278"/>
      <c r="V98" s="278"/>
      <c r="W98" s="278"/>
      <c r="X98" s="278"/>
      <c r="Y98" s="278"/>
      <c r="Z98" s="278"/>
    </row>
    <row r="99" spans="1:26" x14ac:dyDescent="0.2">
      <c r="A99" s="277"/>
      <c r="B99" s="278"/>
      <c r="C99" s="278"/>
      <c r="D99" s="278"/>
      <c r="E99" s="278"/>
      <c r="F99" s="278"/>
      <c r="G99" s="278"/>
      <c r="H99" s="278"/>
      <c r="I99" s="278"/>
      <c r="J99" s="278"/>
      <c r="K99" s="278"/>
      <c r="L99" s="278"/>
      <c r="M99" s="278"/>
      <c r="N99" s="278"/>
      <c r="O99" s="278"/>
      <c r="P99" s="278"/>
      <c r="Q99" s="278"/>
      <c r="R99" s="278"/>
      <c r="S99" s="278"/>
      <c r="T99" s="278"/>
      <c r="U99" s="278"/>
      <c r="V99" s="278"/>
      <c r="W99" s="278"/>
      <c r="X99" s="278"/>
      <c r="Y99" s="278"/>
      <c r="Z99" s="278"/>
    </row>
    <row r="100" spans="1:26" x14ac:dyDescent="0.2">
      <c r="A100" s="277"/>
      <c r="B100" s="278"/>
      <c r="C100" s="278"/>
      <c r="D100" s="278"/>
      <c r="E100" s="278"/>
      <c r="F100" s="278"/>
      <c r="G100" s="278"/>
      <c r="H100" s="278"/>
      <c r="I100" s="278"/>
      <c r="J100" s="278"/>
      <c r="K100" s="278"/>
      <c r="L100" s="278"/>
      <c r="M100" s="278"/>
      <c r="N100" s="278"/>
      <c r="O100" s="278"/>
      <c r="P100" s="278"/>
      <c r="Q100" s="278"/>
      <c r="R100" s="278"/>
      <c r="S100" s="278"/>
      <c r="T100" s="278"/>
      <c r="U100" s="278"/>
      <c r="V100" s="278"/>
      <c r="W100" s="278"/>
      <c r="X100" s="278"/>
      <c r="Y100" s="278"/>
      <c r="Z100" s="278"/>
    </row>
    <row r="101" spans="1:26" x14ac:dyDescent="0.2">
      <c r="A101" s="277"/>
      <c r="B101" s="278"/>
      <c r="C101" s="278"/>
      <c r="D101" s="278"/>
      <c r="E101" s="278"/>
      <c r="F101" s="278"/>
      <c r="G101" s="278"/>
      <c r="H101" s="278"/>
      <c r="I101" s="278"/>
      <c r="J101" s="278"/>
      <c r="K101" s="278"/>
      <c r="L101" s="278"/>
      <c r="M101" s="278"/>
      <c r="N101" s="278"/>
      <c r="O101" s="278"/>
      <c r="P101" s="278"/>
      <c r="Q101" s="278"/>
      <c r="R101" s="278"/>
      <c r="S101" s="278"/>
      <c r="T101" s="278"/>
      <c r="U101" s="278"/>
      <c r="V101" s="278"/>
      <c r="W101" s="278"/>
      <c r="X101" s="278"/>
      <c r="Y101" s="278"/>
      <c r="Z101" s="278"/>
    </row>
    <row r="102" spans="1:26" x14ac:dyDescent="0.2">
      <c r="A102" s="277"/>
      <c r="B102" s="278"/>
      <c r="C102" s="278"/>
      <c r="D102" s="278"/>
      <c r="E102" s="278"/>
      <c r="F102" s="278"/>
      <c r="G102" s="278"/>
      <c r="H102" s="278"/>
      <c r="I102" s="278"/>
      <c r="J102" s="278"/>
      <c r="K102" s="278"/>
      <c r="L102" s="278"/>
      <c r="M102" s="278"/>
      <c r="N102" s="278"/>
      <c r="O102" s="278"/>
      <c r="P102" s="278"/>
      <c r="Q102" s="278"/>
      <c r="R102" s="278"/>
      <c r="S102" s="278"/>
      <c r="T102" s="278"/>
      <c r="U102" s="278"/>
      <c r="V102" s="278"/>
      <c r="W102" s="278"/>
      <c r="X102" s="278"/>
      <c r="Y102" s="278"/>
      <c r="Z102" s="278"/>
    </row>
    <row r="103" spans="1:26" x14ac:dyDescent="0.2">
      <c r="A103" s="277"/>
      <c r="B103" s="278"/>
      <c r="C103" s="278"/>
      <c r="D103" s="278"/>
      <c r="E103" s="278"/>
      <c r="F103" s="278"/>
      <c r="G103" s="278"/>
      <c r="H103" s="278"/>
      <c r="I103" s="278"/>
      <c r="J103" s="278"/>
      <c r="K103" s="278"/>
      <c r="L103" s="278"/>
      <c r="M103" s="278"/>
      <c r="N103" s="278"/>
      <c r="O103" s="278"/>
      <c r="P103" s="278"/>
      <c r="Q103" s="278"/>
      <c r="R103" s="278"/>
      <c r="S103" s="278"/>
      <c r="T103" s="278"/>
      <c r="U103" s="278"/>
      <c r="V103" s="278"/>
      <c r="W103" s="278"/>
      <c r="X103" s="278"/>
      <c r="Y103" s="278"/>
      <c r="Z103" s="278"/>
    </row>
    <row r="104" spans="1:26" x14ac:dyDescent="0.2">
      <c r="A104" s="277"/>
      <c r="B104" s="278"/>
      <c r="C104" s="278"/>
      <c r="D104" s="278"/>
      <c r="E104" s="278"/>
      <c r="F104" s="278"/>
      <c r="G104" s="278"/>
      <c r="H104" s="278"/>
      <c r="I104" s="278"/>
      <c r="J104" s="278"/>
      <c r="K104" s="278"/>
      <c r="L104" s="278"/>
      <c r="M104" s="278"/>
      <c r="N104" s="278"/>
      <c r="O104" s="278"/>
      <c r="P104" s="278"/>
      <c r="Q104" s="278"/>
      <c r="R104" s="278"/>
      <c r="S104" s="278"/>
      <c r="T104" s="278"/>
      <c r="U104" s="278"/>
      <c r="V104" s="278"/>
      <c r="W104" s="278"/>
      <c r="X104" s="278"/>
      <c r="Y104" s="278"/>
      <c r="Z104" s="278"/>
    </row>
    <row r="105" spans="1:26" x14ac:dyDescent="0.2">
      <c r="A105" s="277"/>
      <c r="B105" s="278"/>
      <c r="C105" s="278"/>
      <c r="D105" s="278"/>
      <c r="E105" s="278"/>
      <c r="F105" s="278"/>
      <c r="G105" s="278"/>
      <c r="H105" s="278"/>
      <c r="I105" s="278"/>
      <c r="J105" s="278"/>
      <c r="K105" s="278"/>
      <c r="L105" s="278"/>
      <c r="M105" s="278"/>
      <c r="N105" s="278"/>
      <c r="O105" s="278"/>
      <c r="P105" s="278"/>
      <c r="Q105" s="278"/>
      <c r="R105" s="278"/>
      <c r="S105" s="278"/>
      <c r="T105" s="278"/>
      <c r="U105" s="278"/>
      <c r="V105" s="278"/>
      <c r="W105" s="278"/>
      <c r="X105" s="278"/>
      <c r="Y105" s="278"/>
      <c r="Z105" s="278"/>
    </row>
    <row r="106" spans="1:26" x14ac:dyDescent="0.2">
      <c r="A106" s="277"/>
      <c r="B106" s="278"/>
      <c r="C106" s="278"/>
      <c r="D106" s="278"/>
      <c r="E106" s="278"/>
      <c r="F106" s="278"/>
      <c r="G106" s="278"/>
      <c r="H106" s="278"/>
      <c r="I106" s="278"/>
      <c r="J106" s="278"/>
      <c r="K106" s="278"/>
      <c r="L106" s="278"/>
      <c r="M106" s="278"/>
      <c r="N106" s="278"/>
      <c r="O106" s="278"/>
      <c r="P106" s="278"/>
      <c r="Q106" s="278"/>
      <c r="R106" s="278"/>
      <c r="S106" s="278"/>
      <c r="T106" s="278"/>
      <c r="U106" s="278"/>
      <c r="V106" s="278"/>
      <c r="W106" s="278"/>
      <c r="X106" s="278"/>
      <c r="Y106" s="278"/>
      <c r="Z106" s="278"/>
    </row>
    <row r="107" spans="1:26" x14ac:dyDescent="0.2">
      <c r="A107" s="277"/>
      <c r="B107" s="278"/>
      <c r="C107" s="278"/>
      <c r="D107" s="278"/>
      <c r="E107" s="278"/>
      <c r="F107" s="278"/>
      <c r="G107" s="278"/>
      <c r="H107" s="278"/>
      <c r="I107" s="278"/>
      <c r="J107" s="278"/>
      <c r="K107" s="278"/>
      <c r="L107" s="278"/>
      <c r="M107" s="278"/>
      <c r="N107" s="278"/>
      <c r="O107" s="278"/>
      <c r="P107" s="278"/>
      <c r="Q107" s="278"/>
      <c r="R107" s="278"/>
      <c r="S107" s="278"/>
      <c r="T107" s="278"/>
      <c r="U107" s="278"/>
      <c r="V107" s="278"/>
      <c r="W107" s="278"/>
      <c r="X107" s="278"/>
      <c r="Y107" s="278"/>
      <c r="Z107" s="278"/>
    </row>
    <row r="108" spans="1:26" x14ac:dyDescent="0.2">
      <c r="A108" s="277"/>
      <c r="B108" s="278"/>
      <c r="C108" s="278"/>
      <c r="D108" s="278"/>
      <c r="E108" s="278"/>
      <c r="F108" s="278"/>
      <c r="G108" s="278"/>
      <c r="H108" s="278"/>
      <c r="I108" s="278"/>
      <c r="J108" s="278"/>
      <c r="K108" s="278"/>
      <c r="L108" s="278"/>
      <c r="M108" s="278"/>
      <c r="N108" s="278"/>
      <c r="O108" s="278"/>
      <c r="P108" s="278"/>
      <c r="Q108" s="278"/>
      <c r="R108" s="278"/>
      <c r="S108" s="278"/>
      <c r="T108" s="278"/>
      <c r="U108" s="278"/>
      <c r="V108" s="278"/>
      <c r="W108" s="278"/>
      <c r="X108" s="278"/>
      <c r="Y108" s="278"/>
      <c r="Z108" s="278"/>
    </row>
    <row r="109" spans="1:26" x14ac:dyDescent="0.2">
      <c r="A109" s="277"/>
      <c r="B109" s="278"/>
      <c r="C109" s="278"/>
      <c r="D109" s="278"/>
      <c r="E109" s="278"/>
      <c r="F109" s="278"/>
      <c r="G109" s="278"/>
      <c r="H109" s="278"/>
      <c r="I109" s="278"/>
      <c r="J109" s="278"/>
      <c r="K109" s="278"/>
      <c r="L109" s="278"/>
      <c r="M109" s="278"/>
      <c r="N109" s="278"/>
      <c r="O109" s="278"/>
      <c r="P109" s="278"/>
      <c r="Q109" s="278"/>
      <c r="R109" s="278"/>
      <c r="S109" s="278"/>
      <c r="T109" s="278"/>
      <c r="U109" s="278"/>
      <c r="V109" s="278"/>
      <c r="W109" s="278"/>
      <c r="X109" s="278"/>
      <c r="Y109" s="278"/>
      <c r="Z109" s="278"/>
    </row>
    <row r="110" spans="1:26" x14ac:dyDescent="0.2">
      <c r="A110" s="277"/>
      <c r="B110" s="278"/>
      <c r="C110" s="278"/>
      <c r="D110" s="278"/>
      <c r="E110" s="278"/>
      <c r="F110" s="278"/>
      <c r="G110" s="278"/>
      <c r="H110" s="278"/>
      <c r="I110" s="278"/>
      <c r="J110" s="278"/>
      <c r="K110" s="278"/>
      <c r="L110" s="278"/>
      <c r="M110" s="278"/>
      <c r="N110" s="278"/>
      <c r="O110" s="278"/>
      <c r="P110" s="278"/>
      <c r="Q110" s="278"/>
      <c r="R110" s="278"/>
      <c r="S110" s="278"/>
      <c r="T110" s="278"/>
      <c r="U110" s="278"/>
      <c r="V110" s="278"/>
      <c r="W110" s="278"/>
      <c r="X110" s="278"/>
      <c r="Y110" s="278"/>
      <c r="Z110" s="278"/>
    </row>
    <row r="111" spans="1:26" x14ac:dyDescent="0.2">
      <c r="A111" s="277"/>
      <c r="B111" s="278"/>
      <c r="C111" s="278"/>
      <c r="D111" s="278"/>
      <c r="E111" s="278"/>
      <c r="F111" s="278"/>
      <c r="G111" s="278"/>
      <c r="H111" s="278"/>
      <c r="I111" s="278"/>
      <c r="J111" s="278"/>
      <c r="K111" s="278"/>
      <c r="L111" s="278"/>
      <c r="M111" s="278"/>
      <c r="N111" s="278"/>
      <c r="O111" s="278"/>
      <c r="P111" s="278"/>
      <c r="Q111" s="278"/>
      <c r="R111" s="278"/>
      <c r="S111" s="278"/>
      <c r="T111" s="278"/>
      <c r="U111" s="278"/>
      <c r="V111" s="278"/>
      <c r="W111" s="278"/>
      <c r="X111" s="278"/>
      <c r="Y111" s="278"/>
      <c r="Z111" s="278"/>
    </row>
    <row r="112" spans="1:26" x14ac:dyDescent="0.2">
      <c r="A112" s="277"/>
      <c r="B112" s="278"/>
      <c r="C112" s="278"/>
      <c r="D112" s="278"/>
      <c r="E112" s="278"/>
      <c r="F112" s="278"/>
      <c r="G112" s="278"/>
      <c r="H112" s="278"/>
      <c r="I112" s="278"/>
      <c r="J112" s="278"/>
      <c r="K112" s="278"/>
      <c r="L112" s="278"/>
      <c r="M112" s="278"/>
      <c r="N112" s="278"/>
      <c r="O112" s="278"/>
      <c r="P112" s="278"/>
      <c r="Q112" s="278"/>
      <c r="R112" s="278"/>
      <c r="S112" s="278"/>
      <c r="T112" s="278"/>
      <c r="U112" s="278"/>
      <c r="V112" s="278"/>
      <c r="W112" s="278"/>
      <c r="X112" s="278"/>
      <c r="Y112" s="278"/>
      <c r="Z112" s="278"/>
    </row>
    <row r="113" spans="1:26" x14ac:dyDescent="0.2">
      <c r="A113" s="277"/>
      <c r="B113" s="278"/>
      <c r="C113" s="278"/>
      <c r="D113" s="278"/>
      <c r="E113" s="278"/>
      <c r="F113" s="278"/>
      <c r="G113" s="278"/>
      <c r="H113" s="278"/>
      <c r="I113" s="278"/>
      <c r="J113" s="278"/>
      <c r="K113" s="278"/>
      <c r="L113" s="278"/>
      <c r="M113" s="278"/>
      <c r="N113" s="278"/>
      <c r="O113" s="278"/>
      <c r="P113" s="278"/>
      <c r="Q113" s="278"/>
      <c r="R113" s="278"/>
      <c r="S113" s="278"/>
      <c r="T113" s="278"/>
      <c r="U113" s="278"/>
      <c r="V113" s="278"/>
      <c r="W113" s="278"/>
      <c r="X113" s="278"/>
      <c r="Y113" s="278"/>
      <c r="Z113" s="278"/>
    </row>
    <row r="114" spans="1:26" x14ac:dyDescent="0.2">
      <c r="A114" s="277"/>
      <c r="B114" s="278"/>
      <c r="C114" s="278"/>
      <c r="D114" s="278"/>
      <c r="E114" s="278"/>
      <c r="F114" s="278"/>
      <c r="G114" s="278"/>
      <c r="H114" s="278"/>
      <c r="I114" s="278"/>
      <c r="J114" s="278"/>
      <c r="K114" s="278"/>
      <c r="L114" s="278"/>
      <c r="M114" s="278"/>
      <c r="N114" s="278"/>
      <c r="O114" s="278"/>
      <c r="P114" s="278"/>
      <c r="Q114" s="278"/>
      <c r="R114" s="278"/>
      <c r="S114" s="278"/>
      <c r="T114" s="278"/>
      <c r="U114" s="278"/>
      <c r="V114" s="278"/>
      <c r="W114" s="278"/>
      <c r="X114" s="278"/>
      <c r="Y114" s="278"/>
      <c r="Z114" s="278"/>
    </row>
    <row r="115" spans="1:26" x14ac:dyDescent="0.2">
      <c r="A115" s="277"/>
      <c r="B115" s="278"/>
      <c r="C115" s="278"/>
      <c r="D115" s="278"/>
      <c r="E115" s="278"/>
      <c r="F115" s="278"/>
      <c r="G115" s="278"/>
      <c r="H115" s="278"/>
      <c r="I115" s="278"/>
      <c r="J115" s="278"/>
      <c r="K115" s="278"/>
      <c r="L115" s="278"/>
      <c r="M115" s="278"/>
      <c r="N115" s="278"/>
      <c r="O115" s="278"/>
      <c r="P115" s="278"/>
      <c r="Q115" s="278"/>
      <c r="R115" s="278"/>
      <c r="S115" s="278"/>
      <c r="T115" s="278"/>
      <c r="U115" s="278"/>
      <c r="V115" s="278"/>
      <c r="W115" s="278"/>
      <c r="X115" s="278"/>
      <c r="Y115" s="278"/>
      <c r="Z115" s="278"/>
    </row>
    <row r="116" spans="1:26" x14ac:dyDescent="0.2">
      <c r="A116" s="277"/>
      <c r="B116" s="278"/>
      <c r="C116" s="278"/>
      <c r="D116" s="278"/>
      <c r="E116" s="278"/>
      <c r="F116" s="278"/>
      <c r="G116" s="278"/>
      <c r="H116" s="278"/>
      <c r="I116" s="278"/>
      <c r="J116" s="278"/>
      <c r="K116" s="278"/>
      <c r="L116" s="278"/>
      <c r="M116" s="278"/>
      <c r="N116" s="278"/>
      <c r="O116" s="278"/>
      <c r="P116" s="278"/>
      <c r="Q116" s="278"/>
      <c r="R116" s="278"/>
      <c r="S116" s="278"/>
      <c r="T116" s="278"/>
      <c r="U116" s="278"/>
      <c r="V116" s="278"/>
      <c r="W116" s="278"/>
      <c r="X116" s="278"/>
      <c r="Y116" s="278"/>
      <c r="Z116" s="278"/>
    </row>
    <row r="117" spans="1:26" x14ac:dyDescent="0.2">
      <c r="A117" s="277"/>
      <c r="B117" s="278"/>
      <c r="C117" s="278"/>
      <c r="D117" s="278"/>
      <c r="E117" s="278"/>
      <c r="F117" s="278"/>
      <c r="G117" s="278"/>
      <c r="H117" s="278"/>
      <c r="I117" s="278"/>
      <c r="J117" s="278"/>
      <c r="K117" s="278"/>
      <c r="L117" s="278"/>
      <c r="M117" s="278"/>
      <c r="N117" s="278"/>
      <c r="O117" s="278"/>
      <c r="P117" s="278"/>
      <c r="Q117" s="278"/>
      <c r="R117" s="278"/>
      <c r="S117" s="278"/>
      <c r="T117" s="278"/>
      <c r="U117" s="278"/>
      <c r="V117" s="278"/>
      <c r="W117" s="278"/>
      <c r="X117" s="278"/>
      <c r="Y117" s="278"/>
      <c r="Z117" s="278"/>
    </row>
    <row r="118" spans="1:26" x14ac:dyDescent="0.2">
      <c r="A118" s="277"/>
      <c r="B118" s="278"/>
      <c r="C118" s="278"/>
      <c r="D118" s="278"/>
      <c r="E118" s="278"/>
      <c r="F118" s="278"/>
      <c r="G118" s="278"/>
      <c r="H118" s="278"/>
      <c r="I118" s="278"/>
      <c r="J118" s="278"/>
      <c r="K118" s="278"/>
      <c r="L118" s="278"/>
      <c r="M118" s="278"/>
      <c r="N118" s="278"/>
      <c r="O118" s="278"/>
      <c r="P118" s="278"/>
      <c r="Q118" s="278"/>
      <c r="R118" s="278"/>
      <c r="S118" s="278"/>
      <c r="T118" s="278"/>
      <c r="U118" s="278"/>
      <c r="V118" s="278"/>
      <c r="W118" s="278"/>
      <c r="X118" s="278"/>
      <c r="Y118" s="278"/>
      <c r="Z118" s="278"/>
    </row>
    <row r="119" spans="1:26" x14ac:dyDescent="0.2">
      <c r="A119" s="277"/>
      <c r="B119" s="278"/>
      <c r="C119" s="278"/>
      <c r="D119" s="278"/>
      <c r="E119" s="278"/>
      <c r="F119" s="278"/>
      <c r="G119" s="278"/>
      <c r="H119" s="278"/>
      <c r="I119" s="278"/>
      <c r="J119" s="278"/>
      <c r="K119" s="278"/>
      <c r="L119" s="278"/>
      <c r="M119" s="278"/>
      <c r="N119" s="278"/>
      <c r="O119" s="278"/>
      <c r="P119" s="278"/>
      <c r="Q119" s="278"/>
      <c r="R119" s="278"/>
      <c r="S119" s="278"/>
      <c r="T119" s="278"/>
      <c r="U119" s="278"/>
      <c r="V119" s="278"/>
      <c r="W119" s="278"/>
      <c r="X119" s="278"/>
      <c r="Y119" s="278"/>
      <c r="Z119" s="278"/>
    </row>
    <row r="120" spans="1:26" x14ac:dyDescent="0.2">
      <c r="A120" s="277"/>
      <c r="B120" s="278"/>
      <c r="C120" s="278"/>
      <c r="D120" s="278"/>
      <c r="E120" s="278"/>
      <c r="F120" s="278"/>
      <c r="G120" s="278"/>
      <c r="H120" s="278"/>
      <c r="I120" s="278"/>
      <c r="J120" s="278"/>
      <c r="K120" s="278"/>
      <c r="L120" s="278"/>
      <c r="M120" s="278"/>
      <c r="N120" s="278"/>
      <c r="O120" s="278"/>
      <c r="P120" s="278"/>
      <c r="Q120" s="278"/>
      <c r="R120" s="278"/>
      <c r="S120" s="278"/>
      <c r="T120" s="278"/>
      <c r="U120" s="278"/>
      <c r="V120" s="278"/>
      <c r="W120" s="278"/>
      <c r="X120" s="278"/>
      <c r="Y120" s="278"/>
      <c r="Z120" s="278"/>
    </row>
    <row r="121" spans="1:26" x14ac:dyDescent="0.2">
      <c r="A121" s="277"/>
      <c r="B121" s="278"/>
      <c r="C121" s="278"/>
      <c r="D121" s="278"/>
      <c r="E121" s="278"/>
      <c r="F121" s="278"/>
      <c r="G121" s="278"/>
      <c r="H121" s="278"/>
      <c r="I121" s="278"/>
      <c r="J121" s="278"/>
      <c r="K121" s="278"/>
      <c r="L121" s="278"/>
      <c r="M121" s="278"/>
      <c r="N121" s="278"/>
      <c r="O121" s="278"/>
      <c r="P121" s="278"/>
      <c r="Q121" s="278"/>
      <c r="R121" s="278"/>
      <c r="S121" s="278"/>
      <c r="T121" s="278"/>
      <c r="U121" s="278"/>
      <c r="V121" s="278"/>
      <c r="W121" s="278"/>
      <c r="X121" s="278"/>
      <c r="Y121" s="278"/>
      <c r="Z121" s="278"/>
    </row>
    <row r="122" spans="1:26" x14ac:dyDescent="0.2">
      <c r="A122" s="277"/>
      <c r="B122" s="278"/>
      <c r="C122" s="278"/>
      <c r="D122" s="278"/>
      <c r="E122" s="278"/>
      <c r="F122" s="278"/>
      <c r="G122" s="278"/>
      <c r="H122" s="278"/>
      <c r="I122" s="278"/>
      <c r="J122" s="278"/>
      <c r="K122" s="278"/>
      <c r="L122" s="278"/>
      <c r="M122" s="278"/>
      <c r="N122" s="278"/>
      <c r="O122" s="278"/>
      <c r="P122" s="278"/>
      <c r="Q122" s="278"/>
      <c r="R122" s="278"/>
      <c r="S122" s="278"/>
      <c r="T122" s="278"/>
      <c r="U122" s="278"/>
      <c r="V122" s="278"/>
      <c r="W122" s="278"/>
      <c r="X122" s="278"/>
      <c r="Y122" s="278"/>
      <c r="Z122" s="278"/>
    </row>
    <row r="123" spans="1:26" x14ac:dyDescent="0.2">
      <c r="A123" s="277"/>
      <c r="B123" s="278"/>
      <c r="C123" s="278"/>
      <c r="D123" s="278"/>
      <c r="E123" s="278"/>
      <c r="F123" s="278"/>
      <c r="G123" s="278"/>
      <c r="H123" s="278"/>
      <c r="I123" s="278"/>
      <c r="J123" s="278"/>
      <c r="K123" s="278"/>
      <c r="L123" s="278"/>
      <c r="M123" s="278"/>
      <c r="N123" s="278"/>
      <c r="O123" s="278"/>
      <c r="P123" s="278"/>
      <c r="Q123" s="278"/>
      <c r="R123" s="278"/>
      <c r="S123" s="278"/>
      <c r="T123" s="278"/>
      <c r="U123" s="278"/>
      <c r="V123" s="278"/>
      <c r="W123" s="278"/>
      <c r="X123" s="278"/>
      <c r="Y123" s="278"/>
      <c r="Z123" s="278"/>
    </row>
    <row r="124" spans="1:26" x14ac:dyDescent="0.2">
      <c r="A124" s="277"/>
      <c r="B124" s="278"/>
      <c r="C124" s="278"/>
      <c r="D124" s="278"/>
      <c r="E124" s="278"/>
      <c r="F124" s="278"/>
      <c r="G124" s="278"/>
      <c r="H124" s="278"/>
      <c r="I124" s="278"/>
      <c r="J124" s="278"/>
      <c r="K124" s="278"/>
      <c r="L124" s="278"/>
      <c r="M124" s="278"/>
      <c r="N124" s="278"/>
      <c r="O124" s="278"/>
      <c r="P124" s="278"/>
      <c r="Q124" s="278"/>
      <c r="R124" s="278"/>
      <c r="S124" s="278"/>
      <c r="T124" s="278"/>
      <c r="U124" s="278"/>
      <c r="V124" s="278"/>
      <c r="W124" s="278"/>
      <c r="X124" s="278"/>
      <c r="Y124" s="278"/>
      <c r="Z124" s="278"/>
    </row>
    <row r="125" spans="1:26" x14ac:dyDescent="0.2">
      <c r="A125" s="277"/>
      <c r="B125" s="278"/>
      <c r="C125" s="278"/>
      <c r="D125" s="278"/>
      <c r="E125" s="278"/>
      <c r="F125" s="278"/>
      <c r="G125" s="278"/>
      <c r="H125" s="278"/>
      <c r="I125" s="278"/>
      <c r="J125" s="278"/>
      <c r="K125" s="278"/>
      <c r="L125" s="278"/>
      <c r="M125" s="278"/>
      <c r="N125" s="278"/>
      <c r="O125" s="278"/>
      <c r="P125" s="278"/>
      <c r="Q125" s="278"/>
      <c r="R125" s="278"/>
      <c r="S125" s="278"/>
      <c r="T125" s="278"/>
      <c r="U125" s="278"/>
      <c r="V125" s="278"/>
      <c r="W125" s="278"/>
      <c r="X125" s="278"/>
      <c r="Y125" s="278"/>
      <c r="Z125" s="278"/>
    </row>
    <row r="126" spans="1:26" x14ac:dyDescent="0.2">
      <c r="A126" s="277"/>
      <c r="B126" s="278"/>
      <c r="C126" s="278"/>
      <c r="D126" s="278"/>
      <c r="E126" s="278"/>
      <c r="F126" s="278"/>
      <c r="G126" s="278"/>
      <c r="H126" s="278"/>
      <c r="I126" s="278"/>
      <c r="J126" s="278"/>
      <c r="K126" s="278"/>
      <c r="L126" s="278"/>
      <c r="M126" s="278"/>
      <c r="N126" s="278"/>
      <c r="O126" s="278"/>
      <c r="P126" s="278"/>
      <c r="Q126" s="278"/>
      <c r="R126" s="278"/>
      <c r="S126" s="278"/>
      <c r="T126" s="278"/>
      <c r="U126" s="278"/>
      <c r="V126" s="278"/>
      <c r="W126" s="278"/>
      <c r="X126" s="278"/>
      <c r="Y126" s="278"/>
      <c r="Z126" s="278"/>
    </row>
    <row r="127" spans="1:26" x14ac:dyDescent="0.2">
      <c r="A127" s="277"/>
      <c r="B127" s="278"/>
      <c r="C127" s="278"/>
      <c r="D127" s="278"/>
      <c r="E127" s="278"/>
      <c r="F127" s="278"/>
      <c r="G127" s="278"/>
      <c r="H127" s="278"/>
      <c r="I127" s="278"/>
      <c r="J127" s="278"/>
      <c r="K127" s="278"/>
      <c r="L127" s="278"/>
      <c r="M127" s="278"/>
      <c r="N127" s="278"/>
      <c r="O127" s="278"/>
      <c r="P127" s="278"/>
      <c r="Q127" s="278"/>
      <c r="R127" s="278"/>
      <c r="S127" s="278"/>
      <c r="T127" s="278"/>
      <c r="U127" s="278"/>
      <c r="V127" s="278"/>
      <c r="W127" s="278"/>
      <c r="X127" s="278"/>
      <c r="Y127" s="278"/>
      <c r="Z127" s="278"/>
    </row>
    <row r="128" spans="1:26" x14ac:dyDescent="0.2">
      <c r="A128" s="277"/>
      <c r="B128" s="278"/>
      <c r="C128" s="278"/>
      <c r="D128" s="278"/>
      <c r="E128" s="278"/>
      <c r="F128" s="278"/>
      <c r="G128" s="278"/>
      <c r="H128" s="278"/>
      <c r="I128" s="278"/>
      <c r="J128" s="278"/>
      <c r="K128" s="278"/>
      <c r="L128" s="278"/>
      <c r="M128" s="278"/>
      <c r="N128" s="278"/>
      <c r="O128" s="278"/>
      <c r="P128" s="278"/>
      <c r="Q128" s="278"/>
      <c r="R128" s="278"/>
      <c r="S128" s="278"/>
      <c r="T128" s="278"/>
      <c r="U128" s="278"/>
      <c r="V128" s="278"/>
      <c r="W128" s="278"/>
      <c r="X128" s="278"/>
      <c r="Y128" s="278"/>
      <c r="Z128" s="278"/>
    </row>
    <row r="129" spans="1:26" x14ac:dyDescent="0.2">
      <c r="A129" s="277"/>
      <c r="B129" s="278"/>
      <c r="C129" s="278"/>
      <c r="D129" s="278"/>
      <c r="E129" s="278"/>
      <c r="F129" s="278"/>
      <c r="G129" s="278"/>
      <c r="H129" s="278"/>
      <c r="I129" s="278"/>
      <c r="J129" s="278"/>
      <c r="K129" s="278"/>
      <c r="L129" s="278"/>
      <c r="M129" s="278"/>
      <c r="N129" s="278"/>
      <c r="O129" s="278"/>
      <c r="P129" s="278"/>
      <c r="Q129" s="278"/>
      <c r="R129" s="278"/>
      <c r="S129" s="278"/>
      <c r="T129" s="278"/>
      <c r="U129" s="278"/>
      <c r="V129" s="278"/>
      <c r="W129" s="278"/>
      <c r="X129" s="278"/>
      <c r="Y129" s="278"/>
      <c r="Z129" s="278"/>
    </row>
    <row r="130" spans="1:26" x14ac:dyDescent="0.2">
      <c r="A130" s="277"/>
      <c r="B130" s="278"/>
      <c r="C130" s="278"/>
      <c r="D130" s="278"/>
      <c r="E130" s="278"/>
      <c r="F130" s="278"/>
      <c r="G130" s="278"/>
      <c r="H130" s="278"/>
      <c r="I130" s="278"/>
      <c r="J130" s="278"/>
      <c r="K130" s="278"/>
      <c r="L130" s="278"/>
      <c r="M130" s="278"/>
      <c r="N130" s="278"/>
      <c r="O130" s="278"/>
      <c r="P130" s="278"/>
      <c r="Q130" s="278"/>
      <c r="R130" s="278"/>
      <c r="S130" s="278"/>
      <c r="T130" s="278"/>
      <c r="U130" s="278"/>
      <c r="V130" s="278"/>
      <c r="W130" s="278"/>
      <c r="X130" s="278"/>
      <c r="Y130" s="278"/>
      <c r="Z130" s="278"/>
    </row>
    <row r="131" spans="1:26" x14ac:dyDescent="0.2">
      <c r="A131" s="277"/>
      <c r="B131" s="278"/>
      <c r="C131" s="278"/>
      <c r="D131" s="278"/>
      <c r="E131" s="278"/>
      <c r="F131" s="278"/>
      <c r="G131" s="278"/>
      <c r="H131" s="278"/>
      <c r="I131" s="278"/>
      <c r="J131" s="278"/>
      <c r="K131" s="278"/>
      <c r="L131" s="278"/>
      <c r="M131" s="278"/>
      <c r="N131" s="278"/>
      <c r="O131" s="278"/>
      <c r="P131" s="278"/>
      <c r="Q131" s="278"/>
      <c r="R131" s="278"/>
      <c r="S131" s="278"/>
      <c r="T131" s="278"/>
      <c r="U131" s="278"/>
      <c r="V131" s="278"/>
      <c r="W131" s="278"/>
      <c r="X131" s="278"/>
      <c r="Y131" s="278"/>
      <c r="Z131" s="278"/>
    </row>
    <row r="132" spans="1:26" x14ac:dyDescent="0.2">
      <c r="A132" s="277"/>
      <c r="B132" s="278"/>
      <c r="C132" s="278"/>
      <c r="D132" s="278"/>
      <c r="E132" s="278"/>
      <c r="F132" s="278"/>
      <c r="G132" s="278"/>
      <c r="H132" s="278"/>
      <c r="I132" s="278"/>
      <c r="J132" s="278"/>
      <c r="K132" s="278"/>
      <c r="L132" s="278"/>
      <c r="M132" s="278"/>
      <c r="N132" s="278"/>
      <c r="O132" s="278"/>
      <c r="P132" s="278"/>
      <c r="Q132" s="278"/>
      <c r="R132" s="278"/>
      <c r="S132" s="278"/>
      <c r="T132" s="278"/>
      <c r="U132" s="278"/>
      <c r="V132" s="278"/>
      <c r="W132" s="278"/>
      <c r="X132" s="278"/>
      <c r="Y132" s="278"/>
      <c r="Z132" s="278"/>
    </row>
    <row r="133" spans="1:26" x14ac:dyDescent="0.2">
      <c r="A133" s="277"/>
      <c r="B133" s="278"/>
      <c r="C133" s="278"/>
      <c r="D133" s="278"/>
      <c r="E133" s="278"/>
      <c r="F133" s="278"/>
      <c r="G133" s="278"/>
      <c r="H133" s="278"/>
      <c r="I133" s="278"/>
      <c r="J133" s="278"/>
      <c r="K133" s="278"/>
      <c r="L133" s="278"/>
      <c r="M133" s="278"/>
      <c r="N133" s="278"/>
      <c r="O133" s="278"/>
      <c r="P133" s="278"/>
      <c r="Q133" s="278"/>
      <c r="R133" s="278"/>
      <c r="S133" s="278"/>
      <c r="T133" s="278"/>
      <c r="U133" s="278"/>
      <c r="V133" s="278"/>
      <c r="W133" s="278"/>
      <c r="X133" s="278"/>
      <c r="Y133" s="278"/>
      <c r="Z133" s="278"/>
    </row>
    <row r="134" spans="1:26" x14ac:dyDescent="0.2">
      <c r="A134" s="277"/>
      <c r="B134" s="278"/>
      <c r="C134" s="278"/>
      <c r="D134" s="278"/>
      <c r="E134" s="278"/>
      <c r="F134" s="278"/>
      <c r="G134" s="278"/>
      <c r="H134" s="278"/>
      <c r="I134" s="278"/>
      <c r="J134" s="278"/>
      <c r="K134" s="278"/>
      <c r="L134" s="278"/>
      <c r="M134" s="278"/>
      <c r="N134" s="278"/>
      <c r="O134" s="278"/>
      <c r="P134" s="278"/>
      <c r="Q134" s="278"/>
      <c r="R134" s="278"/>
      <c r="S134" s="278"/>
      <c r="T134" s="278"/>
      <c r="U134" s="278"/>
      <c r="V134" s="278"/>
      <c r="W134" s="278"/>
      <c r="X134" s="278"/>
      <c r="Y134" s="278"/>
      <c r="Z134" s="278"/>
    </row>
    <row r="135" spans="1:26" x14ac:dyDescent="0.2">
      <c r="A135" s="277"/>
      <c r="B135" s="278"/>
      <c r="C135" s="278"/>
      <c r="D135" s="278"/>
      <c r="E135" s="278"/>
      <c r="F135" s="278"/>
      <c r="G135" s="278"/>
      <c r="H135" s="278"/>
      <c r="I135" s="278"/>
      <c r="J135" s="278"/>
      <c r="K135" s="278"/>
      <c r="L135" s="278"/>
      <c r="M135" s="278"/>
      <c r="N135" s="278"/>
      <c r="O135" s="278"/>
      <c r="P135" s="278"/>
      <c r="Q135" s="278"/>
      <c r="R135" s="278"/>
      <c r="S135" s="278"/>
      <c r="T135" s="278"/>
      <c r="U135" s="278"/>
      <c r="V135" s="278"/>
      <c r="W135" s="278"/>
      <c r="X135" s="278"/>
      <c r="Y135" s="278"/>
      <c r="Z135" s="278"/>
    </row>
    <row r="136" spans="1:26" x14ac:dyDescent="0.2">
      <c r="A136" s="277"/>
      <c r="B136" s="278"/>
      <c r="C136" s="278"/>
      <c r="D136" s="278"/>
      <c r="E136" s="278"/>
      <c r="F136" s="278"/>
      <c r="G136" s="278"/>
      <c r="H136" s="278"/>
      <c r="I136" s="278"/>
      <c r="J136" s="278"/>
      <c r="K136" s="278"/>
      <c r="L136" s="278"/>
      <c r="M136" s="278"/>
      <c r="N136" s="278"/>
      <c r="O136" s="278"/>
      <c r="P136" s="278"/>
      <c r="Q136" s="278"/>
      <c r="R136" s="278"/>
      <c r="S136" s="278"/>
      <c r="T136" s="278"/>
      <c r="U136" s="278"/>
      <c r="V136" s="278"/>
      <c r="W136" s="278"/>
      <c r="X136" s="278"/>
      <c r="Y136" s="278"/>
      <c r="Z136" s="278"/>
    </row>
    <row r="137" spans="1:26" x14ac:dyDescent="0.2">
      <c r="A137" s="277"/>
      <c r="B137" s="278"/>
      <c r="C137" s="278"/>
      <c r="D137" s="278"/>
      <c r="E137" s="278"/>
      <c r="F137" s="278"/>
      <c r="G137" s="278"/>
      <c r="H137" s="278"/>
      <c r="I137" s="278"/>
      <c r="J137" s="278"/>
      <c r="K137" s="278"/>
      <c r="L137" s="278"/>
      <c r="M137" s="278"/>
      <c r="N137" s="278"/>
      <c r="O137" s="278"/>
      <c r="P137" s="278"/>
      <c r="Q137" s="278"/>
      <c r="R137" s="278"/>
      <c r="S137" s="278"/>
      <c r="T137" s="278"/>
      <c r="U137" s="278"/>
      <c r="V137" s="278"/>
      <c r="W137" s="278"/>
      <c r="X137" s="278"/>
      <c r="Y137" s="278"/>
      <c r="Z137" s="278"/>
    </row>
    <row r="138" spans="1:26" x14ac:dyDescent="0.2">
      <c r="A138" s="277"/>
      <c r="B138" s="278"/>
      <c r="C138" s="278"/>
      <c r="D138" s="278"/>
      <c r="E138" s="278"/>
      <c r="F138" s="278"/>
      <c r="G138" s="278"/>
      <c r="H138" s="278"/>
      <c r="I138" s="278"/>
      <c r="J138" s="278"/>
      <c r="K138" s="278"/>
      <c r="L138" s="278"/>
      <c r="M138" s="278"/>
      <c r="N138" s="278"/>
      <c r="O138" s="278"/>
      <c r="P138" s="278"/>
      <c r="Q138" s="278"/>
      <c r="R138" s="278"/>
      <c r="S138" s="278"/>
      <c r="T138" s="278"/>
      <c r="U138" s="278"/>
      <c r="V138" s="278"/>
      <c r="W138" s="278"/>
      <c r="X138" s="278"/>
      <c r="Y138" s="278"/>
      <c r="Z138" s="278"/>
    </row>
    <row r="139" spans="1:26" x14ac:dyDescent="0.2">
      <c r="A139" s="277"/>
      <c r="B139" s="278"/>
      <c r="C139" s="278"/>
      <c r="D139" s="278"/>
      <c r="E139" s="278"/>
      <c r="F139" s="278"/>
      <c r="G139" s="278"/>
      <c r="H139" s="278"/>
      <c r="I139" s="278"/>
      <c r="J139" s="278"/>
      <c r="K139" s="278"/>
      <c r="L139" s="278"/>
      <c r="M139" s="278"/>
      <c r="N139" s="278"/>
      <c r="O139" s="278"/>
      <c r="P139" s="278"/>
      <c r="Q139" s="278"/>
      <c r="R139" s="278"/>
      <c r="S139" s="278"/>
      <c r="T139" s="278"/>
      <c r="U139" s="278"/>
      <c r="V139" s="278"/>
      <c r="W139" s="278"/>
      <c r="X139" s="278"/>
      <c r="Y139" s="278"/>
      <c r="Z139" s="278"/>
    </row>
    <row r="140" spans="1:26" x14ac:dyDescent="0.2">
      <c r="A140" s="277"/>
      <c r="B140" s="278"/>
      <c r="C140" s="278"/>
      <c r="D140" s="278"/>
      <c r="E140" s="278"/>
      <c r="F140" s="278"/>
      <c r="G140" s="278"/>
      <c r="H140" s="278"/>
      <c r="I140" s="278"/>
      <c r="J140" s="278"/>
      <c r="K140" s="278"/>
      <c r="L140" s="278"/>
      <c r="M140" s="278"/>
      <c r="N140" s="278"/>
      <c r="O140" s="278"/>
      <c r="P140" s="278"/>
      <c r="Q140" s="278"/>
      <c r="R140" s="278"/>
      <c r="S140" s="278"/>
      <c r="T140" s="278"/>
      <c r="U140" s="278"/>
      <c r="V140" s="278"/>
      <c r="W140" s="278"/>
      <c r="X140" s="278"/>
      <c r="Y140" s="278"/>
      <c r="Z140" s="278"/>
    </row>
    <row r="141" spans="1:26" x14ac:dyDescent="0.2">
      <c r="A141" s="277"/>
      <c r="B141" s="278"/>
      <c r="C141" s="278"/>
      <c r="D141" s="278"/>
      <c r="E141" s="278"/>
      <c r="F141" s="278"/>
      <c r="G141" s="278"/>
      <c r="H141" s="278"/>
      <c r="I141" s="278"/>
      <c r="J141" s="278"/>
      <c r="K141" s="278"/>
      <c r="L141" s="278"/>
      <c r="M141" s="278"/>
      <c r="N141" s="278"/>
      <c r="O141" s="278"/>
      <c r="P141" s="278"/>
      <c r="Q141" s="278"/>
      <c r="R141" s="278"/>
      <c r="S141" s="278"/>
      <c r="T141" s="278"/>
      <c r="U141" s="278"/>
      <c r="V141" s="278"/>
      <c r="W141" s="278"/>
      <c r="X141" s="278"/>
      <c r="Y141" s="278"/>
      <c r="Z141" s="278"/>
    </row>
    <row r="142" spans="1:26" x14ac:dyDescent="0.2">
      <c r="A142" s="277"/>
      <c r="B142" s="278"/>
      <c r="C142" s="278"/>
      <c r="D142" s="278"/>
      <c r="E142" s="278"/>
      <c r="F142" s="278"/>
      <c r="G142" s="278"/>
      <c r="H142" s="278"/>
      <c r="I142" s="278"/>
      <c r="J142" s="278"/>
      <c r="K142" s="278"/>
      <c r="L142" s="278"/>
      <c r="M142" s="278"/>
      <c r="N142" s="278"/>
      <c r="O142" s="278"/>
      <c r="P142" s="278"/>
      <c r="Q142" s="278"/>
      <c r="R142" s="278"/>
      <c r="S142" s="278"/>
      <c r="T142" s="278"/>
      <c r="U142" s="278"/>
      <c r="V142" s="278"/>
      <c r="W142" s="278"/>
      <c r="X142" s="278"/>
      <c r="Y142" s="278"/>
      <c r="Z142" s="278"/>
    </row>
    <row r="143" spans="1:26" x14ac:dyDescent="0.2">
      <c r="A143" s="277"/>
      <c r="B143" s="278"/>
      <c r="C143" s="278"/>
      <c r="D143" s="278"/>
      <c r="E143" s="278"/>
      <c r="F143" s="278"/>
      <c r="G143" s="278"/>
      <c r="H143" s="278"/>
      <c r="I143" s="278"/>
      <c r="J143" s="278"/>
      <c r="K143" s="278"/>
      <c r="L143" s="278"/>
      <c r="M143" s="278"/>
      <c r="N143" s="278"/>
      <c r="O143" s="278"/>
      <c r="P143" s="278"/>
      <c r="Q143" s="278"/>
      <c r="R143" s="278"/>
      <c r="S143" s="278"/>
      <c r="T143" s="278"/>
      <c r="U143" s="278"/>
      <c r="V143" s="278"/>
      <c r="W143" s="278"/>
      <c r="X143" s="278"/>
      <c r="Y143" s="278"/>
      <c r="Z143" s="278"/>
    </row>
    <row r="144" spans="1:26" x14ac:dyDescent="0.2">
      <c r="A144" s="277"/>
      <c r="B144" s="278"/>
      <c r="C144" s="278"/>
      <c r="D144" s="278"/>
      <c r="E144" s="278"/>
      <c r="F144" s="278"/>
      <c r="G144" s="278"/>
      <c r="H144" s="278"/>
      <c r="I144" s="278"/>
      <c r="J144" s="278"/>
      <c r="K144" s="278"/>
      <c r="L144" s="278"/>
      <c r="M144" s="278"/>
      <c r="N144" s="278"/>
      <c r="O144" s="278"/>
      <c r="P144" s="278"/>
      <c r="Q144" s="278"/>
      <c r="R144" s="278"/>
      <c r="S144" s="278"/>
      <c r="T144" s="278"/>
      <c r="U144" s="278"/>
      <c r="V144" s="278"/>
      <c r="W144" s="278"/>
      <c r="X144" s="278"/>
      <c r="Y144" s="278"/>
      <c r="Z144" s="278"/>
    </row>
    <row r="145" spans="1:26" x14ac:dyDescent="0.2">
      <c r="A145" s="277"/>
      <c r="B145" s="278"/>
      <c r="C145" s="278"/>
      <c r="D145" s="278"/>
      <c r="E145" s="278"/>
      <c r="F145" s="278"/>
      <c r="G145" s="278"/>
      <c r="H145" s="278"/>
      <c r="I145" s="278"/>
      <c r="J145" s="278"/>
      <c r="K145" s="278"/>
      <c r="L145" s="278"/>
      <c r="M145" s="278"/>
      <c r="N145" s="278"/>
      <c r="O145" s="278"/>
      <c r="P145" s="278"/>
      <c r="Q145" s="278"/>
      <c r="R145" s="278"/>
      <c r="S145" s="278"/>
      <c r="T145" s="278"/>
      <c r="U145" s="278"/>
      <c r="V145" s="278"/>
      <c r="W145" s="278"/>
      <c r="X145" s="278"/>
      <c r="Y145" s="278"/>
      <c r="Z145" s="278"/>
    </row>
    <row r="146" spans="1:26" x14ac:dyDescent="0.2">
      <c r="A146" s="277"/>
      <c r="B146" s="278"/>
      <c r="C146" s="278"/>
      <c r="D146" s="278"/>
      <c r="E146" s="278"/>
      <c r="F146" s="278"/>
      <c r="G146" s="278"/>
      <c r="H146" s="278"/>
      <c r="I146" s="278"/>
      <c r="J146" s="278"/>
      <c r="K146" s="278"/>
      <c r="L146" s="278"/>
      <c r="M146" s="278"/>
      <c r="N146" s="278"/>
      <c r="O146" s="278"/>
      <c r="P146" s="278"/>
      <c r="Q146" s="278"/>
      <c r="R146" s="278"/>
      <c r="S146" s="278"/>
      <c r="T146" s="278"/>
      <c r="U146" s="278"/>
      <c r="V146" s="278"/>
      <c r="W146" s="278"/>
      <c r="X146" s="278"/>
      <c r="Y146" s="278"/>
      <c r="Z146" s="278"/>
    </row>
    <row r="147" spans="1:26" x14ac:dyDescent="0.2">
      <c r="A147" s="277"/>
      <c r="B147" s="278"/>
      <c r="C147" s="278"/>
      <c r="D147" s="278"/>
      <c r="E147" s="278"/>
      <c r="F147" s="278"/>
      <c r="G147" s="278"/>
      <c r="H147" s="278"/>
      <c r="I147" s="278"/>
      <c r="J147" s="278"/>
      <c r="K147" s="278"/>
      <c r="L147" s="278"/>
      <c r="M147" s="278"/>
      <c r="N147" s="278"/>
      <c r="O147" s="278"/>
      <c r="P147" s="278"/>
      <c r="Q147" s="278"/>
      <c r="R147" s="278"/>
      <c r="S147" s="278"/>
      <c r="T147" s="278"/>
      <c r="U147" s="278"/>
      <c r="V147" s="278"/>
      <c r="W147" s="278"/>
      <c r="X147" s="278"/>
      <c r="Y147" s="278"/>
      <c r="Z147" s="278"/>
    </row>
    <row r="148" spans="1:26" x14ac:dyDescent="0.2">
      <c r="A148" s="277"/>
      <c r="B148" s="278"/>
      <c r="C148" s="278"/>
      <c r="D148" s="278"/>
      <c r="E148" s="278"/>
      <c r="F148" s="278"/>
      <c r="G148" s="278"/>
      <c r="H148" s="278"/>
      <c r="I148" s="278"/>
      <c r="J148" s="278"/>
      <c r="K148" s="278"/>
      <c r="L148" s="278"/>
      <c r="M148" s="278"/>
      <c r="N148" s="278"/>
      <c r="O148" s="278"/>
      <c r="P148" s="278"/>
      <c r="Q148" s="278"/>
      <c r="R148" s="278"/>
      <c r="S148" s="278"/>
      <c r="T148" s="278"/>
      <c r="U148" s="278"/>
      <c r="V148" s="278"/>
      <c r="W148" s="278"/>
      <c r="X148" s="278"/>
      <c r="Y148" s="278"/>
      <c r="Z148" s="278"/>
    </row>
    <row r="149" spans="1:26" x14ac:dyDescent="0.2">
      <c r="A149" s="277"/>
      <c r="B149" s="278"/>
      <c r="C149" s="278"/>
      <c r="D149" s="278"/>
      <c r="E149" s="278"/>
      <c r="F149" s="278"/>
      <c r="G149" s="278"/>
      <c r="H149" s="278"/>
      <c r="I149" s="278"/>
      <c r="J149" s="278"/>
      <c r="K149" s="278"/>
      <c r="L149" s="278"/>
      <c r="M149" s="278"/>
      <c r="N149" s="278"/>
      <c r="O149" s="278"/>
      <c r="P149" s="278"/>
      <c r="Q149" s="278"/>
      <c r="R149" s="278"/>
      <c r="S149" s="278"/>
      <c r="T149" s="278"/>
      <c r="U149" s="278"/>
      <c r="V149" s="278"/>
      <c r="W149" s="278"/>
      <c r="X149" s="278"/>
      <c r="Y149" s="278"/>
      <c r="Z149" s="278"/>
    </row>
    <row r="150" spans="1:26" x14ac:dyDescent="0.2">
      <c r="A150" s="277"/>
      <c r="B150" s="278"/>
      <c r="C150" s="278"/>
      <c r="D150" s="278"/>
      <c r="E150" s="278"/>
      <c r="F150" s="278"/>
      <c r="G150" s="278"/>
      <c r="H150" s="278"/>
      <c r="I150" s="278"/>
      <c r="J150" s="278"/>
      <c r="K150" s="278"/>
      <c r="L150" s="278"/>
      <c r="M150" s="278"/>
      <c r="N150" s="278"/>
      <c r="O150" s="278"/>
      <c r="P150" s="278"/>
      <c r="Q150" s="278"/>
      <c r="R150" s="278"/>
      <c r="S150" s="278"/>
      <c r="T150" s="278"/>
      <c r="U150" s="278"/>
      <c r="V150" s="278"/>
      <c r="W150" s="278"/>
      <c r="X150" s="278"/>
      <c r="Y150" s="278"/>
      <c r="Z150" s="278"/>
    </row>
    <row r="151" spans="1:26" x14ac:dyDescent="0.2">
      <c r="A151" s="277"/>
      <c r="B151" s="278"/>
      <c r="C151" s="278"/>
      <c r="D151" s="278"/>
      <c r="E151" s="278"/>
      <c r="F151" s="278"/>
      <c r="G151" s="278"/>
      <c r="H151" s="278"/>
      <c r="I151" s="278"/>
      <c r="J151" s="278"/>
      <c r="K151" s="278"/>
      <c r="L151" s="278"/>
      <c r="M151" s="278"/>
      <c r="N151" s="278"/>
      <c r="O151" s="278"/>
      <c r="P151" s="278"/>
      <c r="Q151" s="278"/>
      <c r="R151" s="278"/>
      <c r="S151" s="278"/>
      <c r="T151" s="278"/>
      <c r="U151" s="278"/>
      <c r="V151" s="278"/>
      <c r="W151" s="278"/>
      <c r="X151" s="278"/>
      <c r="Y151" s="278"/>
      <c r="Z151" s="278"/>
    </row>
    <row r="152" spans="1:26" x14ac:dyDescent="0.2">
      <c r="A152" s="277"/>
      <c r="B152" s="278"/>
      <c r="C152" s="278"/>
      <c r="D152" s="278"/>
      <c r="E152" s="278"/>
      <c r="F152" s="278"/>
      <c r="G152" s="278"/>
      <c r="H152" s="278"/>
      <c r="I152" s="278"/>
      <c r="J152" s="278"/>
      <c r="K152" s="278"/>
      <c r="L152" s="278"/>
      <c r="M152" s="278"/>
      <c r="N152" s="278"/>
      <c r="O152" s="278"/>
      <c r="P152" s="278"/>
      <c r="Q152" s="278"/>
      <c r="R152" s="278"/>
      <c r="S152" s="278"/>
      <c r="T152" s="278"/>
      <c r="U152" s="278"/>
      <c r="V152" s="278"/>
      <c r="W152" s="278"/>
      <c r="X152" s="278"/>
      <c r="Y152" s="278"/>
      <c r="Z152" s="278"/>
    </row>
    <row r="153" spans="1:26" x14ac:dyDescent="0.2">
      <c r="A153" s="277"/>
      <c r="B153" s="278"/>
      <c r="C153" s="278"/>
      <c r="D153" s="278"/>
      <c r="E153" s="278"/>
      <c r="F153" s="278"/>
      <c r="G153" s="278"/>
      <c r="H153" s="278"/>
      <c r="I153" s="278"/>
      <c r="J153" s="278"/>
      <c r="K153" s="278"/>
      <c r="L153" s="278"/>
      <c r="M153" s="278"/>
      <c r="N153" s="278"/>
      <c r="O153" s="278"/>
      <c r="P153" s="278"/>
      <c r="Q153" s="278"/>
      <c r="R153" s="278"/>
      <c r="S153" s="278"/>
      <c r="T153" s="278"/>
      <c r="U153" s="278"/>
      <c r="V153" s="278"/>
      <c r="W153" s="278"/>
      <c r="X153" s="278"/>
      <c r="Y153" s="278"/>
      <c r="Z153" s="278"/>
    </row>
    <row r="154" spans="1:26" x14ac:dyDescent="0.2">
      <c r="A154" s="277"/>
      <c r="B154" s="278"/>
      <c r="C154" s="278"/>
      <c r="D154" s="278"/>
      <c r="E154" s="278"/>
      <c r="F154" s="278"/>
      <c r="G154" s="278"/>
      <c r="H154" s="278"/>
      <c r="I154" s="278"/>
      <c r="J154" s="278"/>
      <c r="K154" s="278"/>
      <c r="L154" s="278"/>
      <c r="M154" s="278"/>
      <c r="N154" s="278"/>
      <c r="O154" s="278"/>
      <c r="P154" s="278"/>
      <c r="Q154" s="278"/>
      <c r="R154" s="278"/>
      <c r="S154" s="278"/>
      <c r="T154" s="278"/>
      <c r="U154" s="278"/>
      <c r="V154" s="278"/>
      <c r="W154" s="278"/>
      <c r="X154" s="278"/>
      <c r="Y154" s="278"/>
      <c r="Z154" s="278"/>
    </row>
    <row r="155" spans="1:26" x14ac:dyDescent="0.2">
      <c r="A155" s="277"/>
      <c r="B155" s="278"/>
      <c r="C155" s="278"/>
      <c r="D155" s="278"/>
      <c r="E155" s="278"/>
      <c r="F155" s="278"/>
      <c r="G155" s="278"/>
      <c r="H155" s="278"/>
      <c r="I155" s="278"/>
      <c r="J155" s="278"/>
      <c r="K155" s="278"/>
      <c r="L155" s="278"/>
      <c r="M155" s="278"/>
      <c r="N155" s="278"/>
      <c r="O155" s="278"/>
      <c r="P155" s="278"/>
      <c r="Q155" s="278"/>
      <c r="R155" s="278"/>
      <c r="S155" s="278"/>
      <c r="T155" s="278"/>
      <c r="U155" s="278"/>
      <c r="V155" s="278"/>
      <c r="W155" s="278"/>
      <c r="X155" s="278"/>
      <c r="Y155" s="278"/>
      <c r="Z155" s="278"/>
    </row>
    <row r="156" spans="1:26" x14ac:dyDescent="0.2">
      <c r="A156" s="277"/>
      <c r="B156" s="278"/>
      <c r="C156" s="278"/>
      <c r="D156" s="278"/>
      <c r="E156" s="278"/>
      <c r="F156" s="278"/>
      <c r="G156" s="278"/>
      <c r="H156" s="278"/>
      <c r="I156" s="278"/>
      <c r="J156" s="278"/>
      <c r="K156" s="278"/>
      <c r="L156" s="278"/>
      <c r="M156" s="278"/>
      <c r="N156" s="278"/>
      <c r="O156" s="278"/>
      <c r="P156" s="278"/>
      <c r="Q156" s="278"/>
      <c r="R156" s="278"/>
      <c r="S156" s="278"/>
      <c r="T156" s="278"/>
      <c r="U156" s="278"/>
      <c r="V156" s="278"/>
      <c r="W156" s="278"/>
      <c r="X156" s="278"/>
      <c r="Y156" s="278"/>
      <c r="Z156" s="278"/>
    </row>
    <row r="157" spans="1:26" x14ac:dyDescent="0.2">
      <c r="A157" s="277"/>
      <c r="B157" s="278"/>
      <c r="C157" s="278"/>
      <c r="D157" s="278"/>
      <c r="E157" s="278"/>
      <c r="F157" s="278"/>
      <c r="G157" s="278"/>
      <c r="H157" s="278"/>
      <c r="I157" s="278"/>
      <c r="J157" s="278"/>
      <c r="K157" s="278"/>
      <c r="L157" s="278"/>
      <c r="M157" s="278"/>
      <c r="N157" s="278"/>
      <c r="O157" s="278"/>
      <c r="P157" s="278"/>
      <c r="Q157" s="278"/>
      <c r="R157" s="278"/>
      <c r="S157" s="278"/>
      <c r="T157" s="278"/>
      <c r="U157" s="278"/>
      <c r="V157" s="278"/>
      <c r="W157" s="278"/>
      <c r="X157" s="278"/>
      <c r="Y157" s="278"/>
      <c r="Z157" s="278"/>
    </row>
    <row r="158" spans="1:26" x14ac:dyDescent="0.2">
      <c r="A158" s="277"/>
      <c r="B158" s="278"/>
      <c r="C158" s="278"/>
      <c r="D158" s="278"/>
      <c r="E158" s="278"/>
      <c r="F158" s="278"/>
      <c r="G158" s="278"/>
      <c r="H158" s="278"/>
      <c r="I158" s="278"/>
      <c r="J158" s="278"/>
      <c r="K158" s="278"/>
      <c r="L158" s="278"/>
      <c r="M158" s="278"/>
      <c r="N158" s="278"/>
      <c r="O158" s="278"/>
      <c r="P158" s="278"/>
      <c r="Q158" s="278"/>
      <c r="R158" s="278"/>
      <c r="S158" s="278"/>
      <c r="T158" s="278"/>
      <c r="U158" s="278"/>
      <c r="V158" s="278"/>
      <c r="W158" s="278"/>
      <c r="X158" s="278"/>
      <c r="Y158" s="278"/>
      <c r="Z158" s="278"/>
    </row>
    <row r="159" spans="1:26" x14ac:dyDescent="0.2">
      <c r="A159" s="277"/>
      <c r="B159" s="278"/>
      <c r="C159" s="278"/>
      <c r="D159" s="278"/>
      <c r="E159" s="278"/>
      <c r="F159" s="278"/>
      <c r="G159" s="278"/>
      <c r="H159" s="278"/>
      <c r="I159" s="278"/>
      <c r="J159" s="278"/>
      <c r="K159" s="278"/>
      <c r="L159" s="278"/>
      <c r="M159" s="278"/>
      <c r="N159" s="278"/>
      <c r="O159" s="278"/>
      <c r="P159" s="278"/>
      <c r="Q159" s="278"/>
      <c r="R159" s="278"/>
      <c r="S159" s="278"/>
      <c r="T159" s="278"/>
      <c r="U159" s="278"/>
      <c r="V159" s="278"/>
      <c r="W159" s="278"/>
      <c r="X159" s="278"/>
      <c r="Y159" s="278"/>
      <c r="Z159" s="278"/>
    </row>
    <row r="160" spans="1:26" x14ac:dyDescent="0.2">
      <c r="A160" s="277"/>
      <c r="B160" s="278"/>
      <c r="C160" s="278"/>
      <c r="D160" s="278"/>
      <c r="E160" s="278"/>
      <c r="F160" s="278"/>
      <c r="G160" s="278"/>
      <c r="H160" s="278"/>
      <c r="I160" s="278"/>
      <c r="J160" s="278"/>
      <c r="K160" s="278"/>
      <c r="L160" s="278"/>
      <c r="M160" s="278"/>
      <c r="N160" s="278"/>
      <c r="O160" s="278"/>
      <c r="P160" s="278"/>
      <c r="Q160" s="278"/>
      <c r="R160" s="278"/>
      <c r="S160" s="278"/>
      <c r="T160" s="278"/>
      <c r="U160" s="278"/>
      <c r="V160" s="278"/>
      <c r="W160" s="278"/>
      <c r="X160" s="278"/>
      <c r="Y160" s="278"/>
      <c r="Z160" s="278"/>
    </row>
    <row r="161" spans="1:26" x14ac:dyDescent="0.2">
      <c r="A161" s="277"/>
      <c r="B161" s="278"/>
      <c r="C161" s="278"/>
      <c r="D161" s="278"/>
      <c r="E161" s="278"/>
      <c r="F161" s="278"/>
      <c r="G161" s="278"/>
      <c r="H161" s="278"/>
      <c r="I161" s="278"/>
      <c r="J161" s="278"/>
      <c r="K161" s="278"/>
      <c r="L161" s="278"/>
      <c r="M161" s="278"/>
      <c r="N161" s="278"/>
      <c r="O161" s="278"/>
      <c r="P161" s="278"/>
      <c r="Q161" s="278"/>
      <c r="R161" s="278"/>
      <c r="S161" s="278"/>
      <c r="T161" s="278"/>
      <c r="U161" s="278"/>
      <c r="V161" s="278"/>
      <c r="W161" s="278"/>
      <c r="X161" s="278"/>
      <c r="Y161" s="278"/>
      <c r="Z161" s="278"/>
    </row>
    <row r="162" spans="1:26" x14ac:dyDescent="0.2">
      <c r="A162" s="277"/>
      <c r="B162" s="278"/>
      <c r="C162" s="278"/>
      <c r="D162" s="278"/>
      <c r="E162" s="278"/>
      <c r="F162" s="278"/>
      <c r="G162" s="278"/>
      <c r="H162" s="278"/>
      <c r="I162" s="278"/>
      <c r="J162" s="278"/>
      <c r="K162" s="278"/>
      <c r="L162" s="278"/>
      <c r="M162" s="278"/>
      <c r="N162" s="278"/>
      <c r="O162" s="278"/>
      <c r="P162" s="278"/>
      <c r="Q162" s="278"/>
      <c r="R162" s="278"/>
      <c r="S162" s="278"/>
      <c r="T162" s="278"/>
      <c r="U162" s="278"/>
      <c r="V162" s="278"/>
      <c r="W162" s="278"/>
      <c r="X162" s="278"/>
      <c r="Y162" s="278"/>
      <c r="Z162" s="278"/>
    </row>
    <row r="163" spans="1:26" x14ac:dyDescent="0.2">
      <c r="A163" s="277"/>
      <c r="B163" s="278"/>
      <c r="C163" s="278"/>
      <c r="D163" s="278"/>
      <c r="E163" s="278"/>
      <c r="F163" s="278"/>
      <c r="G163" s="278"/>
      <c r="H163" s="278"/>
      <c r="I163" s="278"/>
      <c r="J163" s="278"/>
      <c r="K163" s="278"/>
      <c r="L163" s="278"/>
      <c r="M163" s="278"/>
      <c r="N163" s="278"/>
      <c r="O163" s="278"/>
      <c r="P163" s="278"/>
      <c r="Q163" s="278"/>
      <c r="R163" s="278"/>
      <c r="S163" s="278"/>
      <c r="T163" s="278"/>
      <c r="U163" s="278"/>
      <c r="V163" s="278"/>
      <c r="W163" s="278"/>
      <c r="X163" s="278"/>
      <c r="Y163" s="278"/>
      <c r="Z163" s="278"/>
    </row>
    <row r="164" spans="1:26" x14ac:dyDescent="0.2">
      <c r="A164" s="277"/>
      <c r="B164" s="278"/>
      <c r="C164" s="278"/>
      <c r="D164" s="278"/>
      <c r="E164" s="278"/>
      <c r="F164" s="278"/>
      <c r="G164" s="278"/>
      <c r="H164" s="278"/>
      <c r="I164" s="278"/>
      <c r="J164" s="278"/>
      <c r="K164" s="278"/>
      <c r="L164" s="278"/>
      <c r="M164" s="278"/>
      <c r="N164" s="278"/>
      <c r="O164" s="278"/>
      <c r="P164" s="278"/>
      <c r="Q164" s="278"/>
      <c r="R164" s="278"/>
      <c r="S164" s="278"/>
      <c r="T164" s="278"/>
      <c r="U164" s="278"/>
      <c r="V164" s="278"/>
      <c r="W164" s="278"/>
      <c r="X164" s="278"/>
      <c r="Y164" s="278"/>
      <c r="Z164" s="278"/>
    </row>
    <row r="165" spans="1:26" x14ac:dyDescent="0.2">
      <c r="A165" s="277"/>
      <c r="B165" s="278"/>
      <c r="C165" s="278"/>
      <c r="D165" s="278"/>
      <c r="E165" s="278"/>
      <c r="F165" s="278"/>
      <c r="G165" s="278"/>
      <c r="H165" s="278"/>
      <c r="I165" s="278"/>
      <c r="J165" s="278"/>
      <c r="K165" s="278"/>
      <c r="L165" s="278"/>
      <c r="M165" s="278"/>
      <c r="N165" s="278"/>
      <c r="O165" s="278"/>
      <c r="P165" s="278"/>
      <c r="Q165" s="278"/>
      <c r="R165" s="278"/>
      <c r="S165" s="278"/>
      <c r="T165" s="278"/>
      <c r="U165" s="278"/>
      <c r="V165" s="278"/>
      <c r="W165" s="278"/>
      <c r="X165" s="278"/>
      <c r="Y165" s="278"/>
      <c r="Z165" s="278"/>
    </row>
    <row r="166" spans="1:26" x14ac:dyDescent="0.2">
      <c r="A166" s="277"/>
      <c r="B166" s="278"/>
      <c r="C166" s="278"/>
      <c r="D166" s="278"/>
      <c r="E166" s="278"/>
      <c r="F166" s="278"/>
      <c r="G166" s="278"/>
      <c r="H166" s="278"/>
      <c r="I166" s="278"/>
      <c r="J166" s="278"/>
      <c r="K166" s="278"/>
      <c r="L166" s="278"/>
      <c r="M166" s="278"/>
      <c r="N166" s="278"/>
      <c r="O166" s="278"/>
      <c r="P166" s="278"/>
      <c r="Q166" s="278"/>
      <c r="R166" s="278"/>
      <c r="S166" s="278"/>
      <c r="T166" s="278"/>
      <c r="U166" s="278"/>
      <c r="V166" s="278"/>
      <c r="W166" s="278"/>
      <c r="X166" s="278"/>
      <c r="Y166" s="278"/>
      <c r="Z166" s="278"/>
    </row>
    <row r="167" spans="1:26" x14ac:dyDescent="0.2">
      <c r="A167" s="277"/>
      <c r="B167" s="278"/>
      <c r="C167" s="278"/>
      <c r="D167" s="278"/>
      <c r="E167" s="278"/>
      <c r="F167" s="278"/>
      <c r="G167" s="278"/>
      <c r="H167" s="278"/>
      <c r="I167" s="278"/>
      <c r="J167" s="278"/>
      <c r="K167" s="278"/>
      <c r="L167" s="278"/>
      <c r="M167" s="278"/>
      <c r="N167" s="278"/>
      <c r="O167" s="278"/>
      <c r="P167" s="278"/>
      <c r="Q167" s="278"/>
      <c r="R167" s="278"/>
      <c r="S167" s="278"/>
      <c r="T167" s="278"/>
      <c r="U167" s="278"/>
      <c r="V167" s="278"/>
      <c r="W167" s="278"/>
      <c r="X167" s="278"/>
      <c r="Y167" s="278"/>
      <c r="Z167" s="278"/>
    </row>
    <row r="168" spans="1:26" x14ac:dyDescent="0.2">
      <c r="A168" s="277"/>
      <c r="B168" s="278"/>
      <c r="C168" s="278"/>
      <c r="D168" s="278"/>
      <c r="E168" s="278"/>
      <c r="F168" s="278"/>
      <c r="G168" s="278"/>
      <c r="H168" s="278"/>
      <c r="I168" s="278"/>
      <c r="J168" s="278"/>
      <c r="K168" s="278"/>
      <c r="L168" s="278"/>
      <c r="M168" s="278"/>
      <c r="N168" s="278"/>
      <c r="O168" s="278"/>
      <c r="P168" s="278"/>
      <c r="Q168" s="278"/>
      <c r="R168" s="278"/>
      <c r="S168" s="278"/>
      <c r="T168" s="278"/>
      <c r="U168" s="278"/>
      <c r="V168" s="278"/>
      <c r="W168" s="278"/>
      <c r="X168" s="278"/>
      <c r="Y168" s="278"/>
      <c r="Z168" s="278"/>
    </row>
    <row r="169" spans="1:26" x14ac:dyDescent="0.2">
      <c r="A169" s="277"/>
      <c r="B169" s="278"/>
      <c r="C169" s="278"/>
      <c r="D169" s="278"/>
      <c r="E169" s="278"/>
      <c r="F169" s="278"/>
      <c r="G169" s="278"/>
      <c r="H169" s="278"/>
      <c r="I169" s="278"/>
      <c r="J169" s="278"/>
      <c r="K169" s="278"/>
      <c r="L169" s="278"/>
      <c r="M169" s="278"/>
      <c r="N169" s="278"/>
      <c r="O169" s="278"/>
      <c r="P169" s="278"/>
      <c r="Q169" s="278"/>
      <c r="R169" s="278"/>
      <c r="S169" s="278"/>
      <c r="T169" s="278"/>
      <c r="U169" s="278"/>
      <c r="V169" s="278"/>
      <c r="W169" s="278"/>
      <c r="X169" s="278"/>
      <c r="Y169" s="278"/>
      <c r="Z169" s="278"/>
    </row>
    <row r="170" spans="1:26" x14ac:dyDescent="0.2">
      <c r="A170" s="277"/>
      <c r="B170" s="278"/>
      <c r="C170" s="278"/>
      <c r="D170" s="278"/>
      <c r="E170" s="278"/>
      <c r="F170" s="278"/>
      <c r="G170" s="278"/>
      <c r="H170" s="278"/>
      <c r="I170" s="278"/>
      <c r="J170" s="278"/>
      <c r="K170" s="278"/>
      <c r="L170" s="278"/>
      <c r="M170" s="278"/>
      <c r="N170" s="278"/>
      <c r="O170" s="278"/>
      <c r="P170" s="278"/>
      <c r="Q170" s="278"/>
      <c r="R170" s="278"/>
      <c r="S170" s="278"/>
      <c r="T170" s="278"/>
      <c r="U170" s="278"/>
      <c r="V170" s="278"/>
      <c r="W170" s="278"/>
      <c r="X170" s="278"/>
      <c r="Y170" s="278"/>
      <c r="Z170" s="278"/>
    </row>
    <row r="171" spans="1:26" x14ac:dyDescent="0.2">
      <c r="A171" s="277"/>
      <c r="B171" s="278"/>
      <c r="C171" s="278"/>
      <c r="D171" s="278"/>
      <c r="E171" s="278"/>
      <c r="F171" s="278"/>
      <c r="G171" s="278"/>
      <c r="H171" s="278"/>
      <c r="I171" s="278"/>
      <c r="J171" s="278"/>
      <c r="K171" s="278"/>
      <c r="L171" s="278"/>
      <c r="M171" s="278"/>
      <c r="N171" s="278"/>
      <c r="O171" s="278"/>
      <c r="P171" s="278"/>
      <c r="Q171" s="278"/>
      <c r="R171" s="278"/>
      <c r="S171" s="278"/>
      <c r="T171" s="278"/>
      <c r="U171" s="278"/>
      <c r="V171" s="278"/>
      <c r="W171" s="278"/>
      <c r="X171" s="278"/>
      <c r="Y171" s="278"/>
      <c r="Z171" s="278"/>
    </row>
    <row r="172" spans="1:26" x14ac:dyDescent="0.2">
      <c r="A172" s="277"/>
      <c r="B172" s="278"/>
      <c r="C172" s="278"/>
      <c r="D172" s="278"/>
      <c r="E172" s="278"/>
      <c r="F172" s="278"/>
      <c r="G172" s="278"/>
      <c r="H172" s="278"/>
      <c r="I172" s="278"/>
      <c r="J172" s="278"/>
      <c r="K172" s="278"/>
      <c r="L172" s="278"/>
      <c r="M172" s="278"/>
      <c r="N172" s="278"/>
      <c r="O172" s="278"/>
      <c r="P172" s="278"/>
      <c r="Q172" s="278"/>
      <c r="R172" s="278"/>
      <c r="S172" s="278"/>
      <c r="T172" s="278"/>
      <c r="U172" s="278"/>
      <c r="V172" s="278"/>
      <c r="W172" s="278"/>
      <c r="X172" s="278"/>
      <c r="Y172" s="278"/>
      <c r="Z172" s="278"/>
    </row>
    <row r="173" spans="1:26" x14ac:dyDescent="0.2">
      <c r="A173" s="277"/>
      <c r="B173" s="278"/>
      <c r="C173" s="278"/>
      <c r="D173" s="278"/>
      <c r="E173" s="278"/>
      <c r="F173" s="278"/>
      <c r="G173" s="278"/>
      <c r="H173" s="278"/>
      <c r="I173" s="278"/>
      <c r="J173" s="278"/>
      <c r="K173" s="278"/>
      <c r="L173" s="278"/>
      <c r="M173" s="278"/>
      <c r="N173" s="278"/>
      <c r="O173" s="278"/>
      <c r="P173" s="278"/>
      <c r="Q173" s="278"/>
      <c r="R173" s="278"/>
      <c r="S173" s="278"/>
      <c r="T173" s="278"/>
      <c r="U173" s="278"/>
      <c r="V173" s="278"/>
      <c r="W173" s="278"/>
      <c r="X173" s="278"/>
      <c r="Y173" s="278"/>
      <c r="Z173" s="278"/>
    </row>
    <row r="174" spans="1:26" x14ac:dyDescent="0.2">
      <c r="A174" s="277"/>
      <c r="B174" s="278"/>
      <c r="C174" s="278"/>
      <c r="D174" s="278"/>
      <c r="E174" s="278"/>
      <c r="F174" s="278"/>
      <c r="G174" s="278"/>
      <c r="H174" s="278"/>
      <c r="I174" s="278"/>
      <c r="J174" s="278"/>
      <c r="K174" s="278"/>
      <c r="L174" s="278"/>
      <c r="M174" s="278"/>
      <c r="N174" s="278"/>
      <c r="O174" s="278"/>
      <c r="P174" s="278"/>
      <c r="Q174" s="278"/>
      <c r="R174" s="278"/>
      <c r="S174" s="278"/>
      <c r="T174" s="278"/>
      <c r="U174" s="278"/>
      <c r="V174" s="278"/>
      <c r="W174" s="278"/>
      <c r="X174" s="278"/>
      <c r="Y174" s="278"/>
      <c r="Z174" s="278"/>
    </row>
    <row r="175" spans="1:26" x14ac:dyDescent="0.2">
      <c r="A175" s="277"/>
      <c r="B175" s="278"/>
      <c r="C175" s="278"/>
      <c r="D175" s="278"/>
      <c r="E175" s="278"/>
      <c r="F175" s="278"/>
      <c r="G175" s="278"/>
      <c r="H175" s="278"/>
      <c r="I175" s="278"/>
      <c r="J175" s="278"/>
      <c r="K175" s="278"/>
      <c r="L175" s="278"/>
      <c r="M175" s="278"/>
      <c r="N175" s="278"/>
      <c r="O175" s="278"/>
      <c r="P175" s="278"/>
      <c r="Q175" s="278"/>
      <c r="R175" s="278"/>
      <c r="S175" s="278"/>
      <c r="T175" s="278"/>
      <c r="U175" s="278"/>
      <c r="V175" s="278"/>
      <c r="W175" s="278"/>
      <c r="X175" s="278"/>
      <c r="Y175" s="278"/>
      <c r="Z175" s="278"/>
    </row>
    <row r="176" spans="1:26" x14ac:dyDescent="0.2">
      <c r="A176" s="277"/>
      <c r="B176" s="278"/>
      <c r="C176" s="278"/>
      <c r="D176" s="278"/>
      <c r="E176" s="278"/>
      <c r="F176" s="278"/>
      <c r="G176" s="278"/>
      <c r="H176" s="278"/>
      <c r="I176" s="278"/>
      <c r="J176" s="278"/>
      <c r="K176" s="278"/>
      <c r="L176" s="278"/>
      <c r="M176" s="278"/>
      <c r="N176" s="278"/>
      <c r="O176" s="278"/>
      <c r="P176" s="278"/>
      <c r="Q176" s="278"/>
      <c r="R176" s="278"/>
      <c r="S176" s="278"/>
      <c r="T176" s="278"/>
      <c r="U176" s="278"/>
      <c r="V176" s="278"/>
      <c r="W176" s="278"/>
      <c r="X176" s="278"/>
      <c r="Y176" s="278"/>
      <c r="Z176" s="278"/>
    </row>
    <row r="177" spans="1:26" x14ac:dyDescent="0.2">
      <c r="A177" s="277"/>
      <c r="B177" s="278"/>
      <c r="C177" s="278"/>
      <c r="D177" s="278"/>
      <c r="E177" s="278"/>
      <c r="F177" s="278"/>
      <c r="G177" s="278"/>
      <c r="H177" s="278"/>
      <c r="I177" s="278"/>
      <c r="J177" s="278"/>
      <c r="K177" s="278"/>
      <c r="L177" s="278"/>
      <c r="M177" s="278"/>
      <c r="N177" s="278"/>
      <c r="O177" s="278"/>
      <c r="P177" s="278"/>
      <c r="Q177" s="278"/>
      <c r="R177" s="278"/>
      <c r="S177" s="278"/>
      <c r="T177" s="278"/>
      <c r="U177" s="278"/>
      <c r="V177" s="278"/>
      <c r="W177" s="278"/>
      <c r="X177" s="278"/>
      <c r="Y177" s="278"/>
      <c r="Z177" s="278"/>
    </row>
    <row r="178" spans="1:26" x14ac:dyDescent="0.2">
      <c r="A178" s="277"/>
      <c r="B178" s="278"/>
      <c r="C178" s="278"/>
      <c r="D178" s="278"/>
      <c r="E178" s="278"/>
      <c r="F178" s="278"/>
      <c r="G178" s="278"/>
      <c r="H178" s="278"/>
      <c r="I178" s="278"/>
      <c r="J178" s="278"/>
      <c r="K178" s="278"/>
      <c r="L178" s="278"/>
      <c r="M178" s="278"/>
      <c r="N178" s="278"/>
      <c r="O178" s="278"/>
      <c r="P178" s="278"/>
      <c r="Q178" s="278"/>
      <c r="R178" s="278"/>
      <c r="S178" s="278"/>
      <c r="T178" s="278"/>
      <c r="U178" s="278"/>
      <c r="V178" s="278"/>
      <c r="W178" s="278"/>
      <c r="X178" s="278"/>
      <c r="Y178" s="278"/>
      <c r="Z178" s="278"/>
    </row>
    <row r="179" spans="1:26" x14ac:dyDescent="0.2">
      <c r="A179" s="277"/>
      <c r="B179" s="278"/>
      <c r="C179" s="278"/>
      <c r="D179" s="278"/>
      <c r="E179" s="278"/>
      <c r="F179" s="278"/>
      <c r="G179" s="278"/>
      <c r="H179" s="278"/>
      <c r="I179" s="278"/>
      <c r="J179" s="278"/>
      <c r="K179" s="278"/>
      <c r="L179" s="278"/>
      <c r="M179" s="278"/>
      <c r="N179" s="278"/>
      <c r="O179" s="278"/>
      <c r="P179" s="278"/>
      <c r="Q179" s="278"/>
      <c r="R179" s="278"/>
      <c r="S179" s="278"/>
      <c r="T179" s="278"/>
      <c r="U179" s="278"/>
      <c r="V179" s="278"/>
      <c r="W179" s="278"/>
      <c r="X179" s="278"/>
      <c r="Y179" s="278"/>
      <c r="Z179" s="278"/>
    </row>
    <row r="180" spans="1:26" x14ac:dyDescent="0.2">
      <c r="A180" s="277"/>
      <c r="B180" s="278"/>
      <c r="C180" s="278"/>
      <c r="D180" s="278"/>
      <c r="E180" s="278"/>
      <c r="F180" s="278"/>
      <c r="G180" s="278"/>
      <c r="H180" s="278"/>
      <c r="I180" s="278"/>
      <c r="J180" s="278"/>
      <c r="K180" s="278"/>
      <c r="L180" s="278"/>
      <c r="M180" s="278"/>
      <c r="N180" s="278"/>
      <c r="O180" s="278"/>
      <c r="P180" s="278"/>
      <c r="Q180" s="278"/>
      <c r="R180" s="278"/>
      <c r="S180" s="278"/>
      <c r="T180" s="278"/>
      <c r="U180" s="278"/>
      <c r="V180" s="278"/>
      <c r="W180" s="278"/>
      <c r="X180" s="278"/>
      <c r="Y180" s="278"/>
      <c r="Z180" s="278"/>
    </row>
    <row r="181" spans="1:26" x14ac:dyDescent="0.2">
      <c r="A181" s="277"/>
      <c r="B181" s="278"/>
      <c r="C181" s="278"/>
      <c r="D181" s="278"/>
      <c r="E181" s="278"/>
      <c r="F181" s="278"/>
      <c r="G181" s="278"/>
      <c r="H181" s="278"/>
      <c r="I181" s="278"/>
      <c r="J181" s="278"/>
      <c r="K181" s="278"/>
      <c r="L181" s="278"/>
      <c r="M181" s="278"/>
      <c r="N181" s="278"/>
      <c r="O181" s="278"/>
      <c r="P181" s="278"/>
      <c r="Q181" s="278"/>
      <c r="R181" s="278"/>
      <c r="S181" s="278"/>
      <c r="T181" s="278"/>
      <c r="U181" s="278"/>
      <c r="V181" s="278"/>
      <c r="W181" s="278"/>
      <c r="X181" s="278"/>
      <c r="Y181" s="278"/>
      <c r="Z181" s="278"/>
    </row>
    <row r="182" spans="1:26" x14ac:dyDescent="0.2">
      <c r="A182" s="277"/>
      <c r="B182" s="278"/>
      <c r="C182" s="278"/>
      <c r="D182" s="278"/>
      <c r="E182" s="278"/>
      <c r="F182" s="278"/>
      <c r="G182" s="278"/>
      <c r="H182" s="278"/>
      <c r="I182" s="278"/>
      <c r="J182" s="278"/>
      <c r="K182" s="278"/>
      <c r="L182" s="278"/>
      <c r="M182" s="278"/>
      <c r="N182" s="278"/>
      <c r="O182" s="278"/>
      <c r="P182" s="278"/>
      <c r="Q182" s="278"/>
      <c r="R182" s="278"/>
      <c r="S182" s="278"/>
      <c r="T182" s="278"/>
      <c r="U182" s="278"/>
      <c r="V182" s="278"/>
      <c r="W182" s="278"/>
      <c r="X182" s="278"/>
      <c r="Y182" s="278"/>
      <c r="Z182" s="278"/>
    </row>
    <row r="183" spans="1:26" x14ac:dyDescent="0.2">
      <c r="A183" s="277"/>
      <c r="B183" s="278"/>
      <c r="C183" s="278"/>
      <c r="D183" s="278"/>
      <c r="E183" s="278"/>
      <c r="F183" s="278"/>
      <c r="G183" s="278"/>
      <c r="H183" s="278"/>
      <c r="I183" s="278"/>
      <c r="J183" s="278"/>
      <c r="K183" s="278"/>
      <c r="L183" s="278"/>
      <c r="M183" s="278"/>
      <c r="N183" s="278"/>
      <c r="O183" s="278"/>
      <c r="P183" s="278"/>
      <c r="Q183" s="278"/>
      <c r="R183" s="278"/>
      <c r="S183" s="278"/>
      <c r="T183" s="278"/>
      <c r="U183" s="278"/>
      <c r="V183" s="278"/>
      <c r="W183" s="278"/>
      <c r="X183" s="278"/>
      <c r="Y183" s="278"/>
      <c r="Z183" s="278"/>
    </row>
    <row r="184" spans="1:26" x14ac:dyDescent="0.2">
      <c r="A184" s="277"/>
      <c r="B184" s="278"/>
      <c r="C184" s="278"/>
      <c r="D184" s="278"/>
      <c r="E184" s="278"/>
      <c r="F184" s="278"/>
      <c r="G184" s="278"/>
      <c r="H184" s="278"/>
      <c r="I184" s="278"/>
      <c r="J184" s="278"/>
      <c r="K184" s="278"/>
      <c r="L184" s="278"/>
      <c r="M184" s="278"/>
      <c r="N184" s="278"/>
      <c r="O184" s="278"/>
      <c r="P184" s="278"/>
      <c r="Q184" s="278"/>
      <c r="R184" s="278"/>
      <c r="S184" s="278"/>
      <c r="T184" s="278"/>
      <c r="U184" s="278"/>
      <c r="V184" s="278"/>
      <c r="W184" s="278"/>
      <c r="X184" s="278"/>
      <c r="Y184" s="278"/>
      <c r="Z184" s="278"/>
    </row>
    <row r="185" spans="1:26" x14ac:dyDescent="0.2">
      <c r="A185" s="277"/>
      <c r="B185" s="278"/>
      <c r="C185" s="278"/>
      <c r="D185" s="278"/>
      <c r="E185" s="278"/>
      <c r="F185" s="278"/>
      <c r="G185" s="278"/>
      <c r="H185" s="278"/>
      <c r="I185" s="278"/>
      <c r="J185" s="278"/>
      <c r="K185" s="278"/>
      <c r="L185" s="278"/>
      <c r="M185" s="278"/>
      <c r="N185" s="278"/>
      <c r="O185" s="278"/>
      <c r="P185" s="278"/>
      <c r="Q185" s="278"/>
      <c r="R185" s="278"/>
      <c r="S185" s="278"/>
      <c r="T185" s="278"/>
      <c r="U185" s="278"/>
      <c r="V185" s="278"/>
      <c r="W185" s="278"/>
      <c r="X185" s="278"/>
      <c r="Y185" s="278"/>
      <c r="Z185" s="278"/>
    </row>
    <row r="186" spans="1:26" x14ac:dyDescent="0.2">
      <c r="A186" s="277"/>
      <c r="B186" s="278"/>
      <c r="C186" s="278"/>
      <c r="D186" s="278"/>
      <c r="E186" s="278"/>
      <c r="F186" s="278"/>
      <c r="G186" s="278"/>
      <c r="H186" s="278"/>
      <c r="I186" s="278"/>
      <c r="J186" s="278"/>
      <c r="K186" s="278"/>
      <c r="L186" s="278"/>
      <c r="M186" s="278"/>
      <c r="N186" s="278"/>
      <c r="O186" s="278"/>
      <c r="P186" s="278"/>
      <c r="Q186" s="278"/>
      <c r="R186" s="278"/>
      <c r="S186" s="278"/>
      <c r="T186" s="278"/>
      <c r="U186" s="278"/>
      <c r="V186" s="278"/>
      <c r="W186" s="278"/>
      <c r="X186" s="278"/>
      <c r="Y186" s="278"/>
      <c r="Z186" s="278"/>
    </row>
    <row r="187" spans="1:26" x14ac:dyDescent="0.2">
      <c r="A187" s="277"/>
      <c r="B187" s="278"/>
      <c r="C187" s="278"/>
      <c r="D187" s="278"/>
      <c r="E187" s="278"/>
      <c r="F187" s="278"/>
      <c r="G187" s="278"/>
      <c r="H187" s="278"/>
      <c r="I187" s="278"/>
      <c r="J187" s="278"/>
      <c r="K187" s="278"/>
      <c r="L187" s="278"/>
      <c r="M187" s="278"/>
      <c r="N187" s="278"/>
      <c r="O187" s="278"/>
      <c r="P187" s="278"/>
      <c r="Q187" s="278"/>
      <c r="R187" s="278"/>
      <c r="S187" s="278"/>
      <c r="T187" s="278"/>
      <c r="U187" s="278"/>
      <c r="V187" s="278"/>
      <c r="W187" s="278"/>
      <c r="X187" s="278"/>
      <c r="Y187" s="278"/>
      <c r="Z187" s="278"/>
    </row>
    <row r="188" spans="1:26" x14ac:dyDescent="0.2">
      <c r="A188" s="277"/>
      <c r="B188" s="278"/>
      <c r="C188" s="278"/>
      <c r="D188" s="278"/>
      <c r="E188" s="278"/>
      <c r="F188" s="278"/>
      <c r="G188" s="278"/>
      <c r="H188" s="278"/>
      <c r="I188" s="278"/>
      <c r="J188" s="278"/>
      <c r="K188" s="278"/>
      <c r="L188" s="278"/>
      <c r="M188" s="278"/>
      <c r="N188" s="278"/>
      <c r="O188" s="278"/>
      <c r="P188" s="278"/>
      <c r="Q188" s="278"/>
      <c r="R188" s="278"/>
      <c r="S188" s="278"/>
      <c r="T188" s="278"/>
      <c r="U188" s="278"/>
      <c r="V188" s="278"/>
      <c r="W188" s="278"/>
      <c r="X188" s="278"/>
      <c r="Y188" s="278"/>
      <c r="Z188" s="278"/>
    </row>
    <row r="189" spans="1:26" x14ac:dyDescent="0.2">
      <c r="A189" s="277"/>
      <c r="B189" s="278"/>
      <c r="C189" s="278"/>
      <c r="D189" s="278"/>
      <c r="E189" s="278"/>
      <c r="F189" s="278"/>
      <c r="G189" s="278"/>
      <c r="H189" s="278"/>
      <c r="I189" s="278"/>
      <c r="J189" s="278"/>
      <c r="K189" s="278"/>
      <c r="L189" s="278"/>
      <c r="M189" s="278"/>
      <c r="N189" s="278"/>
      <c r="O189" s="278"/>
      <c r="P189" s="278"/>
      <c r="Q189" s="278"/>
      <c r="R189" s="278"/>
      <c r="S189" s="278"/>
      <c r="T189" s="278"/>
      <c r="U189" s="278"/>
      <c r="V189" s="278"/>
      <c r="W189" s="278"/>
      <c r="X189" s="278"/>
      <c r="Y189" s="278"/>
      <c r="Z189" s="278"/>
    </row>
    <row r="190" spans="1:26" x14ac:dyDescent="0.2">
      <c r="A190" s="277"/>
      <c r="B190" s="278"/>
      <c r="C190" s="278"/>
      <c r="D190" s="278"/>
      <c r="E190" s="278"/>
      <c r="F190" s="278"/>
      <c r="G190" s="278"/>
      <c r="H190" s="278"/>
      <c r="I190" s="278"/>
      <c r="J190" s="278"/>
      <c r="K190" s="278"/>
      <c r="L190" s="278"/>
      <c r="M190" s="278"/>
      <c r="N190" s="278"/>
      <c r="O190" s="278"/>
      <c r="P190" s="278"/>
      <c r="Q190" s="278"/>
      <c r="R190" s="278"/>
      <c r="S190" s="278"/>
      <c r="T190" s="278"/>
      <c r="U190" s="278"/>
      <c r="V190" s="278"/>
      <c r="W190" s="278"/>
      <c r="X190" s="278"/>
      <c r="Y190" s="278"/>
      <c r="Z190" s="278"/>
    </row>
    <row r="191" spans="1:26" x14ac:dyDescent="0.2">
      <c r="A191" s="277"/>
      <c r="B191" s="278"/>
      <c r="C191" s="278"/>
      <c r="D191" s="278"/>
      <c r="E191" s="278"/>
      <c r="F191" s="278"/>
      <c r="G191" s="278"/>
      <c r="H191" s="278"/>
      <c r="I191" s="278"/>
      <c r="J191" s="278"/>
      <c r="K191" s="278"/>
      <c r="L191" s="278"/>
      <c r="M191" s="278"/>
      <c r="N191" s="278"/>
      <c r="O191" s="278"/>
      <c r="P191" s="278"/>
      <c r="Q191" s="278"/>
      <c r="R191" s="278"/>
      <c r="S191" s="278"/>
      <c r="T191" s="278"/>
      <c r="U191" s="278"/>
      <c r="V191" s="278"/>
      <c r="W191" s="278"/>
      <c r="X191" s="278"/>
      <c r="Y191" s="278"/>
      <c r="Z191" s="278"/>
    </row>
    <row r="192" spans="1:26" x14ac:dyDescent="0.2">
      <c r="A192" s="277"/>
      <c r="B192" s="278"/>
      <c r="C192" s="278"/>
      <c r="D192" s="278"/>
      <c r="E192" s="278"/>
      <c r="F192" s="278"/>
      <c r="G192" s="278"/>
      <c r="H192" s="278"/>
      <c r="I192" s="278"/>
      <c r="J192" s="278"/>
      <c r="K192" s="278"/>
      <c r="L192" s="278"/>
      <c r="M192" s="278"/>
      <c r="N192" s="278"/>
      <c r="O192" s="278"/>
      <c r="P192" s="278"/>
      <c r="Q192" s="278"/>
      <c r="R192" s="278"/>
      <c r="S192" s="278"/>
      <c r="T192" s="278"/>
      <c r="U192" s="278"/>
      <c r="V192" s="278"/>
      <c r="W192" s="278"/>
      <c r="X192" s="278"/>
      <c r="Y192" s="278"/>
      <c r="Z192" s="278"/>
    </row>
    <row r="193" spans="1:26" x14ac:dyDescent="0.2">
      <c r="A193" s="277"/>
      <c r="B193" s="278"/>
      <c r="C193" s="278"/>
      <c r="D193" s="278"/>
      <c r="E193" s="278"/>
      <c r="F193" s="278"/>
      <c r="G193" s="278"/>
      <c r="H193" s="278"/>
      <c r="I193" s="278"/>
      <c r="J193" s="278"/>
      <c r="K193" s="278"/>
      <c r="L193" s="278"/>
      <c r="M193" s="278"/>
      <c r="N193" s="278"/>
      <c r="O193" s="278"/>
      <c r="P193" s="278"/>
      <c r="Q193" s="278"/>
      <c r="R193" s="278"/>
      <c r="S193" s="278"/>
      <c r="T193" s="278"/>
      <c r="U193" s="278"/>
      <c r="V193" s="278"/>
      <c r="W193" s="278"/>
      <c r="X193" s="278"/>
      <c r="Y193" s="278"/>
      <c r="Z193" s="278"/>
    </row>
    <row r="194" spans="1:26" x14ac:dyDescent="0.2">
      <c r="A194" s="277"/>
      <c r="B194" s="278"/>
      <c r="C194" s="278"/>
      <c r="D194" s="278"/>
      <c r="E194" s="278"/>
      <c r="F194" s="278"/>
      <c r="G194" s="278"/>
      <c r="H194" s="278"/>
      <c r="I194" s="278"/>
      <c r="J194" s="278"/>
      <c r="K194" s="278"/>
      <c r="L194" s="278"/>
      <c r="M194" s="278"/>
      <c r="N194" s="278"/>
      <c r="O194" s="278"/>
      <c r="P194" s="278"/>
      <c r="Q194" s="278"/>
      <c r="R194" s="278"/>
      <c r="S194" s="278"/>
      <c r="T194" s="278"/>
      <c r="U194" s="278"/>
      <c r="V194" s="278"/>
      <c r="W194" s="278"/>
      <c r="X194" s="278"/>
      <c r="Y194" s="278"/>
      <c r="Z194" s="278"/>
    </row>
    <row r="195" spans="1:26" x14ac:dyDescent="0.2">
      <c r="A195" s="277"/>
      <c r="B195" s="278"/>
      <c r="C195" s="278"/>
      <c r="D195" s="278"/>
      <c r="E195" s="278"/>
      <c r="F195" s="278"/>
      <c r="G195" s="278"/>
      <c r="H195" s="278"/>
      <c r="I195" s="278"/>
      <c r="J195" s="278"/>
      <c r="K195" s="278"/>
      <c r="L195" s="278"/>
      <c r="M195" s="278"/>
      <c r="N195" s="278"/>
      <c r="O195" s="278"/>
      <c r="P195" s="278"/>
      <c r="Q195" s="278"/>
      <c r="R195" s="278"/>
      <c r="S195" s="278"/>
      <c r="T195" s="278"/>
      <c r="U195" s="278"/>
      <c r="V195" s="278"/>
      <c r="W195" s="278"/>
      <c r="X195" s="278"/>
      <c r="Y195" s="278"/>
      <c r="Z195" s="278"/>
    </row>
    <row r="196" spans="1:26" x14ac:dyDescent="0.2">
      <c r="A196" s="277"/>
      <c r="B196" s="278"/>
      <c r="C196" s="278"/>
      <c r="D196" s="278"/>
      <c r="E196" s="278"/>
      <c r="F196" s="278"/>
      <c r="G196" s="278"/>
      <c r="H196" s="278"/>
      <c r="I196" s="278"/>
      <c r="J196" s="278"/>
      <c r="K196" s="278"/>
      <c r="L196" s="278"/>
      <c r="M196" s="278"/>
      <c r="N196" s="278"/>
      <c r="O196" s="278"/>
      <c r="P196" s="278"/>
      <c r="Q196" s="278"/>
      <c r="R196" s="278"/>
      <c r="S196" s="278"/>
      <c r="T196" s="278"/>
      <c r="U196" s="278"/>
      <c r="V196" s="278"/>
      <c r="W196" s="278"/>
      <c r="X196" s="278"/>
      <c r="Y196" s="278"/>
      <c r="Z196" s="278"/>
    </row>
    <row r="197" spans="1:26" x14ac:dyDescent="0.2">
      <c r="A197" s="277"/>
      <c r="B197" s="278"/>
      <c r="C197" s="278"/>
      <c r="D197" s="278"/>
      <c r="E197" s="278"/>
      <c r="F197" s="278"/>
      <c r="G197" s="278"/>
      <c r="H197" s="278"/>
      <c r="I197" s="278"/>
      <c r="J197" s="278"/>
      <c r="K197" s="278"/>
      <c r="L197" s="278"/>
      <c r="M197" s="278"/>
      <c r="N197" s="278"/>
      <c r="O197" s="278"/>
      <c r="P197" s="278"/>
      <c r="Q197" s="278"/>
      <c r="R197" s="278"/>
      <c r="S197" s="278"/>
      <c r="T197" s="278"/>
      <c r="U197" s="278"/>
      <c r="V197" s="278"/>
      <c r="W197" s="278"/>
      <c r="X197" s="278"/>
      <c r="Y197" s="278"/>
      <c r="Z197" s="278"/>
    </row>
    <row r="198" spans="1:26" x14ac:dyDescent="0.2">
      <c r="A198" s="277"/>
      <c r="B198" s="278"/>
      <c r="C198" s="278"/>
      <c r="D198" s="278"/>
      <c r="E198" s="278"/>
      <c r="F198" s="278"/>
      <c r="G198" s="278"/>
      <c r="H198" s="278"/>
      <c r="I198" s="278"/>
      <c r="J198" s="278"/>
      <c r="K198" s="278"/>
      <c r="L198" s="278"/>
      <c r="M198" s="278"/>
      <c r="N198" s="278"/>
      <c r="O198" s="278"/>
      <c r="P198" s="278"/>
      <c r="Q198" s="278"/>
      <c r="R198" s="278"/>
      <c r="S198" s="278"/>
      <c r="T198" s="278"/>
      <c r="U198" s="278"/>
      <c r="V198" s="278"/>
      <c r="W198" s="278"/>
      <c r="X198" s="278"/>
      <c r="Y198" s="278"/>
      <c r="Z198" s="278"/>
    </row>
    <row r="199" spans="1:26" x14ac:dyDescent="0.2">
      <c r="A199" s="277"/>
      <c r="B199" s="278"/>
      <c r="C199" s="278"/>
      <c r="D199" s="278"/>
      <c r="E199" s="278"/>
      <c r="F199" s="278"/>
      <c r="G199" s="278"/>
      <c r="H199" s="278"/>
      <c r="I199" s="278"/>
      <c r="J199" s="278"/>
      <c r="K199" s="278"/>
      <c r="L199" s="278"/>
      <c r="M199" s="278"/>
      <c r="N199" s="278"/>
      <c r="O199" s="278"/>
      <c r="P199" s="278"/>
      <c r="Q199" s="278"/>
      <c r="R199" s="278"/>
      <c r="S199" s="278"/>
      <c r="T199" s="278"/>
      <c r="U199" s="278"/>
      <c r="V199" s="278"/>
      <c r="W199" s="278"/>
      <c r="X199" s="278"/>
      <c r="Y199" s="278"/>
      <c r="Z199" s="278"/>
    </row>
    <row r="200" spans="1:26" x14ac:dyDescent="0.2">
      <c r="A200" s="277"/>
      <c r="B200" s="278"/>
      <c r="C200" s="278"/>
      <c r="D200" s="278"/>
      <c r="E200" s="278"/>
      <c r="F200" s="278"/>
      <c r="G200" s="278"/>
      <c r="H200" s="278"/>
      <c r="I200" s="278"/>
      <c r="J200" s="278"/>
      <c r="K200" s="278"/>
      <c r="L200" s="278"/>
      <c r="M200" s="278"/>
      <c r="N200" s="278"/>
      <c r="O200" s="278"/>
      <c r="P200" s="278"/>
      <c r="Q200" s="278"/>
      <c r="R200" s="278"/>
      <c r="S200" s="278"/>
      <c r="T200" s="278"/>
      <c r="U200" s="278"/>
      <c r="V200" s="278"/>
      <c r="W200" s="278"/>
      <c r="X200" s="278"/>
      <c r="Y200" s="278"/>
      <c r="Z200" s="278"/>
    </row>
    <row r="201" spans="1:26" x14ac:dyDescent="0.2">
      <c r="A201" s="277"/>
      <c r="B201" s="278"/>
      <c r="C201" s="278"/>
      <c r="D201" s="278"/>
      <c r="E201" s="278"/>
      <c r="F201" s="278"/>
      <c r="G201" s="278"/>
      <c r="H201" s="278"/>
      <c r="I201" s="278"/>
      <c r="J201" s="278"/>
      <c r="K201" s="278"/>
      <c r="L201" s="278"/>
      <c r="M201" s="278"/>
      <c r="N201" s="278"/>
      <c r="O201" s="278"/>
      <c r="P201" s="278"/>
      <c r="Q201" s="278"/>
      <c r="R201" s="278"/>
      <c r="S201" s="278"/>
      <c r="T201" s="278"/>
      <c r="U201" s="278"/>
      <c r="V201" s="278"/>
      <c r="W201" s="278"/>
      <c r="X201" s="278"/>
      <c r="Y201" s="278"/>
      <c r="Z201" s="278"/>
    </row>
    <row r="202" spans="1:26" x14ac:dyDescent="0.2">
      <c r="A202" s="277"/>
      <c r="B202" s="278"/>
      <c r="C202" s="278"/>
      <c r="D202" s="278"/>
      <c r="E202" s="278"/>
      <c r="F202" s="278"/>
      <c r="G202" s="278"/>
      <c r="H202" s="278"/>
      <c r="I202" s="278"/>
      <c r="J202" s="278"/>
      <c r="K202" s="278"/>
      <c r="L202" s="278"/>
      <c r="M202" s="278"/>
      <c r="N202" s="278"/>
      <c r="O202" s="278"/>
      <c r="P202" s="278"/>
      <c r="Q202" s="278"/>
      <c r="R202" s="278"/>
      <c r="S202" s="278"/>
      <c r="T202" s="278"/>
      <c r="U202" s="278"/>
      <c r="V202" s="278"/>
      <c r="W202" s="278"/>
      <c r="X202" s="278"/>
      <c r="Y202" s="278"/>
      <c r="Z202" s="278"/>
    </row>
    <row r="203" spans="1:26" x14ac:dyDescent="0.2">
      <c r="A203" s="277"/>
      <c r="B203" s="278"/>
      <c r="C203" s="278"/>
      <c r="D203" s="278"/>
      <c r="E203" s="278"/>
      <c r="F203" s="278"/>
      <c r="G203" s="278"/>
      <c r="H203" s="278"/>
      <c r="I203" s="278"/>
      <c r="J203" s="278"/>
      <c r="K203" s="278"/>
      <c r="L203" s="278"/>
      <c r="M203" s="278"/>
      <c r="N203" s="278"/>
      <c r="O203" s="278"/>
      <c r="P203" s="278"/>
      <c r="Q203" s="278"/>
      <c r="R203" s="278"/>
      <c r="S203" s="278"/>
      <c r="T203" s="278"/>
      <c r="U203" s="278"/>
      <c r="V203" s="278"/>
      <c r="W203" s="278"/>
      <c r="X203" s="278"/>
      <c r="Y203" s="278"/>
      <c r="Z203" s="278"/>
    </row>
    <row r="204" spans="1:26" x14ac:dyDescent="0.2">
      <c r="A204" s="277"/>
      <c r="B204" s="278"/>
      <c r="C204" s="278"/>
      <c r="D204" s="278"/>
      <c r="E204" s="278"/>
      <c r="F204" s="278"/>
      <c r="G204" s="278"/>
      <c r="H204" s="278"/>
      <c r="I204" s="278"/>
      <c r="J204" s="278"/>
      <c r="K204" s="278"/>
      <c r="L204" s="278"/>
      <c r="M204" s="278"/>
      <c r="N204" s="278"/>
      <c r="O204" s="278"/>
      <c r="P204" s="278"/>
      <c r="Q204" s="278"/>
      <c r="R204" s="278"/>
      <c r="S204" s="278"/>
      <c r="T204" s="278"/>
      <c r="U204" s="278"/>
      <c r="V204" s="278"/>
      <c r="W204" s="278"/>
      <c r="X204" s="278"/>
      <c r="Y204" s="278"/>
      <c r="Z204" s="278"/>
    </row>
    <row r="205" spans="1:26" x14ac:dyDescent="0.2">
      <c r="A205" s="277"/>
      <c r="B205" s="278"/>
      <c r="C205" s="278"/>
      <c r="D205" s="278"/>
      <c r="E205" s="278"/>
      <c r="F205" s="278"/>
      <c r="G205" s="278"/>
      <c r="H205" s="278"/>
      <c r="I205" s="278"/>
      <c r="J205" s="278"/>
      <c r="K205" s="278"/>
      <c r="L205" s="278"/>
      <c r="M205" s="278"/>
      <c r="N205" s="278"/>
      <c r="O205" s="278"/>
      <c r="P205" s="278"/>
      <c r="Q205" s="278"/>
      <c r="R205" s="278"/>
      <c r="S205" s="278"/>
      <c r="T205" s="278"/>
      <c r="U205" s="278"/>
      <c r="V205" s="278"/>
      <c r="W205" s="278"/>
      <c r="X205" s="278"/>
      <c r="Y205" s="278"/>
      <c r="Z205" s="278"/>
    </row>
    <row r="206" spans="1:26" x14ac:dyDescent="0.2">
      <c r="A206" s="277"/>
      <c r="B206" s="278"/>
      <c r="C206" s="278"/>
      <c r="D206" s="278"/>
      <c r="E206" s="278"/>
      <c r="F206" s="278"/>
      <c r="G206" s="278"/>
      <c r="H206" s="278"/>
      <c r="I206" s="278"/>
      <c r="J206" s="278"/>
      <c r="K206" s="278"/>
      <c r="L206" s="278"/>
      <c r="M206" s="278"/>
      <c r="N206" s="278"/>
      <c r="O206" s="278"/>
      <c r="P206" s="278"/>
      <c r="Q206" s="278"/>
      <c r="R206" s="278"/>
      <c r="S206" s="278"/>
      <c r="T206" s="278"/>
      <c r="U206" s="278"/>
      <c r="V206" s="278"/>
      <c r="W206" s="278"/>
      <c r="X206" s="278"/>
      <c r="Y206" s="278"/>
      <c r="Z206" s="278"/>
    </row>
    <row r="207" spans="1:26" x14ac:dyDescent="0.2">
      <c r="A207" s="277"/>
      <c r="B207" s="278"/>
      <c r="C207" s="278"/>
      <c r="D207" s="278"/>
      <c r="E207" s="278"/>
      <c r="F207" s="278"/>
      <c r="G207" s="278"/>
      <c r="H207" s="278"/>
      <c r="I207" s="278"/>
      <c r="J207" s="278"/>
      <c r="K207" s="278"/>
      <c r="L207" s="278"/>
      <c r="M207" s="278"/>
      <c r="N207" s="278"/>
      <c r="O207" s="278"/>
      <c r="P207" s="278"/>
      <c r="Q207" s="278"/>
      <c r="R207" s="278"/>
      <c r="S207" s="278"/>
      <c r="T207" s="278"/>
      <c r="U207" s="278"/>
      <c r="V207" s="278"/>
      <c r="W207" s="278"/>
      <c r="X207" s="278"/>
      <c r="Y207" s="278"/>
      <c r="Z207" s="278"/>
    </row>
    <row r="208" spans="1:26" x14ac:dyDescent="0.2">
      <c r="A208" s="277"/>
      <c r="B208" s="278"/>
      <c r="C208" s="278"/>
      <c r="D208" s="278"/>
      <c r="E208" s="278"/>
      <c r="F208" s="278"/>
      <c r="G208" s="278"/>
      <c r="H208" s="278"/>
      <c r="I208" s="278"/>
      <c r="J208" s="278"/>
      <c r="K208" s="278"/>
      <c r="L208" s="278"/>
      <c r="M208" s="278"/>
      <c r="N208" s="278"/>
      <c r="O208" s="278"/>
      <c r="P208" s="278"/>
      <c r="Q208" s="278"/>
      <c r="R208" s="278"/>
      <c r="S208" s="278"/>
      <c r="T208" s="278"/>
      <c r="U208" s="278"/>
      <c r="V208" s="278"/>
      <c r="W208" s="278"/>
      <c r="X208" s="278"/>
      <c r="Y208" s="278"/>
      <c r="Z208" s="278"/>
    </row>
    <row r="209" spans="1:26" x14ac:dyDescent="0.2">
      <c r="A209" s="277"/>
      <c r="B209" s="278"/>
      <c r="C209" s="278"/>
      <c r="D209" s="278"/>
      <c r="E209" s="278"/>
      <c r="F209" s="278"/>
      <c r="G209" s="278"/>
      <c r="H209" s="278"/>
      <c r="I209" s="278"/>
      <c r="J209" s="278"/>
      <c r="K209" s="278"/>
      <c r="L209" s="278"/>
      <c r="M209" s="278"/>
      <c r="N209" s="278"/>
      <c r="O209" s="278"/>
      <c r="P209" s="278"/>
      <c r="Q209" s="278"/>
      <c r="R209" s="278"/>
      <c r="S209" s="278"/>
      <c r="T209" s="278"/>
      <c r="U209" s="278"/>
      <c r="V209" s="278"/>
      <c r="W209" s="278"/>
      <c r="X209" s="278"/>
      <c r="Y209" s="278"/>
      <c r="Z209" s="278"/>
    </row>
    <row r="210" spans="1:26" x14ac:dyDescent="0.2">
      <c r="A210" s="277"/>
      <c r="B210" s="278"/>
      <c r="C210" s="278"/>
      <c r="D210" s="278"/>
      <c r="E210" s="278"/>
      <c r="F210" s="278"/>
      <c r="G210" s="278"/>
      <c r="H210" s="278"/>
      <c r="I210" s="278"/>
      <c r="J210" s="278"/>
      <c r="K210" s="278"/>
      <c r="L210" s="278"/>
      <c r="M210" s="278"/>
      <c r="N210" s="278"/>
      <c r="O210" s="278"/>
      <c r="P210" s="278"/>
      <c r="Q210" s="278"/>
      <c r="R210" s="278"/>
      <c r="S210" s="278"/>
      <c r="T210" s="278"/>
      <c r="U210" s="278"/>
      <c r="V210" s="278"/>
      <c r="W210" s="278"/>
      <c r="X210" s="278"/>
      <c r="Y210" s="278"/>
      <c r="Z210" s="278"/>
    </row>
    <row r="211" spans="1:26" x14ac:dyDescent="0.2">
      <c r="A211" s="277"/>
      <c r="B211" s="278"/>
      <c r="C211" s="278"/>
      <c r="D211" s="278"/>
      <c r="E211" s="278"/>
      <c r="F211" s="278"/>
      <c r="G211" s="278"/>
      <c r="H211" s="278"/>
      <c r="I211" s="278"/>
      <c r="J211" s="278"/>
      <c r="K211" s="278"/>
      <c r="L211" s="278"/>
      <c r="M211" s="278"/>
      <c r="N211" s="278"/>
      <c r="O211" s="278"/>
      <c r="P211" s="278"/>
      <c r="Q211" s="278"/>
      <c r="R211" s="278"/>
      <c r="S211" s="278"/>
      <c r="T211" s="278"/>
      <c r="U211" s="278"/>
      <c r="V211" s="278"/>
      <c r="W211" s="278"/>
      <c r="X211" s="278"/>
      <c r="Y211" s="278"/>
      <c r="Z211" s="278"/>
    </row>
    <row r="212" spans="1:26" x14ac:dyDescent="0.2">
      <c r="A212" s="277"/>
      <c r="B212" s="278"/>
      <c r="C212" s="278"/>
      <c r="D212" s="278"/>
      <c r="E212" s="278"/>
      <c r="F212" s="278"/>
      <c r="G212" s="278"/>
      <c r="H212" s="278"/>
      <c r="I212" s="278"/>
      <c r="J212" s="278"/>
      <c r="K212" s="278"/>
      <c r="L212" s="278"/>
      <c r="M212" s="278"/>
      <c r="N212" s="278"/>
      <c r="O212" s="278"/>
      <c r="P212" s="278"/>
      <c r="Q212" s="278"/>
      <c r="R212" s="278"/>
      <c r="S212" s="278"/>
      <c r="T212" s="278"/>
      <c r="U212" s="278"/>
      <c r="V212" s="278"/>
      <c r="W212" s="278"/>
      <c r="X212" s="278"/>
      <c r="Y212" s="278"/>
      <c r="Z212" s="278"/>
    </row>
    <row r="213" spans="1:26" x14ac:dyDescent="0.2">
      <c r="A213" s="277"/>
      <c r="B213" s="278"/>
      <c r="C213" s="278"/>
      <c r="D213" s="278"/>
      <c r="E213" s="278"/>
      <c r="F213" s="278"/>
      <c r="G213" s="278"/>
      <c r="H213" s="278"/>
      <c r="I213" s="278"/>
      <c r="J213" s="278"/>
      <c r="K213" s="278"/>
      <c r="L213" s="278"/>
      <c r="M213" s="278"/>
      <c r="N213" s="278"/>
      <c r="O213" s="278"/>
      <c r="P213" s="278"/>
      <c r="Q213" s="278"/>
      <c r="R213" s="278"/>
      <c r="S213" s="278"/>
      <c r="T213" s="278"/>
      <c r="U213" s="278"/>
      <c r="V213" s="278"/>
      <c r="W213" s="278"/>
      <c r="X213" s="278"/>
      <c r="Y213" s="278"/>
      <c r="Z213" s="278"/>
    </row>
    <row r="214" spans="1:26" x14ac:dyDescent="0.2">
      <c r="A214" s="277"/>
      <c r="B214" s="278"/>
      <c r="C214" s="278"/>
      <c r="D214" s="278"/>
      <c r="E214" s="278"/>
      <c r="F214" s="278"/>
      <c r="G214" s="278"/>
      <c r="H214" s="278"/>
      <c r="I214" s="278"/>
      <c r="J214" s="278"/>
      <c r="K214" s="278"/>
      <c r="L214" s="278"/>
      <c r="M214" s="278"/>
      <c r="N214" s="278"/>
      <c r="O214" s="278"/>
      <c r="P214" s="278"/>
      <c r="Q214" s="278"/>
      <c r="R214" s="278"/>
      <c r="S214" s="278"/>
      <c r="T214" s="278"/>
      <c r="U214" s="278"/>
      <c r="V214" s="278"/>
      <c r="W214" s="278"/>
      <c r="X214" s="278"/>
      <c r="Y214" s="278"/>
      <c r="Z214" s="278"/>
    </row>
    <row r="215" spans="1:26" x14ac:dyDescent="0.2">
      <c r="A215" s="277"/>
      <c r="B215" s="278"/>
      <c r="C215" s="278"/>
      <c r="D215" s="278"/>
      <c r="E215" s="278"/>
      <c r="F215" s="278"/>
      <c r="G215" s="278"/>
      <c r="H215" s="278"/>
      <c r="I215" s="278"/>
      <c r="J215" s="278"/>
      <c r="K215" s="278"/>
      <c r="L215" s="278"/>
      <c r="M215" s="278"/>
      <c r="N215" s="278"/>
      <c r="O215" s="278"/>
      <c r="P215" s="278"/>
      <c r="Q215" s="278"/>
      <c r="R215" s="278"/>
      <c r="S215" s="278"/>
      <c r="T215" s="278"/>
      <c r="U215" s="278"/>
      <c r="V215" s="278"/>
      <c r="W215" s="278"/>
      <c r="X215" s="278"/>
      <c r="Y215" s="278"/>
      <c r="Z215" s="278"/>
    </row>
    <row r="216" spans="1:26" x14ac:dyDescent="0.2">
      <c r="A216" s="277"/>
      <c r="B216" s="278"/>
      <c r="C216" s="278"/>
      <c r="D216" s="278"/>
      <c r="E216" s="278"/>
      <c r="F216" s="278"/>
      <c r="G216" s="278"/>
      <c r="H216" s="278"/>
      <c r="I216" s="278"/>
      <c r="J216" s="278"/>
      <c r="K216" s="278"/>
      <c r="L216" s="278"/>
      <c r="M216" s="278"/>
      <c r="N216" s="278"/>
      <c r="O216" s="278"/>
      <c r="P216" s="278"/>
      <c r="Q216" s="278"/>
      <c r="R216" s="278"/>
      <c r="S216" s="278"/>
      <c r="T216" s="278"/>
      <c r="U216" s="278"/>
      <c r="V216" s="278"/>
      <c r="W216" s="278"/>
      <c r="X216" s="278"/>
      <c r="Y216" s="278"/>
      <c r="Z216" s="278"/>
    </row>
    <row r="217" spans="1:26" x14ac:dyDescent="0.2">
      <c r="A217" s="277"/>
      <c r="B217" s="278"/>
      <c r="C217" s="278"/>
      <c r="D217" s="278"/>
      <c r="E217" s="278"/>
      <c r="F217" s="278"/>
      <c r="G217" s="278"/>
      <c r="H217" s="278"/>
      <c r="I217" s="278"/>
      <c r="J217" s="278"/>
      <c r="K217" s="278"/>
      <c r="L217" s="278"/>
      <c r="M217" s="278"/>
      <c r="N217" s="278"/>
      <c r="O217" s="278"/>
      <c r="P217" s="278"/>
      <c r="Q217" s="278"/>
      <c r="R217" s="278"/>
      <c r="S217" s="278"/>
      <c r="T217" s="278"/>
      <c r="U217" s="278"/>
      <c r="V217" s="278"/>
      <c r="W217" s="278"/>
      <c r="X217" s="278"/>
      <c r="Y217" s="278"/>
      <c r="Z217" s="278"/>
    </row>
    <row r="218" spans="1:26" x14ac:dyDescent="0.2">
      <c r="A218" s="277"/>
      <c r="B218" s="278"/>
      <c r="C218" s="278"/>
      <c r="D218" s="278"/>
      <c r="E218" s="278"/>
      <c r="F218" s="278"/>
      <c r="G218" s="278"/>
      <c r="H218" s="278"/>
      <c r="I218" s="278"/>
      <c r="J218" s="278"/>
      <c r="K218" s="278"/>
      <c r="L218" s="278"/>
      <c r="M218" s="278"/>
      <c r="N218" s="278"/>
      <c r="O218" s="278"/>
      <c r="P218" s="278"/>
      <c r="Q218" s="278"/>
      <c r="R218" s="278"/>
      <c r="S218" s="278"/>
      <c r="T218" s="278"/>
      <c r="U218" s="278"/>
      <c r="V218" s="278"/>
      <c r="W218" s="278"/>
      <c r="X218" s="278"/>
      <c r="Y218" s="278"/>
      <c r="Z218" s="278"/>
    </row>
    <row r="219" spans="1:26" x14ac:dyDescent="0.2">
      <c r="A219" s="277"/>
      <c r="B219" s="278"/>
      <c r="C219" s="278"/>
      <c r="D219" s="278"/>
      <c r="E219" s="278"/>
      <c r="F219" s="278"/>
      <c r="G219" s="278"/>
      <c r="H219" s="278"/>
      <c r="I219" s="278"/>
      <c r="J219" s="278"/>
      <c r="K219" s="278"/>
      <c r="L219" s="278"/>
      <c r="M219" s="278"/>
      <c r="N219" s="278"/>
      <c r="O219" s="278"/>
      <c r="P219" s="278"/>
      <c r="Q219" s="278"/>
      <c r="R219" s="278"/>
      <c r="S219" s="278"/>
      <c r="T219" s="278"/>
      <c r="U219" s="278"/>
      <c r="V219" s="278"/>
      <c r="W219" s="278"/>
      <c r="X219" s="278"/>
      <c r="Y219" s="278"/>
      <c r="Z219" s="278"/>
    </row>
    <row r="220" spans="1:26" x14ac:dyDescent="0.2">
      <c r="A220" s="277"/>
      <c r="B220" s="278"/>
      <c r="C220" s="278"/>
      <c r="D220" s="278"/>
      <c r="E220" s="278"/>
      <c r="F220" s="278"/>
      <c r="G220" s="278"/>
      <c r="H220" s="278"/>
      <c r="I220" s="278"/>
      <c r="J220" s="278"/>
      <c r="K220" s="278"/>
      <c r="L220" s="278"/>
      <c r="M220" s="278"/>
      <c r="N220" s="278"/>
      <c r="O220" s="278"/>
      <c r="P220" s="278"/>
      <c r="Q220" s="278"/>
      <c r="R220" s="278"/>
      <c r="S220" s="278"/>
      <c r="T220" s="278"/>
      <c r="U220" s="278"/>
      <c r="V220" s="278"/>
      <c r="W220" s="278"/>
      <c r="X220" s="278"/>
      <c r="Y220" s="278"/>
      <c r="Z220" s="278"/>
    </row>
    <row r="221" spans="1:26" x14ac:dyDescent="0.2">
      <c r="A221" s="277"/>
      <c r="B221" s="278"/>
      <c r="C221" s="278"/>
      <c r="D221" s="278"/>
      <c r="E221" s="278"/>
      <c r="F221" s="278"/>
      <c r="G221" s="278"/>
      <c r="H221" s="278"/>
      <c r="I221" s="278"/>
      <c r="J221" s="278"/>
      <c r="K221" s="278"/>
      <c r="L221" s="278"/>
      <c r="M221" s="278"/>
      <c r="N221" s="278"/>
      <c r="O221" s="278"/>
      <c r="P221" s="278"/>
      <c r="Q221" s="278"/>
      <c r="R221" s="278"/>
      <c r="S221" s="278"/>
      <c r="T221" s="278"/>
      <c r="U221" s="278"/>
      <c r="V221" s="278"/>
      <c r="W221" s="278"/>
      <c r="X221" s="278"/>
      <c r="Y221" s="278"/>
      <c r="Z221" s="278"/>
    </row>
    <row r="222" spans="1:26" x14ac:dyDescent="0.2">
      <c r="A222" s="277"/>
      <c r="B222" s="278"/>
      <c r="C222" s="278"/>
      <c r="D222" s="278"/>
      <c r="E222" s="278"/>
      <c r="F222" s="278"/>
      <c r="G222" s="278"/>
      <c r="H222" s="278"/>
      <c r="I222" s="278"/>
      <c r="J222" s="278"/>
      <c r="K222" s="278"/>
      <c r="L222" s="278"/>
      <c r="M222" s="278"/>
      <c r="N222" s="278"/>
      <c r="O222" s="278"/>
      <c r="P222" s="278"/>
      <c r="Q222" s="278"/>
      <c r="R222" s="278"/>
      <c r="S222" s="278"/>
      <c r="T222" s="278"/>
      <c r="U222" s="278"/>
      <c r="V222" s="278"/>
      <c r="W222" s="278"/>
      <c r="X222" s="278"/>
      <c r="Y222" s="278"/>
      <c r="Z222" s="278"/>
    </row>
    <row r="223" spans="1:26" x14ac:dyDescent="0.2">
      <c r="A223" s="277"/>
      <c r="B223" s="278"/>
      <c r="C223" s="278"/>
      <c r="D223" s="278"/>
      <c r="E223" s="278"/>
      <c r="F223" s="278"/>
      <c r="G223" s="278"/>
      <c r="H223" s="278"/>
      <c r="I223" s="278"/>
      <c r="J223" s="278"/>
      <c r="K223" s="278"/>
      <c r="L223" s="278"/>
      <c r="M223" s="278"/>
      <c r="N223" s="278"/>
      <c r="O223" s="278"/>
      <c r="P223" s="278"/>
      <c r="Q223" s="278"/>
      <c r="R223" s="278"/>
      <c r="S223" s="278"/>
      <c r="T223" s="278"/>
      <c r="U223" s="278"/>
      <c r="V223" s="278"/>
      <c r="W223" s="278"/>
      <c r="X223" s="278"/>
      <c r="Y223" s="278"/>
      <c r="Z223" s="278"/>
    </row>
    <row r="224" spans="1:26" x14ac:dyDescent="0.2">
      <c r="A224" s="277"/>
      <c r="B224" s="278"/>
      <c r="C224" s="278"/>
      <c r="D224" s="278"/>
      <c r="E224" s="278"/>
      <c r="F224" s="278"/>
      <c r="G224" s="278"/>
      <c r="H224" s="278"/>
      <c r="I224" s="278"/>
      <c r="J224" s="278"/>
      <c r="K224" s="278"/>
      <c r="L224" s="278"/>
      <c r="M224" s="278"/>
      <c r="N224" s="278"/>
      <c r="O224" s="278"/>
      <c r="P224" s="278"/>
      <c r="Q224" s="278"/>
      <c r="R224" s="278"/>
      <c r="S224" s="278"/>
      <c r="T224" s="278"/>
      <c r="U224" s="278"/>
      <c r="V224" s="278"/>
      <c r="W224" s="278"/>
      <c r="X224" s="278"/>
      <c r="Y224" s="278"/>
      <c r="Z224" s="278"/>
    </row>
    <row r="225" spans="1:26" x14ac:dyDescent="0.2">
      <c r="A225" s="277"/>
      <c r="B225" s="278"/>
      <c r="C225" s="278"/>
      <c r="D225" s="278"/>
      <c r="E225" s="278"/>
      <c r="F225" s="278"/>
      <c r="G225" s="278"/>
      <c r="H225" s="278"/>
      <c r="I225" s="278"/>
      <c r="J225" s="278"/>
      <c r="K225" s="278"/>
      <c r="L225" s="278"/>
      <c r="M225" s="278"/>
      <c r="N225" s="278"/>
      <c r="O225" s="278"/>
      <c r="P225" s="278"/>
      <c r="Q225" s="278"/>
      <c r="R225" s="278"/>
      <c r="S225" s="278"/>
      <c r="T225" s="278"/>
      <c r="U225" s="278"/>
      <c r="V225" s="278"/>
      <c r="W225" s="278"/>
      <c r="X225" s="278"/>
      <c r="Y225" s="278"/>
      <c r="Z225" s="278"/>
    </row>
    <row r="226" spans="1:26" x14ac:dyDescent="0.2">
      <c r="A226" s="277"/>
      <c r="B226" s="278"/>
      <c r="C226" s="278"/>
      <c r="D226" s="278"/>
      <c r="E226" s="278"/>
      <c r="F226" s="278"/>
      <c r="G226" s="278"/>
      <c r="H226" s="278"/>
      <c r="I226" s="278"/>
      <c r="J226" s="278"/>
      <c r="K226" s="278"/>
      <c r="L226" s="278"/>
      <c r="M226" s="278"/>
      <c r="N226" s="278"/>
      <c r="O226" s="278"/>
      <c r="P226" s="278"/>
      <c r="Q226" s="278"/>
      <c r="R226" s="278"/>
      <c r="S226" s="278"/>
      <c r="T226" s="278"/>
      <c r="U226" s="278"/>
      <c r="V226" s="278"/>
      <c r="W226" s="278"/>
      <c r="X226" s="278"/>
      <c r="Y226" s="278"/>
      <c r="Z226" s="278"/>
    </row>
    <row r="227" spans="1:26" x14ac:dyDescent="0.2">
      <c r="A227" s="277"/>
      <c r="B227" s="278"/>
      <c r="C227" s="278"/>
      <c r="D227" s="278"/>
      <c r="E227" s="278"/>
      <c r="F227" s="278"/>
      <c r="G227" s="278"/>
      <c r="H227" s="278"/>
      <c r="I227" s="278"/>
      <c r="J227" s="278"/>
      <c r="K227" s="278"/>
      <c r="L227" s="278"/>
      <c r="M227" s="278"/>
      <c r="N227" s="278"/>
      <c r="O227" s="278"/>
      <c r="P227" s="278"/>
      <c r="Q227" s="278"/>
      <c r="R227" s="278"/>
      <c r="S227" s="278"/>
      <c r="T227" s="278"/>
      <c r="U227" s="278"/>
      <c r="V227" s="278"/>
      <c r="W227" s="278"/>
      <c r="X227" s="278"/>
      <c r="Y227" s="278"/>
      <c r="Z227" s="278"/>
    </row>
    <row r="228" spans="1:26" x14ac:dyDescent="0.2">
      <c r="A228" s="277"/>
      <c r="B228" s="278"/>
      <c r="C228" s="278"/>
      <c r="D228" s="278"/>
      <c r="E228" s="278"/>
      <c r="F228" s="278"/>
      <c r="G228" s="278"/>
      <c r="H228" s="278"/>
      <c r="I228" s="278"/>
      <c r="J228" s="278"/>
      <c r="K228" s="278"/>
      <c r="L228" s="278"/>
      <c r="M228" s="278"/>
      <c r="N228" s="278"/>
      <c r="O228" s="278"/>
      <c r="P228" s="278"/>
      <c r="Q228" s="278"/>
      <c r="R228" s="278"/>
      <c r="S228" s="278"/>
      <c r="T228" s="278"/>
      <c r="U228" s="278"/>
      <c r="V228" s="278"/>
      <c r="W228" s="278"/>
      <c r="X228" s="278"/>
      <c r="Y228" s="278"/>
      <c r="Z228" s="278"/>
    </row>
    <row r="229" spans="1:26" x14ac:dyDescent="0.2">
      <c r="A229" s="277"/>
      <c r="B229" s="278"/>
      <c r="C229" s="278"/>
      <c r="D229" s="278"/>
      <c r="E229" s="278"/>
      <c r="F229" s="278"/>
      <c r="G229" s="278"/>
      <c r="H229" s="278"/>
      <c r="I229" s="278"/>
      <c r="J229" s="278"/>
      <c r="K229" s="278"/>
      <c r="L229" s="278"/>
      <c r="M229" s="278"/>
      <c r="N229" s="278"/>
      <c r="O229" s="278"/>
      <c r="P229" s="278"/>
      <c r="Q229" s="278"/>
      <c r="R229" s="278"/>
      <c r="S229" s="278"/>
      <c r="T229" s="278"/>
      <c r="U229" s="278"/>
      <c r="V229" s="278"/>
      <c r="W229" s="278"/>
      <c r="X229" s="278"/>
      <c r="Y229" s="278"/>
      <c r="Z229" s="278"/>
    </row>
    <row r="230" spans="1:26" x14ac:dyDescent="0.2">
      <c r="A230" s="277"/>
      <c r="B230" s="278"/>
      <c r="C230" s="278"/>
      <c r="D230" s="278"/>
      <c r="E230" s="278"/>
      <c r="F230" s="278"/>
      <c r="G230" s="278"/>
      <c r="H230" s="278"/>
      <c r="I230" s="278"/>
      <c r="J230" s="278"/>
      <c r="K230" s="278"/>
      <c r="L230" s="278"/>
      <c r="M230" s="278"/>
      <c r="N230" s="278"/>
      <c r="O230" s="278"/>
      <c r="P230" s="278"/>
      <c r="Q230" s="278"/>
      <c r="R230" s="278"/>
      <c r="S230" s="278"/>
      <c r="T230" s="278"/>
      <c r="U230" s="278"/>
      <c r="V230" s="278"/>
      <c r="W230" s="278"/>
      <c r="X230" s="278"/>
      <c r="Y230" s="278"/>
      <c r="Z230" s="278"/>
    </row>
    <row r="231" spans="1:26" x14ac:dyDescent="0.2">
      <c r="A231" s="277"/>
      <c r="B231" s="278"/>
      <c r="C231" s="278"/>
      <c r="D231" s="278"/>
      <c r="E231" s="278"/>
      <c r="F231" s="278"/>
      <c r="G231" s="278"/>
      <c r="H231" s="278"/>
      <c r="I231" s="278"/>
      <c r="J231" s="278"/>
      <c r="K231" s="278"/>
      <c r="L231" s="278"/>
      <c r="M231" s="278"/>
      <c r="N231" s="278"/>
      <c r="O231" s="278"/>
      <c r="P231" s="278"/>
      <c r="Q231" s="278"/>
      <c r="R231" s="278"/>
      <c r="S231" s="278"/>
      <c r="T231" s="278"/>
      <c r="U231" s="278"/>
      <c r="V231" s="278"/>
      <c r="W231" s="278"/>
      <c r="X231" s="278"/>
      <c r="Y231" s="278"/>
      <c r="Z231" s="278"/>
    </row>
    <row r="232" spans="1:26" x14ac:dyDescent="0.2">
      <c r="A232" s="277"/>
      <c r="B232" s="278"/>
      <c r="C232" s="278"/>
      <c r="D232" s="278"/>
      <c r="E232" s="278"/>
      <c r="F232" s="278"/>
      <c r="G232" s="278"/>
      <c r="H232" s="278"/>
      <c r="I232" s="278"/>
      <c r="J232" s="278"/>
      <c r="K232" s="278"/>
      <c r="L232" s="278"/>
      <c r="M232" s="278"/>
      <c r="N232" s="278"/>
      <c r="O232" s="278"/>
      <c r="P232" s="278"/>
      <c r="Q232" s="278"/>
      <c r="R232" s="278"/>
      <c r="S232" s="278"/>
      <c r="T232" s="278"/>
      <c r="U232" s="278"/>
      <c r="V232" s="278"/>
      <c r="W232" s="278"/>
      <c r="X232" s="278"/>
      <c r="Y232" s="278"/>
      <c r="Z232" s="278"/>
    </row>
    <row r="233" spans="1:26" x14ac:dyDescent="0.2">
      <c r="A233" s="277"/>
      <c r="B233" s="278"/>
      <c r="C233" s="278"/>
      <c r="D233" s="278"/>
      <c r="E233" s="278"/>
      <c r="F233" s="278"/>
      <c r="G233" s="278"/>
      <c r="H233" s="278"/>
      <c r="I233" s="278"/>
      <c r="J233" s="278"/>
      <c r="K233" s="278"/>
      <c r="L233" s="278"/>
      <c r="M233" s="278"/>
      <c r="N233" s="278"/>
      <c r="O233" s="278"/>
      <c r="P233" s="278"/>
      <c r="Q233" s="278"/>
      <c r="R233" s="278"/>
      <c r="S233" s="278"/>
      <c r="T233" s="278"/>
      <c r="U233" s="278"/>
      <c r="V233" s="278"/>
      <c r="W233" s="278"/>
      <c r="X233" s="278"/>
      <c r="Y233" s="278"/>
      <c r="Z233" s="278"/>
    </row>
    <row r="234" spans="1:26" x14ac:dyDescent="0.2">
      <c r="A234" s="277"/>
      <c r="B234" s="278"/>
      <c r="C234" s="278"/>
      <c r="D234" s="278"/>
      <c r="E234" s="278"/>
      <c r="F234" s="278"/>
      <c r="G234" s="278"/>
      <c r="H234" s="278"/>
      <c r="I234" s="278"/>
      <c r="J234" s="278"/>
      <c r="K234" s="278"/>
      <c r="L234" s="278"/>
      <c r="M234" s="278"/>
      <c r="N234" s="278"/>
      <c r="O234" s="278"/>
      <c r="P234" s="278"/>
      <c r="Q234" s="278"/>
      <c r="R234" s="278"/>
      <c r="S234" s="278"/>
      <c r="T234" s="278"/>
      <c r="U234" s="278"/>
      <c r="V234" s="278"/>
      <c r="W234" s="278"/>
      <c r="X234" s="278"/>
      <c r="Y234" s="278"/>
      <c r="Z234" s="278"/>
    </row>
    <row r="235" spans="1:26" x14ac:dyDescent="0.2">
      <c r="A235" s="277"/>
      <c r="B235" s="278"/>
      <c r="C235" s="278"/>
      <c r="D235" s="278"/>
      <c r="E235" s="278"/>
      <c r="F235" s="278"/>
      <c r="G235" s="278"/>
      <c r="H235" s="278"/>
      <c r="I235" s="278"/>
      <c r="J235" s="278"/>
      <c r="K235" s="278"/>
      <c r="L235" s="278"/>
      <c r="M235" s="278"/>
      <c r="N235" s="278"/>
      <c r="O235" s="278"/>
      <c r="P235" s="278"/>
      <c r="Q235" s="278"/>
      <c r="R235" s="278"/>
      <c r="S235" s="278"/>
      <c r="T235" s="278"/>
      <c r="U235" s="278"/>
      <c r="V235" s="278"/>
      <c r="W235" s="278"/>
      <c r="X235" s="278"/>
      <c r="Y235" s="278"/>
      <c r="Z235" s="278"/>
    </row>
    <row r="236" spans="1:26" x14ac:dyDescent="0.2">
      <c r="A236" s="277"/>
      <c r="B236" s="278"/>
      <c r="C236" s="278"/>
      <c r="D236" s="278"/>
      <c r="E236" s="278"/>
      <c r="F236" s="278"/>
      <c r="G236" s="278"/>
      <c r="H236" s="278"/>
      <c r="I236" s="278"/>
      <c r="J236" s="278"/>
      <c r="K236" s="278"/>
      <c r="L236" s="278"/>
      <c r="M236" s="278"/>
      <c r="N236" s="278"/>
      <c r="O236" s="278"/>
      <c r="P236" s="278"/>
      <c r="Q236" s="278"/>
      <c r="R236" s="278"/>
      <c r="S236" s="278"/>
      <c r="T236" s="278"/>
      <c r="U236" s="278"/>
      <c r="V236" s="278"/>
      <c r="W236" s="278"/>
      <c r="X236" s="278"/>
      <c r="Y236" s="278"/>
      <c r="Z236" s="278"/>
    </row>
    <row r="237" spans="1:26" x14ac:dyDescent="0.2">
      <c r="A237" s="277"/>
      <c r="B237" s="278"/>
      <c r="C237" s="278"/>
      <c r="D237" s="278"/>
      <c r="E237" s="278"/>
      <c r="F237" s="278"/>
      <c r="G237" s="278"/>
      <c r="H237" s="278"/>
      <c r="I237" s="278"/>
      <c r="J237" s="278"/>
      <c r="K237" s="278"/>
      <c r="L237" s="278"/>
      <c r="M237" s="278"/>
      <c r="N237" s="278"/>
      <c r="O237" s="278"/>
      <c r="P237" s="278"/>
      <c r="Q237" s="278"/>
      <c r="R237" s="278"/>
      <c r="S237" s="278"/>
      <c r="T237" s="278"/>
      <c r="U237" s="278"/>
      <c r="V237" s="278"/>
      <c r="W237" s="278"/>
      <c r="X237" s="278"/>
      <c r="Y237" s="278"/>
      <c r="Z237" s="278"/>
    </row>
    <row r="238" spans="1:26" x14ac:dyDescent="0.2">
      <c r="A238" s="277"/>
      <c r="B238" s="278"/>
      <c r="C238" s="278"/>
      <c r="D238" s="278"/>
      <c r="E238" s="278"/>
      <c r="F238" s="278"/>
      <c r="G238" s="278"/>
      <c r="H238" s="278"/>
      <c r="I238" s="278"/>
      <c r="J238" s="278"/>
      <c r="K238" s="278"/>
      <c r="L238" s="278"/>
      <c r="M238" s="278"/>
      <c r="N238" s="278"/>
      <c r="O238" s="278"/>
      <c r="P238" s="278"/>
      <c r="Q238" s="278"/>
      <c r="R238" s="278"/>
      <c r="S238" s="278"/>
      <c r="T238" s="278"/>
      <c r="U238" s="278"/>
      <c r="V238" s="278"/>
      <c r="W238" s="278"/>
      <c r="X238" s="278"/>
      <c r="Y238" s="278"/>
      <c r="Z238" s="278"/>
    </row>
    <row r="239" spans="1:26" x14ac:dyDescent="0.2">
      <c r="A239" s="277"/>
      <c r="B239" s="278"/>
      <c r="C239" s="278"/>
      <c r="D239" s="278"/>
      <c r="E239" s="278"/>
      <c r="F239" s="278"/>
      <c r="G239" s="278"/>
      <c r="H239" s="278"/>
      <c r="I239" s="278"/>
      <c r="J239" s="278"/>
      <c r="K239" s="278"/>
      <c r="L239" s="278"/>
      <c r="M239" s="278"/>
      <c r="N239" s="278"/>
      <c r="O239" s="278"/>
      <c r="P239" s="278"/>
      <c r="Q239" s="278"/>
      <c r="R239" s="278"/>
      <c r="S239" s="278"/>
      <c r="T239" s="278"/>
      <c r="U239" s="278"/>
      <c r="V239" s="278"/>
      <c r="W239" s="278"/>
      <c r="X239" s="278"/>
      <c r="Y239" s="278"/>
      <c r="Z239" s="278"/>
    </row>
    <row r="240" spans="1:26" x14ac:dyDescent="0.2">
      <c r="A240" s="277"/>
      <c r="B240" s="278"/>
      <c r="C240" s="278"/>
      <c r="D240" s="278"/>
      <c r="E240" s="278"/>
      <c r="F240" s="278"/>
      <c r="G240" s="278"/>
      <c r="H240" s="278"/>
      <c r="I240" s="278"/>
      <c r="J240" s="278"/>
      <c r="K240" s="278"/>
      <c r="L240" s="278"/>
      <c r="M240" s="278"/>
      <c r="N240" s="278"/>
      <c r="O240" s="278"/>
      <c r="P240" s="278"/>
      <c r="Q240" s="278"/>
      <c r="R240" s="278"/>
      <c r="S240" s="278"/>
      <c r="T240" s="278"/>
      <c r="U240" s="278"/>
      <c r="V240" s="278"/>
      <c r="W240" s="278"/>
      <c r="X240" s="278"/>
      <c r="Y240" s="278"/>
      <c r="Z240" s="278"/>
    </row>
    <row r="241" spans="1:26" x14ac:dyDescent="0.2">
      <c r="A241" s="277"/>
      <c r="B241" s="278"/>
      <c r="C241" s="278"/>
      <c r="D241" s="278"/>
      <c r="E241" s="278"/>
      <c r="F241" s="278"/>
      <c r="G241" s="278"/>
      <c r="H241" s="278"/>
      <c r="I241" s="278"/>
      <c r="J241" s="278"/>
      <c r="K241" s="278"/>
      <c r="L241" s="278"/>
      <c r="M241" s="278"/>
      <c r="N241" s="278"/>
      <c r="O241" s="278"/>
      <c r="P241" s="278"/>
      <c r="Q241" s="278"/>
      <c r="R241" s="278"/>
      <c r="S241" s="278"/>
      <c r="T241" s="278"/>
      <c r="U241" s="278"/>
      <c r="V241" s="278"/>
      <c r="W241" s="278"/>
      <c r="X241" s="278"/>
      <c r="Y241" s="278"/>
      <c r="Z241" s="278"/>
    </row>
    <row r="242" spans="1:26" x14ac:dyDescent="0.2">
      <c r="A242" s="277"/>
      <c r="B242" s="278"/>
      <c r="C242" s="278"/>
      <c r="D242" s="278"/>
      <c r="E242" s="278"/>
      <c r="F242" s="278"/>
      <c r="G242" s="278"/>
      <c r="H242" s="278"/>
      <c r="I242" s="278"/>
      <c r="J242" s="278"/>
      <c r="K242" s="278"/>
      <c r="L242" s="278"/>
      <c r="M242" s="278"/>
      <c r="N242" s="278"/>
      <c r="O242" s="278"/>
      <c r="P242" s="278"/>
      <c r="Q242" s="278"/>
      <c r="R242" s="278"/>
      <c r="S242" s="278"/>
      <c r="T242" s="278"/>
      <c r="U242" s="278"/>
      <c r="V242" s="278"/>
      <c r="W242" s="278"/>
      <c r="X242" s="278"/>
      <c r="Y242" s="278"/>
      <c r="Z242" s="278"/>
    </row>
    <row r="243" spans="1:26" x14ac:dyDescent="0.2">
      <c r="A243" s="277"/>
      <c r="B243" s="278"/>
      <c r="C243" s="278"/>
      <c r="D243" s="278"/>
      <c r="E243" s="278"/>
      <c r="F243" s="278"/>
      <c r="G243" s="278"/>
      <c r="H243" s="278"/>
      <c r="I243" s="278"/>
      <c r="J243" s="278"/>
      <c r="K243" s="278"/>
      <c r="L243" s="278"/>
      <c r="M243" s="278"/>
      <c r="N243" s="278"/>
      <c r="O243" s="278"/>
      <c r="P243" s="278"/>
      <c r="Q243" s="278"/>
      <c r="R243" s="278"/>
      <c r="S243" s="278"/>
      <c r="T243" s="278"/>
      <c r="U243" s="278"/>
      <c r="V243" s="278"/>
      <c r="W243" s="278"/>
      <c r="X243" s="278"/>
      <c r="Y243" s="278"/>
      <c r="Z243" s="278"/>
    </row>
    <row r="244" spans="1:26" x14ac:dyDescent="0.2">
      <c r="A244" s="277"/>
      <c r="B244" s="278"/>
      <c r="C244" s="278"/>
      <c r="D244" s="278"/>
      <c r="E244" s="278"/>
      <c r="F244" s="278"/>
      <c r="G244" s="278"/>
      <c r="H244" s="278"/>
      <c r="I244" s="278"/>
      <c r="J244" s="278"/>
      <c r="K244" s="278"/>
      <c r="L244" s="278"/>
      <c r="M244" s="278"/>
      <c r="N244" s="278"/>
      <c r="O244" s="278"/>
      <c r="P244" s="278"/>
      <c r="Q244" s="278"/>
      <c r="R244" s="278"/>
      <c r="S244" s="278"/>
      <c r="T244" s="278"/>
      <c r="U244" s="278"/>
      <c r="V244" s="278"/>
      <c r="W244" s="278"/>
      <c r="X244" s="278"/>
      <c r="Y244" s="278"/>
      <c r="Z244" s="278"/>
    </row>
    <row r="245" spans="1:26" x14ac:dyDescent="0.2">
      <c r="A245" s="277"/>
      <c r="B245" s="278"/>
      <c r="C245" s="278"/>
      <c r="D245" s="278"/>
      <c r="E245" s="278"/>
      <c r="F245" s="278"/>
      <c r="G245" s="278"/>
      <c r="H245" s="278"/>
      <c r="I245" s="278"/>
      <c r="J245" s="278"/>
      <c r="K245" s="278"/>
      <c r="L245" s="278"/>
      <c r="M245" s="278"/>
      <c r="N245" s="278"/>
      <c r="O245" s="278"/>
      <c r="P245" s="278"/>
      <c r="Q245" s="278"/>
      <c r="R245" s="278"/>
      <c r="S245" s="278"/>
      <c r="T245" s="278"/>
      <c r="U245" s="278"/>
      <c r="V245" s="278"/>
      <c r="W245" s="278"/>
      <c r="X245" s="278"/>
      <c r="Y245" s="278"/>
      <c r="Z245" s="278"/>
    </row>
    <row r="246" spans="1:26" x14ac:dyDescent="0.2">
      <c r="A246" s="277"/>
      <c r="B246" s="278"/>
      <c r="C246" s="278"/>
      <c r="D246" s="278"/>
      <c r="E246" s="278"/>
      <c r="F246" s="278"/>
      <c r="G246" s="278"/>
      <c r="H246" s="278"/>
      <c r="I246" s="278"/>
      <c r="J246" s="278"/>
      <c r="K246" s="278"/>
      <c r="L246" s="278"/>
      <c r="M246" s="278"/>
      <c r="N246" s="278"/>
      <c r="O246" s="278"/>
      <c r="P246" s="278"/>
      <c r="Q246" s="278"/>
      <c r="R246" s="278"/>
      <c r="S246" s="278"/>
      <c r="T246" s="278"/>
      <c r="U246" s="278"/>
      <c r="V246" s="278"/>
      <c r="W246" s="278"/>
      <c r="X246" s="278"/>
      <c r="Y246" s="278"/>
      <c r="Z246" s="278"/>
    </row>
    <row r="247" spans="1:26" x14ac:dyDescent="0.2">
      <c r="A247" s="277"/>
      <c r="B247" s="278"/>
      <c r="C247" s="278"/>
      <c r="D247" s="278"/>
      <c r="E247" s="278"/>
      <c r="F247" s="278"/>
      <c r="G247" s="278"/>
      <c r="H247" s="278"/>
      <c r="I247" s="278"/>
      <c r="J247" s="278"/>
      <c r="K247" s="278"/>
      <c r="L247" s="278"/>
      <c r="M247" s="278"/>
      <c r="N247" s="278"/>
      <c r="O247" s="278"/>
      <c r="P247" s="278"/>
      <c r="Q247" s="278"/>
      <c r="R247" s="278"/>
      <c r="S247" s="278"/>
      <c r="T247" s="278"/>
      <c r="U247" s="278"/>
      <c r="V247" s="278"/>
      <c r="W247" s="278"/>
      <c r="X247" s="278"/>
      <c r="Y247" s="278"/>
      <c r="Z247" s="278"/>
    </row>
    <row r="248" spans="1:26" x14ac:dyDescent="0.2">
      <c r="A248" s="277"/>
      <c r="B248" s="278"/>
      <c r="C248" s="278"/>
      <c r="D248" s="278"/>
      <c r="E248" s="278"/>
      <c r="F248" s="278"/>
      <c r="G248" s="278"/>
      <c r="H248" s="278"/>
      <c r="I248" s="278"/>
      <c r="J248" s="278"/>
      <c r="K248" s="278"/>
      <c r="L248" s="278"/>
      <c r="M248" s="278"/>
      <c r="N248" s="278"/>
      <c r="O248" s="278"/>
      <c r="P248" s="278"/>
      <c r="Q248" s="278"/>
      <c r="R248" s="278"/>
      <c r="S248" s="278"/>
      <c r="T248" s="278"/>
      <c r="U248" s="278"/>
      <c r="V248" s="278"/>
      <c r="W248" s="278"/>
      <c r="X248" s="278"/>
      <c r="Y248" s="278"/>
      <c r="Z248" s="278"/>
    </row>
    <row r="249" spans="1:26" x14ac:dyDescent="0.2">
      <c r="A249" s="277"/>
      <c r="B249" s="278"/>
      <c r="C249" s="278"/>
      <c r="D249" s="278"/>
      <c r="E249" s="278"/>
      <c r="F249" s="278"/>
      <c r="G249" s="278"/>
      <c r="H249" s="278"/>
      <c r="I249" s="278"/>
      <c r="J249" s="278"/>
      <c r="K249" s="278"/>
      <c r="L249" s="278"/>
      <c r="M249" s="278"/>
      <c r="N249" s="278"/>
      <c r="O249" s="278"/>
      <c r="P249" s="278"/>
      <c r="Q249" s="278"/>
      <c r="R249" s="278"/>
      <c r="S249" s="278"/>
      <c r="T249" s="278"/>
      <c r="U249" s="278"/>
      <c r="V249" s="278"/>
      <c r="W249" s="278"/>
      <c r="X249" s="278"/>
      <c r="Y249" s="278"/>
      <c r="Z249" s="278"/>
    </row>
    <row r="250" spans="1:26" x14ac:dyDescent="0.2">
      <c r="A250" s="277"/>
      <c r="B250" s="278"/>
      <c r="C250" s="278"/>
      <c r="D250" s="278"/>
      <c r="E250" s="278"/>
      <c r="F250" s="278"/>
      <c r="G250" s="278"/>
      <c r="H250" s="278"/>
      <c r="I250" s="278"/>
      <c r="J250" s="278"/>
      <c r="K250" s="278"/>
      <c r="L250" s="278"/>
      <c r="M250" s="278"/>
      <c r="N250" s="278"/>
      <c r="O250" s="278"/>
      <c r="P250" s="278"/>
      <c r="Q250" s="278"/>
      <c r="R250" s="278"/>
      <c r="S250" s="278"/>
      <c r="T250" s="278"/>
      <c r="U250" s="278"/>
      <c r="V250" s="278"/>
      <c r="W250" s="278"/>
      <c r="X250" s="278"/>
      <c r="Y250" s="278"/>
      <c r="Z250" s="278"/>
    </row>
    <row r="251" spans="1:26" x14ac:dyDescent="0.2">
      <c r="A251" s="277"/>
      <c r="B251" s="278"/>
      <c r="C251" s="278"/>
      <c r="D251" s="278"/>
      <c r="E251" s="278"/>
      <c r="F251" s="278"/>
      <c r="G251" s="278"/>
      <c r="H251" s="278"/>
      <c r="I251" s="278"/>
      <c r="J251" s="278"/>
      <c r="K251" s="278"/>
      <c r="L251" s="278"/>
      <c r="M251" s="278"/>
      <c r="N251" s="278"/>
      <c r="O251" s="278"/>
      <c r="P251" s="278"/>
      <c r="Q251" s="278"/>
      <c r="R251" s="278"/>
      <c r="S251" s="278"/>
      <c r="T251" s="278"/>
      <c r="U251" s="278"/>
      <c r="V251" s="278"/>
      <c r="W251" s="278"/>
      <c r="X251" s="278"/>
      <c r="Y251" s="278"/>
      <c r="Z251" s="278"/>
    </row>
    <row r="252" spans="1:26" x14ac:dyDescent="0.2">
      <c r="A252" s="277"/>
      <c r="B252" s="278"/>
      <c r="C252" s="278"/>
      <c r="D252" s="278"/>
      <c r="E252" s="278"/>
      <c r="F252" s="278"/>
      <c r="G252" s="278"/>
      <c r="H252" s="278"/>
      <c r="I252" s="278"/>
      <c r="J252" s="278"/>
      <c r="K252" s="278"/>
      <c r="L252" s="278"/>
      <c r="M252" s="278"/>
      <c r="N252" s="278"/>
      <c r="O252" s="278"/>
      <c r="P252" s="278"/>
      <c r="Q252" s="278"/>
      <c r="R252" s="278"/>
      <c r="S252" s="278"/>
      <c r="T252" s="278"/>
      <c r="U252" s="278"/>
      <c r="V252" s="278"/>
      <c r="W252" s="278"/>
      <c r="X252" s="278"/>
      <c r="Y252" s="278"/>
      <c r="Z252" s="278"/>
    </row>
    <row r="253" spans="1:26" x14ac:dyDescent="0.2">
      <c r="A253" s="277"/>
      <c r="B253" s="278"/>
      <c r="C253" s="278"/>
      <c r="D253" s="278"/>
      <c r="E253" s="278"/>
      <c r="F253" s="278"/>
      <c r="G253" s="278"/>
      <c r="H253" s="278"/>
      <c r="I253" s="278"/>
      <c r="J253" s="278"/>
      <c r="K253" s="278"/>
      <c r="L253" s="278"/>
      <c r="M253" s="278"/>
      <c r="N253" s="278"/>
      <c r="O253" s="278"/>
      <c r="P253" s="278"/>
      <c r="Q253" s="278"/>
      <c r="R253" s="278"/>
      <c r="S253" s="278"/>
      <c r="T253" s="278"/>
      <c r="U253" s="278"/>
      <c r="V253" s="278"/>
      <c r="W253" s="278"/>
      <c r="X253" s="278"/>
      <c r="Y253" s="278"/>
      <c r="Z253" s="278"/>
    </row>
    <row r="254" spans="1:26" x14ac:dyDescent="0.2">
      <c r="A254" s="277"/>
      <c r="B254" s="278"/>
      <c r="C254" s="278"/>
      <c r="D254" s="278"/>
      <c r="E254" s="278"/>
      <c r="F254" s="278"/>
      <c r="G254" s="278"/>
      <c r="H254" s="278"/>
      <c r="I254" s="278"/>
      <c r="J254" s="278"/>
      <c r="K254" s="278"/>
      <c r="L254" s="278"/>
      <c r="M254" s="278"/>
      <c r="N254" s="278"/>
      <c r="O254" s="278"/>
      <c r="P254" s="278"/>
      <c r="Q254" s="278"/>
      <c r="R254" s="278"/>
      <c r="S254" s="278"/>
      <c r="T254" s="278"/>
      <c r="U254" s="278"/>
      <c r="V254" s="278"/>
      <c r="W254" s="278"/>
      <c r="X254" s="278"/>
      <c r="Y254" s="278"/>
      <c r="Z254" s="278"/>
    </row>
    <row r="255" spans="1:26" x14ac:dyDescent="0.2">
      <c r="A255" s="277"/>
      <c r="B255" s="278"/>
      <c r="C255" s="278"/>
      <c r="D255" s="278"/>
      <c r="E255" s="278"/>
      <c r="F255" s="278"/>
      <c r="G255" s="278"/>
      <c r="H255" s="278"/>
      <c r="I255" s="278"/>
      <c r="J255" s="278"/>
      <c r="K255" s="278"/>
      <c r="L255" s="278"/>
      <c r="M255" s="278"/>
      <c r="N255" s="278"/>
      <c r="O255" s="278"/>
      <c r="P255" s="278"/>
      <c r="Q255" s="278"/>
      <c r="R255" s="278"/>
      <c r="S255" s="278"/>
      <c r="T255" s="278"/>
      <c r="U255" s="278"/>
      <c r="V255" s="278"/>
      <c r="W255" s="278"/>
      <c r="X255" s="278"/>
      <c r="Y255" s="278"/>
      <c r="Z255" s="278"/>
    </row>
    <row r="256" spans="1:26" x14ac:dyDescent="0.2">
      <c r="A256" s="277"/>
      <c r="B256" s="278"/>
      <c r="C256" s="278"/>
      <c r="D256" s="278"/>
      <c r="E256" s="278"/>
      <c r="F256" s="278"/>
      <c r="G256" s="278"/>
      <c r="H256" s="278"/>
      <c r="I256" s="278"/>
      <c r="J256" s="278"/>
      <c r="K256" s="278"/>
      <c r="L256" s="278"/>
      <c r="M256" s="278"/>
      <c r="N256" s="278"/>
      <c r="O256" s="278"/>
      <c r="P256" s="278"/>
      <c r="Q256" s="278"/>
      <c r="R256" s="278"/>
      <c r="S256" s="278"/>
      <c r="T256" s="278"/>
      <c r="U256" s="278"/>
      <c r="V256" s="278"/>
      <c r="W256" s="278"/>
      <c r="X256" s="278"/>
      <c r="Y256" s="278"/>
      <c r="Z256" s="278"/>
    </row>
    <row r="257" spans="1:26" x14ac:dyDescent="0.2">
      <c r="A257" s="277"/>
      <c r="B257" s="278"/>
      <c r="C257" s="278"/>
      <c r="D257" s="278"/>
      <c r="E257" s="278"/>
      <c r="F257" s="278"/>
      <c r="G257" s="278"/>
      <c r="H257" s="278"/>
      <c r="I257" s="278"/>
      <c r="J257" s="278"/>
      <c r="K257" s="278"/>
      <c r="L257" s="278"/>
      <c r="M257" s="278"/>
      <c r="N257" s="278"/>
      <c r="O257" s="278"/>
      <c r="P257" s="278"/>
      <c r="Q257" s="278"/>
      <c r="R257" s="278"/>
      <c r="S257" s="278"/>
      <c r="T257" s="278"/>
      <c r="U257" s="278"/>
      <c r="V257" s="278"/>
      <c r="W257" s="278"/>
      <c r="X257" s="278"/>
      <c r="Y257" s="278"/>
      <c r="Z257" s="278"/>
    </row>
    <row r="258" spans="1:26" x14ac:dyDescent="0.2">
      <c r="A258" s="277"/>
      <c r="B258" s="278"/>
      <c r="C258" s="278"/>
      <c r="D258" s="278"/>
      <c r="E258" s="278"/>
      <c r="F258" s="278"/>
      <c r="G258" s="278"/>
      <c r="H258" s="278"/>
      <c r="I258" s="278"/>
      <c r="J258" s="278"/>
      <c r="K258" s="278"/>
      <c r="L258" s="278"/>
      <c r="M258" s="278"/>
      <c r="N258" s="278"/>
      <c r="O258" s="278"/>
      <c r="P258" s="278"/>
      <c r="Q258" s="278"/>
      <c r="R258" s="278"/>
      <c r="S258" s="278"/>
      <c r="T258" s="278"/>
      <c r="U258" s="278"/>
      <c r="V258" s="278"/>
      <c r="W258" s="278"/>
      <c r="X258" s="278"/>
      <c r="Y258" s="278"/>
      <c r="Z258" s="278"/>
    </row>
    <row r="259" spans="1:26" x14ac:dyDescent="0.2">
      <c r="A259" s="277"/>
      <c r="B259" s="278"/>
      <c r="C259" s="278"/>
      <c r="D259" s="278"/>
      <c r="E259" s="278"/>
      <c r="F259" s="278"/>
      <c r="G259" s="278"/>
      <c r="H259" s="278"/>
      <c r="I259" s="278"/>
      <c r="J259" s="278"/>
      <c r="K259" s="278"/>
      <c r="L259" s="278"/>
      <c r="M259" s="278"/>
      <c r="N259" s="278"/>
      <c r="O259" s="278"/>
      <c r="P259" s="278"/>
      <c r="Q259" s="278"/>
      <c r="R259" s="278"/>
      <c r="S259" s="278"/>
      <c r="T259" s="278"/>
      <c r="U259" s="278"/>
      <c r="V259" s="278"/>
      <c r="W259" s="278"/>
      <c r="X259" s="278"/>
      <c r="Y259" s="278"/>
      <c r="Z259" s="278"/>
    </row>
    <row r="260" spans="1:26" x14ac:dyDescent="0.2">
      <c r="A260" s="277"/>
      <c r="B260" s="278"/>
      <c r="C260" s="278"/>
      <c r="D260" s="278"/>
      <c r="E260" s="278"/>
      <c r="F260" s="278"/>
      <c r="G260" s="278"/>
      <c r="H260" s="278"/>
      <c r="I260" s="278"/>
      <c r="J260" s="278"/>
      <c r="K260" s="278"/>
      <c r="L260" s="278"/>
      <c r="M260" s="278"/>
      <c r="N260" s="278"/>
      <c r="O260" s="278"/>
      <c r="P260" s="278"/>
      <c r="Q260" s="278"/>
      <c r="R260" s="278"/>
      <c r="S260" s="278"/>
      <c r="T260" s="278"/>
      <c r="U260" s="278"/>
      <c r="V260" s="278"/>
      <c r="W260" s="278"/>
      <c r="X260" s="278"/>
      <c r="Y260" s="278"/>
      <c r="Z260" s="278"/>
    </row>
    <row r="261" spans="1:26" x14ac:dyDescent="0.2">
      <c r="A261" s="277"/>
      <c r="B261" s="278"/>
      <c r="C261" s="278"/>
      <c r="D261" s="278"/>
      <c r="E261" s="278"/>
      <c r="F261" s="278"/>
      <c r="G261" s="278"/>
      <c r="H261" s="278"/>
      <c r="I261" s="278"/>
      <c r="J261" s="278"/>
      <c r="K261" s="278"/>
      <c r="L261" s="278"/>
      <c r="M261" s="278"/>
      <c r="N261" s="278"/>
      <c r="O261" s="278"/>
      <c r="P261" s="278"/>
      <c r="Q261" s="278"/>
      <c r="R261" s="278"/>
      <c r="S261" s="278"/>
      <c r="T261" s="278"/>
      <c r="U261" s="278"/>
      <c r="V261" s="278"/>
      <c r="W261" s="278"/>
      <c r="X261" s="278"/>
      <c r="Y261" s="278"/>
      <c r="Z261" s="278"/>
    </row>
    <row r="262" spans="1:26" x14ac:dyDescent="0.2">
      <c r="A262" s="277"/>
      <c r="B262" s="278"/>
      <c r="C262" s="278"/>
      <c r="D262" s="278"/>
      <c r="E262" s="278"/>
      <c r="F262" s="278"/>
      <c r="G262" s="278"/>
      <c r="H262" s="278"/>
      <c r="I262" s="278"/>
      <c r="J262" s="278"/>
      <c r="K262" s="278"/>
      <c r="L262" s="278"/>
      <c r="M262" s="278"/>
      <c r="N262" s="278"/>
      <c r="O262" s="278"/>
      <c r="P262" s="278"/>
      <c r="Q262" s="278"/>
      <c r="R262" s="278"/>
      <c r="S262" s="278"/>
      <c r="T262" s="278"/>
      <c r="U262" s="278"/>
      <c r="V262" s="278"/>
      <c r="W262" s="278"/>
      <c r="X262" s="278"/>
      <c r="Y262" s="278"/>
      <c r="Z262" s="278"/>
    </row>
    <row r="263" spans="1:26" x14ac:dyDescent="0.2">
      <c r="A263" s="277"/>
      <c r="B263" s="278"/>
      <c r="C263" s="278"/>
      <c r="D263" s="278"/>
      <c r="E263" s="278"/>
      <c r="F263" s="278"/>
      <c r="G263" s="278"/>
      <c r="H263" s="278"/>
      <c r="I263" s="278"/>
      <c r="J263" s="278"/>
      <c r="K263" s="278"/>
      <c r="L263" s="278"/>
      <c r="M263" s="278"/>
      <c r="N263" s="278"/>
      <c r="O263" s="278"/>
      <c r="P263" s="278"/>
      <c r="Q263" s="278"/>
      <c r="R263" s="278"/>
      <c r="S263" s="278"/>
      <c r="T263" s="278"/>
      <c r="U263" s="278"/>
      <c r="V263" s="278"/>
      <c r="W263" s="278"/>
      <c r="X263" s="278"/>
      <c r="Y263" s="278"/>
      <c r="Z263" s="278"/>
    </row>
    <row r="264" spans="1:26" x14ac:dyDescent="0.2">
      <c r="A264" s="277"/>
      <c r="B264" s="278"/>
      <c r="C264" s="278"/>
      <c r="D264" s="278"/>
      <c r="E264" s="278"/>
      <c r="F264" s="278"/>
      <c r="G264" s="278"/>
      <c r="H264" s="278"/>
      <c r="I264" s="278"/>
      <c r="J264" s="278"/>
      <c r="K264" s="278"/>
      <c r="L264" s="278"/>
      <c r="M264" s="278"/>
      <c r="N264" s="278"/>
      <c r="O264" s="278"/>
      <c r="P264" s="278"/>
      <c r="Q264" s="278"/>
      <c r="R264" s="278"/>
      <c r="S264" s="278"/>
      <c r="T264" s="278"/>
      <c r="U264" s="278"/>
      <c r="V264" s="278"/>
      <c r="W264" s="278"/>
      <c r="X264" s="278"/>
      <c r="Y264" s="278"/>
      <c r="Z264" s="278"/>
    </row>
    <row r="265" spans="1:26" x14ac:dyDescent="0.2">
      <c r="A265" s="277"/>
      <c r="B265" s="278"/>
      <c r="C265" s="278"/>
      <c r="D265" s="278"/>
      <c r="E265" s="278"/>
      <c r="F265" s="278"/>
      <c r="G265" s="278"/>
      <c r="H265" s="278"/>
      <c r="I265" s="278"/>
      <c r="J265" s="278"/>
      <c r="K265" s="278"/>
      <c r="L265" s="278"/>
      <c r="M265" s="278"/>
      <c r="N265" s="278"/>
      <c r="O265" s="278"/>
      <c r="P265" s="278"/>
      <c r="Q265" s="278"/>
      <c r="R265" s="278"/>
      <c r="S265" s="278"/>
      <c r="T265" s="278"/>
      <c r="U265" s="278"/>
      <c r="V265" s="278"/>
      <c r="W265" s="278"/>
      <c r="X265" s="278"/>
      <c r="Y265" s="278"/>
      <c r="Z265" s="278"/>
    </row>
    <row r="266" spans="1:26" x14ac:dyDescent="0.2">
      <c r="A266" s="277"/>
      <c r="B266" s="278"/>
      <c r="C266" s="278"/>
      <c r="D266" s="278"/>
      <c r="E266" s="278"/>
      <c r="F266" s="278"/>
      <c r="G266" s="278"/>
      <c r="H266" s="278"/>
      <c r="I266" s="278"/>
      <c r="J266" s="278"/>
      <c r="K266" s="278"/>
      <c r="L266" s="278"/>
      <c r="M266" s="278"/>
      <c r="N266" s="278"/>
      <c r="O266" s="278"/>
      <c r="P266" s="278"/>
      <c r="Q266" s="278"/>
      <c r="R266" s="278"/>
      <c r="S266" s="278"/>
      <c r="T266" s="278"/>
      <c r="U266" s="278"/>
      <c r="V266" s="278"/>
      <c r="W266" s="278"/>
      <c r="X266" s="278"/>
      <c r="Y266" s="278"/>
      <c r="Z266" s="278"/>
    </row>
    <row r="267" spans="1:26" x14ac:dyDescent="0.2">
      <c r="A267" s="277"/>
      <c r="B267" s="278"/>
      <c r="C267" s="278"/>
      <c r="D267" s="278"/>
      <c r="E267" s="278"/>
      <c r="F267" s="278"/>
      <c r="G267" s="278"/>
      <c r="H267" s="278"/>
      <c r="I267" s="278"/>
      <c r="J267" s="278"/>
      <c r="K267" s="278"/>
      <c r="L267" s="278"/>
      <c r="M267" s="278"/>
      <c r="N267" s="278"/>
      <c r="O267" s="278"/>
      <c r="P267" s="278"/>
      <c r="Q267" s="278"/>
      <c r="R267" s="278"/>
      <c r="S267" s="278"/>
      <c r="T267" s="278"/>
      <c r="U267" s="278"/>
      <c r="V267" s="278"/>
      <c r="W267" s="278"/>
      <c r="X267" s="278"/>
      <c r="Y267" s="278"/>
      <c r="Z267" s="278"/>
    </row>
    <row r="268" spans="1:26" x14ac:dyDescent="0.2">
      <c r="A268" s="277"/>
      <c r="B268" s="278"/>
      <c r="C268" s="278"/>
      <c r="D268" s="278"/>
      <c r="E268" s="278"/>
      <c r="F268" s="278"/>
      <c r="G268" s="278"/>
      <c r="H268" s="278"/>
      <c r="I268" s="278"/>
      <c r="J268" s="278"/>
      <c r="K268" s="278"/>
      <c r="L268" s="278"/>
      <c r="M268" s="278"/>
      <c r="N268" s="278"/>
      <c r="O268" s="278"/>
      <c r="P268" s="278"/>
      <c r="Q268" s="278"/>
      <c r="R268" s="278"/>
      <c r="S268" s="278"/>
      <c r="T268" s="278"/>
      <c r="U268" s="278"/>
      <c r="V268" s="278"/>
      <c r="W268" s="278"/>
      <c r="X268" s="278"/>
      <c r="Y268" s="278"/>
      <c r="Z268" s="278"/>
    </row>
    <row r="269" spans="1:26" x14ac:dyDescent="0.2">
      <c r="A269" s="277"/>
      <c r="B269" s="278"/>
      <c r="C269" s="278"/>
      <c r="D269" s="278"/>
      <c r="E269" s="278"/>
      <c r="F269" s="278"/>
      <c r="G269" s="278"/>
      <c r="H269" s="278"/>
      <c r="I269" s="278"/>
      <c r="J269" s="278"/>
      <c r="K269" s="278"/>
      <c r="L269" s="278"/>
      <c r="M269" s="278"/>
      <c r="N269" s="278"/>
      <c r="O269" s="278"/>
      <c r="P269" s="278"/>
      <c r="Q269" s="278"/>
      <c r="R269" s="278"/>
      <c r="S269" s="278"/>
      <c r="T269" s="278"/>
      <c r="U269" s="278"/>
      <c r="V269" s="278"/>
      <c r="W269" s="278"/>
      <c r="X269" s="278"/>
      <c r="Y269" s="278"/>
      <c r="Z269" s="278"/>
    </row>
    <row r="270" spans="1:26" x14ac:dyDescent="0.2">
      <c r="A270" s="277"/>
      <c r="B270" s="278"/>
      <c r="C270" s="278"/>
      <c r="D270" s="278"/>
      <c r="E270" s="278"/>
      <c r="F270" s="278"/>
      <c r="G270" s="278"/>
      <c r="H270" s="278"/>
      <c r="I270" s="278"/>
      <c r="J270" s="278"/>
      <c r="K270" s="278"/>
      <c r="L270" s="278"/>
      <c r="M270" s="278"/>
      <c r="N270" s="278"/>
      <c r="O270" s="278"/>
      <c r="P270" s="278"/>
      <c r="Q270" s="278"/>
      <c r="R270" s="278"/>
      <c r="S270" s="278"/>
      <c r="T270" s="278"/>
      <c r="U270" s="278"/>
      <c r="V270" s="278"/>
      <c r="W270" s="278"/>
      <c r="X270" s="278"/>
      <c r="Y270" s="278"/>
      <c r="Z270" s="278"/>
    </row>
    <row r="271" spans="1:26" x14ac:dyDescent="0.2">
      <c r="A271" s="277"/>
      <c r="B271" s="278"/>
      <c r="C271" s="278"/>
      <c r="D271" s="278"/>
      <c r="E271" s="278"/>
      <c r="F271" s="278"/>
      <c r="G271" s="278"/>
      <c r="H271" s="278"/>
      <c r="I271" s="278"/>
      <c r="J271" s="278"/>
      <c r="K271" s="278"/>
      <c r="L271" s="278"/>
      <c r="M271" s="278"/>
      <c r="N271" s="278"/>
      <c r="O271" s="278"/>
      <c r="P271" s="278"/>
      <c r="Q271" s="278"/>
      <c r="R271" s="278"/>
      <c r="S271" s="278"/>
      <c r="T271" s="278"/>
      <c r="U271" s="278"/>
      <c r="V271" s="278"/>
      <c r="W271" s="278"/>
      <c r="X271" s="278"/>
      <c r="Y271" s="278"/>
      <c r="Z271" s="278"/>
    </row>
    <row r="272" spans="1:26" x14ac:dyDescent="0.2">
      <c r="A272" s="277"/>
      <c r="B272" s="278"/>
      <c r="C272" s="278"/>
      <c r="D272" s="278"/>
      <c r="E272" s="278"/>
      <c r="F272" s="278"/>
      <c r="G272" s="278"/>
      <c r="H272" s="278"/>
      <c r="I272" s="278"/>
      <c r="J272" s="278"/>
      <c r="K272" s="278"/>
      <c r="L272" s="278"/>
      <c r="M272" s="278"/>
      <c r="N272" s="278"/>
      <c r="O272" s="278"/>
      <c r="P272" s="278"/>
      <c r="Q272" s="278"/>
      <c r="R272" s="278"/>
      <c r="S272" s="278"/>
      <c r="T272" s="278"/>
      <c r="U272" s="278"/>
      <c r="V272" s="278"/>
      <c r="W272" s="278"/>
      <c r="X272" s="278"/>
      <c r="Y272" s="278"/>
      <c r="Z272" s="278"/>
    </row>
    <row r="273" spans="1:26" x14ac:dyDescent="0.2">
      <c r="A273" s="277"/>
      <c r="B273" s="278"/>
      <c r="C273" s="278"/>
      <c r="D273" s="278"/>
      <c r="E273" s="278"/>
      <c r="F273" s="278"/>
      <c r="G273" s="278"/>
      <c r="H273" s="278"/>
      <c r="I273" s="278"/>
      <c r="J273" s="278"/>
      <c r="K273" s="278"/>
      <c r="L273" s="278"/>
      <c r="M273" s="278"/>
      <c r="N273" s="278"/>
      <c r="O273" s="278"/>
      <c r="P273" s="278"/>
      <c r="Q273" s="278"/>
      <c r="R273" s="278"/>
      <c r="S273" s="278"/>
      <c r="T273" s="278"/>
      <c r="U273" s="278"/>
      <c r="V273" s="278"/>
      <c r="W273" s="278"/>
      <c r="X273" s="278"/>
      <c r="Y273" s="278"/>
      <c r="Z273" s="278"/>
    </row>
    <row r="274" spans="1:26" x14ac:dyDescent="0.2">
      <c r="A274" s="277"/>
      <c r="B274" s="278"/>
      <c r="C274" s="278"/>
      <c r="D274" s="278"/>
      <c r="E274" s="278"/>
      <c r="F274" s="278"/>
      <c r="G274" s="278"/>
      <c r="H274" s="278"/>
      <c r="I274" s="278"/>
      <c r="J274" s="278"/>
      <c r="K274" s="278"/>
      <c r="L274" s="278"/>
      <c r="M274" s="278"/>
      <c r="N274" s="278"/>
      <c r="O274" s="278"/>
      <c r="P274" s="278"/>
      <c r="Q274" s="278"/>
      <c r="R274" s="278"/>
      <c r="S274" s="278"/>
      <c r="T274" s="278"/>
      <c r="U274" s="278"/>
      <c r="V274" s="278"/>
      <c r="W274" s="278"/>
      <c r="X274" s="278"/>
      <c r="Y274" s="278"/>
      <c r="Z274" s="278"/>
    </row>
    <row r="275" spans="1:26" x14ac:dyDescent="0.2">
      <c r="A275" s="277"/>
      <c r="B275" s="278"/>
      <c r="C275" s="278"/>
      <c r="D275" s="278"/>
      <c r="E275" s="278"/>
      <c r="F275" s="278"/>
      <c r="G275" s="278"/>
      <c r="H275" s="278"/>
      <c r="I275" s="278"/>
      <c r="J275" s="278"/>
      <c r="K275" s="278"/>
      <c r="L275" s="278"/>
      <c r="M275" s="278"/>
      <c r="N275" s="278"/>
      <c r="O275" s="278"/>
      <c r="P275" s="278"/>
      <c r="Q275" s="278"/>
      <c r="R275" s="278"/>
      <c r="S275" s="278"/>
      <c r="T275" s="278"/>
      <c r="U275" s="278"/>
      <c r="V275" s="278"/>
      <c r="W275" s="278"/>
      <c r="X275" s="278"/>
      <c r="Y275" s="278"/>
      <c r="Z275" s="278"/>
    </row>
    <row r="276" spans="1:26" x14ac:dyDescent="0.2">
      <c r="A276" s="277"/>
      <c r="B276" s="278"/>
      <c r="C276" s="278"/>
      <c r="D276" s="278"/>
      <c r="E276" s="278"/>
      <c r="F276" s="278"/>
      <c r="G276" s="278"/>
      <c r="H276" s="278"/>
      <c r="I276" s="278"/>
      <c r="J276" s="278"/>
      <c r="K276" s="278"/>
      <c r="L276" s="278"/>
      <c r="M276" s="278"/>
      <c r="N276" s="278"/>
      <c r="O276" s="278"/>
      <c r="P276" s="278"/>
      <c r="Q276" s="278"/>
      <c r="R276" s="278"/>
      <c r="S276" s="278"/>
      <c r="T276" s="278"/>
      <c r="U276" s="278"/>
      <c r="V276" s="278"/>
      <c r="W276" s="278"/>
      <c r="X276" s="278"/>
      <c r="Y276" s="278"/>
      <c r="Z276" s="278"/>
    </row>
    <row r="277" spans="1:26" x14ac:dyDescent="0.2">
      <c r="A277" s="277"/>
      <c r="B277" s="278"/>
      <c r="C277" s="278"/>
      <c r="D277" s="278"/>
      <c r="E277" s="278"/>
      <c r="F277" s="278"/>
      <c r="G277" s="278"/>
      <c r="H277" s="278"/>
      <c r="I277" s="278"/>
      <c r="J277" s="278"/>
      <c r="K277" s="278"/>
      <c r="L277" s="278"/>
      <c r="M277" s="278"/>
      <c r="N277" s="278"/>
      <c r="O277" s="278"/>
      <c r="P277" s="278"/>
      <c r="Q277" s="278"/>
      <c r="R277" s="278"/>
      <c r="S277" s="278"/>
      <c r="T277" s="278"/>
      <c r="U277" s="278"/>
      <c r="V277" s="278"/>
      <c r="W277" s="278"/>
      <c r="X277" s="278"/>
      <c r="Y277" s="278"/>
      <c r="Z277" s="278"/>
    </row>
    <row r="278" spans="1:26" x14ac:dyDescent="0.2">
      <c r="A278" s="277"/>
      <c r="B278" s="278"/>
      <c r="C278" s="278"/>
      <c r="D278" s="278"/>
      <c r="E278" s="278"/>
      <c r="F278" s="278"/>
      <c r="G278" s="278"/>
      <c r="H278" s="278"/>
      <c r="I278" s="278"/>
      <c r="J278" s="278"/>
      <c r="K278" s="278"/>
      <c r="L278" s="278"/>
      <c r="M278" s="278"/>
      <c r="N278" s="278"/>
      <c r="O278" s="278"/>
      <c r="P278" s="278"/>
      <c r="Q278" s="278"/>
      <c r="R278" s="278"/>
      <c r="S278" s="278"/>
      <c r="T278" s="278"/>
      <c r="U278" s="278"/>
      <c r="V278" s="278"/>
      <c r="W278" s="278"/>
      <c r="X278" s="278"/>
      <c r="Y278" s="278"/>
      <c r="Z278" s="278"/>
    </row>
    <row r="279" spans="1:26" x14ac:dyDescent="0.2">
      <c r="A279" s="277"/>
      <c r="B279" s="278"/>
      <c r="C279" s="278"/>
      <c r="D279" s="278"/>
      <c r="E279" s="278"/>
      <c r="F279" s="278"/>
      <c r="G279" s="278"/>
      <c r="H279" s="278"/>
      <c r="I279" s="278"/>
      <c r="J279" s="278"/>
      <c r="K279" s="278"/>
      <c r="L279" s="278"/>
      <c r="M279" s="278"/>
      <c r="N279" s="278"/>
      <c r="O279" s="278"/>
      <c r="P279" s="278"/>
      <c r="Q279" s="278"/>
      <c r="R279" s="278"/>
      <c r="S279" s="278"/>
      <c r="T279" s="278"/>
      <c r="U279" s="278"/>
      <c r="V279" s="278"/>
      <c r="W279" s="278"/>
      <c r="X279" s="278"/>
      <c r="Y279" s="278"/>
      <c r="Z279" s="278"/>
    </row>
    <row r="280" spans="1:26" x14ac:dyDescent="0.2">
      <c r="A280" s="277"/>
      <c r="B280" s="278"/>
      <c r="C280" s="278"/>
      <c r="D280" s="278"/>
      <c r="E280" s="278"/>
      <c r="F280" s="278"/>
      <c r="G280" s="278"/>
      <c r="H280" s="278"/>
      <c r="I280" s="278"/>
      <c r="J280" s="278"/>
      <c r="K280" s="278"/>
      <c r="L280" s="278"/>
      <c r="M280" s="278"/>
      <c r="N280" s="278"/>
      <c r="O280" s="278"/>
      <c r="P280" s="278"/>
      <c r="Q280" s="278"/>
      <c r="R280" s="278"/>
      <c r="S280" s="278"/>
      <c r="T280" s="278"/>
      <c r="U280" s="278"/>
      <c r="V280" s="278"/>
      <c r="W280" s="278"/>
      <c r="X280" s="278"/>
      <c r="Y280" s="278"/>
      <c r="Z280" s="278"/>
    </row>
    <row r="281" spans="1:26" x14ac:dyDescent="0.2">
      <c r="A281" s="277"/>
      <c r="B281" s="278"/>
      <c r="C281" s="278"/>
      <c r="D281" s="278"/>
      <c r="E281" s="278"/>
      <c r="F281" s="278"/>
      <c r="G281" s="278"/>
      <c r="H281" s="278"/>
      <c r="I281" s="278"/>
      <c r="J281" s="278"/>
      <c r="K281" s="278"/>
      <c r="L281" s="278"/>
      <c r="M281" s="278"/>
      <c r="N281" s="278"/>
      <c r="O281" s="278"/>
      <c r="P281" s="278"/>
      <c r="Q281" s="278"/>
      <c r="R281" s="278"/>
      <c r="S281" s="278"/>
      <c r="T281" s="278"/>
      <c r="U281" s="278"/>
      <c r="V281" s="278"/>
      <c r="W281" s="278"/>
      <c r="X281" s="278"/>
      <c r="Y281" s="278"/>
      <c r="Z281" s="278"/>
    </row>
    <row r="282" spans="1:26" x14ac:dyDescent="0.2">
      <c r="A282" s="277"/>
      <c r="B282" s="278"/>
      <c r="C282" s="278"/>
      <c r="D282" s="278"/>
      <c r="E282" s="278"/>
      <c r="F282" s="278"/>
      <c r="G282" s="278"/>
      <c r="H282" s="278"/>
      <c r="I282" s="278"/>
      <c r="J282" s="278"/>
      <c r="K282" s="278"/>
      <c r="L282" s="278"/>
      <c r="M282" s="278"/>
      <c r="N282" s="278"/>
      <c r="O282" s="278"/>
      <c r="P282" s="278"/>
      <c r="Q282" s="278"/>
      <c r="R282" s="278"/>
      <c r="S282" s="278"/>
      <c r="T282" s="278"/>
      <c r="U282" s="278"/>
      <c r="V282" s="278"/>
      <c r="W282" s="278"/>
      <c r="X282" s="278"/>
      <c r="Y282" s="278"/>
      <c r="Z282" s="278"/>
    </row>
    <row r="283" spans="1:26" x14ac:dyDescent="0.2">
      <c r="A283" s="277"/>
      <c r="B283" s="278"/>
      <c r="C283" s="278"/>
      <c r="D283" s="278"/>
      <c r="E283" s="278"/>
      <c r="F283" s="278"/>
      <c r="G283" s="278"/>
      <c r="H283" s="278"/>
      <c r="I283" s="278"/>
      <c r="J283" s="278"/>
      <c r="K283" s="278"/>
      <c r="L283" s="278"/>
      <c r="M283" s="278"/>
      <c r="N283" s="278"/>
      <c r="O283" s="278"/>
      <c r="P283" s="278"/>
      <c r="Q283" s="278"/>
      <c r="R283" s="278"/>
      <c r="S283" s="278"/>
      <c r="T283" s="278"/>
      <c r="U283" s="278"/>
      <c r="V283" s="278"/>
      <c r="W283" s="278"/>
      <c r="X283" s="278"/>
      <c r="Y283" s="278"/>
      <c r="Z283" s="278"/>
    </row>
    <row r="284" spans="1:26" x14ac:dyDescent="0.2">
      <c r="A284" s="277"/>
      <c r="B284" s="278"/>
      <c r="C284" s="278"/>
      <c r="D284" s="278"/>
      <c r="E284" s="278"/>
      <c r="F284" s="278"/>
      <c r="G284" s="278"/>
      <c r="H284" s="278"/>
      <c r="I284" s="278"/>
      <c r="J284" s="278"/>
      <c r="K284" s="278"/>
      <c r="L284" s="278"/>
      <c r="M284" s="278"/>
      <c r="N284" s="278"/>
      <c r="O284" s="278"/>
      <c r="P284" s="278"/>
      <c r="Q284" s="278"/>
      <c r="R284" s="278"/>
      <c r="S284" s="278"/>
      <c r="T284" s="278"/>
      <c r="U284" s="278"/>
      <c r="V284" s="278"/>
      <c r="W284" s="278"/>
      <c r="X284" s="278"/>
      <c r="Y284" s="278"/>
      <c r="Z284" s="278"/>
    </row>
    <row r="285" spans="1:26" x14ac:dyDescent="0.2">
      <c r="A285" s="277"/>
      <c r="B285" s="278"/>
      <c r="C285" s="278"/>
      <c r="D285" s="278"/>
      <c r="E285" s="278"/>
      <c r="F285" s="278"/>
      <c r="G285" s="278"/>
      <c r="H285" s="278"/>
      <c r="I285" s="278"/>
      <c r="J285" s="278"/>
      <c r="K285" s="278"/>
      <c r="L285" s="278"/>
      <c r="M285" s="278"/>
      <c r="N285" s="278"/>
      <c r="O285" s="278"/>
      <c r="P285" s="278"/>
      <c r="Q285" s="278"/>
      <c r="R285" s="278"/>
      <c r="S285" s="278"/>
      <c r="T285" s="278"/>
      <c r="U285" s="278"/>
      <c r="V285" s="278"/>
      <c r="W285" s="278"/>
      <c r="X285" s="278"/>
      <c r="Y285" s="278"/>
      <c r="Z285" s="278"/>
    </row>
    <row r="286" spans="1:26" x14ac:dyDescent="0.2">
      <c r="A286" s="277"/>
      <c r="B286" s="278"/>
      <c r="C286" s="278"/>
      <c r="D286" s="278"/>
      <c r="E286" s="278"/>
      <c r="F286" s="278"/>
      <c r="G286" s="278"/>
      <c r="H286" s="278"/>
      <c r="I286" s="278"/>
      <c r="J286" s="278"/>
      <c r="K286" s="278"/>
      <c r="L286" s="278"/>
      <c r="M286" s="278"/>
      <c r="N286" s="278"/>
      <c r="O286" s="278"/>
      <c r="P286" s="278"/>
      <c r="Q286" s="278"/>
      <c r="R286" s="278"/>
      <c r="S286" s="278"/>
      <c r="T286" s="278"/>
      <c r="U286" s="278"/>
      <c r="V286" s="278"/>
      <c r="W286" s="278"/>
      <c r="X286" s="278"/>
      <c r="Y286" s="278"/>
      <c r="Z286" s="278"/>
    </row>
    <row r="287" spans="1:26" x14ac:dyDescent="0.2">
      <c r="A287" s="277"/>
      <c r="B287" s="278"/>
      <c r="C287" s="278"/>
      <c r="D287" s="278"/>
      <c r="E287" s="278"/>
      <c r="F287" s="278"/>
      <c r="G287" s="278"/>
      <c r="H287" s="278"/>
      <c r="I287" s="278"/>
      <c r="J287" s="278"/>
      <c r="K287" s="278"/>
      <c r="L287" s="278"/>
      <c r="M287" s="278"/>
      <c r="N287" s="278"/>
      <c r="O287" s="278"/>
      <c r="P287" s="278"/>
      <c r="Q287" s="278"/>
      <c r="R287" s="278"/>
      <c r="S287" s="278"/>
      <c r="T287" s="278"/>
      <c r="U287" s="278"/>
      <c r="V287" s="278"/>
      <c r="W287" s="278"/>
      <c r="X287" s="278"/>
      <c r="Y287" s="278"/>
      <c r="Z287" s="278"/>
    </row>
    <row r="288" spans="1:26" x14ac:dyDescent="0.2">
      <c r="A288" s="277"/>
      <c r="B288" s="278"/>
      <c r="C288" s="278"/>
      <c r="D288" s="278"/>
      <c r="E288" s="278"/>
      <c r="F288" s="278"/>
      <c r="G288" s="278"/>
      <c r="H288" s="278"/>
      <c r="I288" s="278"/>
      <c r="J288" s="278"/>
      <c r="K288" s="278"/>
      <c r="L288" s="278"/>
      <c r="M288" s="278"/>
      <c r="N288" s="278"/>
      <c r="O288" s="278"/>
      <c r="P288" s="278"/>
      <c r="Q288" s="278"/>
      <c r="R288" s="278"/>
      <c r="S288" s="278"/>
      <c r="T288" s="278"/>
      <c r="U288" s="278"/>
      <c r="V288" s="278"/>
      <c r="W288" s="278"/>
      <c r="X288" s="278"/>
      <c r="Y288" s="278"/>
      <c r="Z288" s="278"/>
    </row>
    <row r="289" spans="1:26" x14ac:dyDescent="0.2">
      <c r="A289" s="277"/>
      <c r="B289" s="278"/>
      <c r="C289" s="278"/>
      <c r="D289" s="278"/>
      <c r="E289" s="278"/>
      <c r="F289" s="278"/>
      <c r="G289" s="278"/>
      <c r="H289" s="278"/>
      <c r="I289" s="278"/>
      <c r="J289" s="278"/>
      <c r="K289" s="278"/>
      <c r="L289" s="278"/>
      <c r="M289" s="278"/>
      <c r="N289" s="278"/>
      <c r="O289" s="278"/>
      <c r="P289" s="278"/>
      <c r="Q289" s="278"/>
      <c r="R289" s="278"/>
      <c r="S289" s="278"/>
      <c r="T289" s="278"/>
      <c r="U289" s="278"/>
      <c r="V289" s="278"/>
      <c r="W289" s="278"/>
      <c r="X289" s="278"/>
      <c r="Y289" s="278"/>
      <c r="Z289" s="278"/>
    </row>
    <row r="290" spans="1:26" x14ac:dyDescent="0.2">
      <c r="A290" s="277"/>
      <c r="B290" s="278"/>
      <c r="C290" s="278"/>
      <c r="D290" s="278"/>
      <c r="E290" s="278"/>
      <c r="F290" s="278"/>
      <c r="G290" s="278"/>
      <c r="H290" s="278"/>
      <c r="I290" s="278"/>
      <c r="J290" s="278"/>
      <c r="K290" s="278"/>
      <c r="L290" s="278"/>
      <c r="M290" s="278"/>
      <c r="N290" s="278"/>
      <c r="O290" s="278"/>
      <c r="P290" s="278"/>
      <c r="Q290" s="278"/>
      <c r="R290" s="278"/>
      <c r="S290" s="278"/>
      <c r="T290" s="278"/>
      <c r="U290" s="278"/>
      <c r="V290" s="278"/>
      <c r="W290" s="278"/>
      <c r="X290" s="278"/>
      <c r="Y290" s="278"/>
      <c r="Z290" s="278"/>
    </row>
    <row r="291" spans="1:26" x14ac:dyDescent="0.2">
      <c r="A291" s="277"/>
      <c r="B291" s="278"/>
      <c r="C291" s="278"/>
      <c r="D291" s="278"/>
      <c r="E291" s="278"/>
      <c r="F291" s="278"/>
      <c r="G291" s="278"/>
      <c r="H291" s="278"/>
      <c r="I291" s="278"/>
      <c r="J291" s="278"/>
      <c r="K291" s="278"/>
      <c r="L291" s="278"/>
      <c r="M291" s="278"/>
      <c r="N291" s="278"/>
      <c r="O291" s="278"/>
      <c r="P291" s="278"/>
      <c r="Q291" s="278"/>
      <c r="R291" s="278"/>
      <c r="S291" s="278"/>
      <c r="T291" s="278"/>
      <c r="U291" s="278"/>
      <c r="V291" s="278"/>
      <c r="W291" s="278"/>
      <c r="X291" s="278"/>
      <c r="Y291" s="278"/>
      <c r="Z291" s="278"/>
    </row>
    <row r="292" spans="1:26" x14ac:dyDescent="0.2">
      <c r="A292" s="277"/>
      <c r="B292" s="278"/>
      <c r="C292" s="278"/>
      <c r="D292" s="278"/>
      <c r="E292" s="278"/>
      <c r="F292" s="278"/>
      <c r="G292" s="278"/>
      <c r="H292" s="278"/>
      <c r="I292" s="278"/>
      <c r="J292" s="278"/>
      <c r="K292" s="278"/>
      <c r="L292" s="278"/>
      <c r="M292" s="278"/>
      <c r="N292" s="278"/>
      <c r="O292" s="278"/>
      <c r="P292" s="278"/>
      <c r="Q292" s="278"/>
      <c r="R292" s="278"/>
      <c r="S292" s="278"/>
      <c r="T292" s="278"/>
      <c r="U292" s="278"/>
      <c r="V292" s="278"/>
      <c r="W292" s="278"/>
      <c r="X292" s="278"/>
      <c r="Y292" s="278"/>
      <c r="Z292" s="278"/>
    </row>
    <row r="293" spans="1:26" x14ac:dyDescent="0.2">
      <c r="A293" s="277"/>
      <c r="B293" s="278"/>
      <c r="C293" s="278"/>
      <c r="D293" s="278"/>
      <c r="E293" s="278"/>
      <c r="F293" s="278"/>
      <c r="G293" s="278"/>
      <c r="H293" s="278"/>
      <c r="I293" s="278"/>
      <c r="J293" s="278"/>
      <c r="K293" s="278"/>
      <c r="L293" s="278"/>
      <c r="M293" s="278"/>
      <c r="N293" s="278"/>
      <c r="O293" s="278"/>
      <c r="P293" s="278"/>
      <c r="Q293" s="278"/>
      <c r="R293" s="278"/>
      <c r="S293" s="278"/>
      <c r="T293" s="278"/>
      <c r="U293" s="278"/>
      <c r="V293" s="278"/>
      <c r="W293" s="278"/>
      <c r="X293" s="278"/>
      <c r="Y293" s="278"/>
      <c r="Z293" s="278"/>
    </row>
    <row r="294" spans="1:26" x14ac:dyDescent="0.2">
      <c r="A294" s="277"/>
      <c r="B294" s="278"/>
      <c r="C294" s="278"/>
      <c r="D294" s="278"/>
      <c r="E294" s="278"/>
      <c r="F294" s="278"/>
      <c r="G294" s="278"/>
      <c r="H294" s="278"/>
      <c r="I294" s="278"/>
      <c r="J294" s="278"/>
      <c r="K294" s="278"/>
      <c r="L294" s="278"/>
      <c r="M294" s="278"/>
      <c r="N294" s="278"/>
      <c r="O294" s="278"/>
      <c r="P294" s="278"/>
      <c r="Q294" s="278"/>
      <c r="R294" s="278"/>
      <c r="S294" s="278"/>
      <c r="T294" s="278"/>
      <c r="U294" s="278"/>
      <c r="V294" s="278"/>
      <c r="W294" s="278"/>
      <c r="X294" s="278"/>
      <c r="Y294" s="278"/>
      <c r="Z294" s="278"/>
    </row>
    <row r="295" spans="1:26" x14ac:dyDescent="0.2">
      <c r="A295" s="277"/>
      <c r="B295" s="278"/>
      <c r="C295" s="278"/>
      <c r="D295" s="278"/>
      <c r="E295" s="278"/>
      <c r="F295" s="278"/>
      <c r="G295" s="278"/>
      <c r="H295" s="278"/>
      <c r="I295" s="278"/>
      <c r="J295" s="278"/>
      <c r="K295" s="278"/>
      <c r="L295" s="278"/>
      <c r="M295" s="278"/>
      <c r="N295" s="278"/>
      <c r="O295" s="278"/>
      <c r="P295" s="278"/>
      <c r="Q295" s="278"/>
      <c r="R295" s="278"/>
      <c r="S295" s="278"/>
      <c r="T295" s="278"/>
      <c r="U295" s="278"/>
      <c r="V295" s="278"/>
      <c r="W295" s="278"/>
      <c r="X295" s="278"/>
      <c r="Y295" s="278"/>
      <c r="Z295" s="278"/>
    </row>
    <row r="296" spans="1:26" x14ac:dyDescent="0.2">
      <c r="A296" s="277"/>
      <c r="B296" s="278"/>
      <c r="C296" s="278"/>
      <c r="D296" s="278"/>
      <c r="E296" s="278"/>
      <c r="F296" s="278"/>
      <c r="G296" s="278"/>
      <c r="H296" s="278"/>
      <c r="I296" s="278"/>
      <c r="J296" s="278"/>
      <c r="K296" s="278"/>
      <c r="L296" s="278"/>
      <c r="M296" s="278"/>
      <c r="N296" s="278"/>
      <c r="O296" s="278"/>
      <c r="P296" s="278"/>
      <c r="Q296" s="278"/>
      <c r="R296" s="278"/>
      <c r="S296" s="278"/>
      <c r="T296" s="278"/>
      <c r="U296" s="278"/>
      <c r="V296" s="278"/>
      <c r="W296" s="278"/>
      <c r="X296" s="278"/>
      <c r="Y296" s="278"/>
      <c r="Z296" s="278"/>
    </row>
    <row r="297" spans="1:26" x14ac:dyDescent="0.2">
      <c r="A297" s="277"/>
      <c r="B297" s="278"/>
      <c r="C297" s="278"/>
      <c r="D297" s="278"/>
      <c r="E297" s="278"/>
      <c r="F297" s="278"/>
      <c r="G297" s="278"/>
      <c r="H297" s="278"/>
      <c r="I297" s="278"/>
      <c r="J297" s="278"/>
      <c r="K297" s="278"/>
      <c r="L297" s="278"/>
      <c r="M297" s="278"/>
      <c r="N297" s="278"/>
      <c r="O297" s="278"/>
      <c r="P297" s="278"/>
      <c r="Q297" s="278"/>
      <c r="R297" s="278"/>
      <c r="S297" s="278"/>
      <c r="T297" s="278"/>
      <c r="U297" s="278"/>
      <c r="V297" s="278"/>
      <c r="W297" s="278"/>
      <c r="X297" s="278"/>
      <c r="Y297" s="278"/>
      <c r="Z297" s="278"/>
    </row>
    <row r="298" spans="1:26" x14ac:dyDescent="0.2">
      <c r="A298" s="277"/>
      <c r="B298" s="278"/>
      <c r="C298" s="278"/>
      <c r="D298" s="278"/>
      <c r="E298" s="278"/>
      <c r="F298" s="278"/>
      <c r="G298" s="278"/>
      <c r="H298" s="278"/>
      <c r="I298" s="278"/>
      <c r="J298" s="278"/>
      <c r="K298" s="278"/>
      <c r="L298" s="278"/>
      <c r="M298" s="278"/>
      <c r="N298" s="278"/>
      <c r="O298" s="278"/>
      <c r="P298" s="278"/>
      <c r="Q298" s="278"/>
      <c r="R298" s="278"/>
      <c r="S298" s="278"/>
      <c r="T298" s="278"/>
      <c r="U298" s="278"/>
      <c r="V298" s="278"/>
      <c r="W298" s="278"/>
      <c r="X298" s="278"/>
      <c r="Y298" s="278"/>
      <c r="Z298" s="278"/>
    </row>
    <row r="299" spans="1:26" x14ac:dyDescent="0.2">
      <c r="A299" s="277"/>
      <c r="B299" s="278"/>
      <c r="C299" s="278"/>
      <c r="D299" s="278"/>
      <c r="E299" s="278"/>
      <c r="F299" s="278"/>
      <c r="G299" s="278"/>
      <c r="H299" s="278"/>
      <c r="I299" s="278"/>
      <c r="J299" s="278"/>
      <c r="K299" s="278"/>
      <c r="L299" s="278"/>
      <c r="M299" s="278"/>
      <c r="N299" s="278"/>
      <c r="O299" s="278"/>
      <c r="P299" s="278"/>
      <c r="Q299" s="278"/>
      <c r="R299" s="278"/>
      <c r="S299" s="278"/>
      <c r="T299" s="278"/>
      <c r="U299" s="278"/>
      <c r="V299" s="278"/>
      <c r="W299" s="278"/>
      <c r="X299" s="278"/>
      <c r="Y299" s="278"/>
      <c r="Z299" s="278"/>
    </row>
    <row r="300" spans="1:26" x14ac:dyDescent="0.2">
      <c r="A300" s="277"/>
      <c r="B300" s="278"/>
      <c r="C300" s="278"/>
      <c r="D300" s="278"/>
      <c r="E300" s="278"/>
      <c r="F300" s="278"/>
      <c r="G300" s="278"/>
      <c r="H300" s="278"/>
      <c r="I300" s="278"/>
      <c r="J300" s="278"/>
      <c r="K300" s="278"/>
      <c r="L300" s="278"/>
      <c r="M300" s="278"/>
      <c r="N300" s="278"/>
      <c r="O300" s="278"/>
      <c r="P300" s="278"/>
      <c r="Q300" s="278"/>
      <c r="R300" s="278"/>
      <c r="S300" s="278"/>
      <c r="T300" s="278"/>
      <c r="U300" s="278"/>
      <c r="V300" s="278"/>
      <c r="W300" s="278"/>
      <c r="X300" s="278"/>
      <c r="Y300" s="278"/>
      <c r="Z300" s="278"/>
    </row>
    <row r="301" spans="1:26" x14ac:dyDescent="0.2">
      <c r="A301" s="277"/>
      <c r="B301" s="278"/>
      <c r="C301" s="278"/>
      <c r="D301" s="278"/>
      <c r="E301" s="278"/>
      <c r="F301" s="278"/>
      <c r="G301" s="278"/>
      <c r="H301" s="278"/>
      <c r="I301" s="278"/>
      <c r="J301" s="278"/>
      <c r="K301" s="278"/>
      <c r="L301" s="278"/>
      <c r="M301" s="278"/>
      <c r="N301" s="278"/>
      <c r="O301" s="278"/>
      <c r="P301" s="278"/>
      <c r="Q301" s="278"/>
      <c r="R301" s="278"/>
      <c r="S301" s="278"/>
      <c r="T301" s="278"/>
      <c r="U301" s="278"/>
      <c r="V301" s="278"/>
      <c r="W301" s="278"/>
      <c r="X301" s="278"/>
      <c r="Y301" s="278"/>
      <c r="Z301" s="278"/>
    </row>
    <row r="302" spans="1:26" x14ac:dyDescent="0.2">
      <c r="A302" s="277"/>
      <c r="B302" s="278"/>
      <c r="C302" s="278"/>
      <c r="D302" s="278"/>
      <c r="E302" s="278"/>
      <c r="F302" s="278"/>
      <c r="G302" s="278"/>
      <c r="H302" s="278"/>
      <c r="I302" s="278"/>
      <c r="J302" s="278"/>
      <c r="K302" s="278"/>
      <c r="L302" s="278"/>
      <c r="M302" s="278"/>
      <c r="N302" s="278"/>
      <c r="O302" s="278"/>
      <c r="P302" s="278"/>
      <c r="Q302" s="278"/>
      <c r="R302" s="278"/>
      <c r="S302" s="278"/>
      <c r="T302" s="278"/>
      <c r="U302" s="278"/>
      <c r="V302" s="278"/>
      <c r="W302" s="278"/>
      <c r="X302" s="278"/>
      <c r="Y302" s="278"/>
      <c r="Z302" s="278"/>
    </row>
    <row r="303" spans="1:26" x14ac:dyDescent="0.2">
      <c r="A303" s="277"/>
      <c r="B303" s="278"/>
      <c r="C303" s="278"/>
      <c r="D303" s="278"/>
      <c r="E303" s="278"/>
      <c r="F303" s="278"/>
      <c r="G303" s="278"/>
      <c r="H303" s="278"/>
      <c r="I303" s="278"/>
      <c r="J303" s="278"/>
      <c r="K303" s="278"/>
      <c r="L303" s="278"/>
      <c r="M303" s="278"/>
      <c r="N303" s="278"/>
      <c r="O303" s="278"/>
      <c r="P303" s="278"/>
      <c r="Q303" s="278"/>
      <c r="R303" s="278"/>
      <c r="S303" s="278"/>
      <c r="T303" s="278"/>
      <c r="U303" s="278"/>
      <c r="V303" s="278"/>
      <c r="W303" s="278"/>
      <c r="X303" s="278"/>
      <c r="Y303" s="278"/>
      <c r="Z303" s="278"/>
    </row>
    <row r="304" spans="1:26" x14ac:dyDescent="0.2">
      <c r="A304" s="277"/>
      <c r="B304" s="278"/>
      <c r="C304" s="278"/>
      <c r="D304" s="278"/>
      <c r="E304" s="278"/>
      <c r="F304" s="278"/>
      <c r="G304" s="278"/>
      <c r="H304" s="278"/>
      <c r="I304" s="278"/>
      <c r="J304" s="278"/>
      <c r="K304" s="278"/>
      <c r="L304" s="278"/>
      <c r="M304" s="278"/>
      <c r="N304" s="278"/>
      <c r="O304" s="278"/>
      <c r="P304" s="278"/>
      <c r="Q304" s="278"/>
      <c r="R304" s="278"/>
      <c r="S304" s="278"/>
      <c r="T304" s="278"/>
      <c r="U304" s="278"/>
      <c r="V304" s="278"/>
      <c r="W304" s="278"/>
      <c r="X304" s="278"/>
      <c r="Y304" s="278"/>
      <c r="Z304" s="278"/>
    </row>
    <row r="305" spans="1:26" x14ac:dyDescent="0.2">
      <c r="A305" s="277"/>
      <c r="B305" s="278"/>
      <c r="C305" s="278"/>
      <c r="D305" s="278"/>
      <c r="E305" s="278"/>
      <c r="F305" s="278"/>
      <c r="G305" s="278"/>
      <c r="H305" s="278"/>
      <c r="I305" s="278"/>
      <c r="J305" s="278"/>
      <c r="K305" s="278"/>
      <c r="L305" s="278"/>
      <c r="M305" s="278"/>
      <c r="N305" s="278"/>
      <c r="O305" s="278"/>
      <c r="P305" s="278"/>
      <c r="Q305" s="278"/>
      <c r="R305" s="278"/>
      <c r="S305" s="278"/>
      <c r="T305" s="278"/>
      <c r="U305" s="278"/>
      <c r="V305" s="278"/>
      <c r="W305" s="278"/>
      <c r="X305" s="278"/>
      <c r="Y305" s="278"/>
      <c r="Z305" s="278"/>
    </row>
    <row r="306" spans="1:26" x14ac:dyDescent="0.2">
      <c r="A306" s="277"/>
      <c r="B306" s="278"/>
      <c r="C306" s="278"/>
      <c r="D306" s="278"/>
      <c r="E306" s="278"/>
      <c r="F306" s="278"/>
      <c r="G306" s="278"/>
      <c r="H306" s="278"/>
      <c r="I306" s="278"/>
      <c r="J306" s="278"/>
      <c r="K306" s="278"/>
      <c r="L306" s="278"/>
      <c r="M306" s="278"/>
      <c r="N306" s="278"/>
      <c r="O306" s="278"/>
      <c r="P306" s="278"/>
      <c r="Q306" s="278"/>
      <c r="R306" s="278"/>
      <c r="S306" s="278"/>
      <c r="T306" s="278"/>
      <c r="U306" s="278"/>
      <c r="V306" s="278"/>
      <c r="W306" s="278"/>
      <c r="X306" s="278"/>
      <c r="Y306" s="278"/>
      <c r="Z306" s="278"/>
    </row>
    <row r="307" spans="1:26" x14ac:dyDescent="0.2">
      <c r="A307" s="277"/>
      <c r="B307" s="278"/>
      <c r="C307" s="278"/>
      <c r="D307" s="278"/>
      <c r="E307" s="278"/>
      <c r="F307" s="278"/>
      <c r="G307" s="278"/>
      <c r="H307" s="278"/>
      <c r="I307" s="278"/>
      <c r="J307" s="278"/>
      <c r="K307" s="278"/>
      <c r="L307" s="278"/>
      <c r="M307" s="278"/>
      <c r="N307" s="278"/>
      <c r="O307" s="278"/>
      <c r="P307" s="278"/>
      <c r="Q307" s="278"/>
      <c r="R307" s="278"/>
      <c r="S307" s="278"/>
      <c r="T307" s="278"/>
      <c r="U307" s="278"/>
      <c r="V307" s="278"/>
      <c r="W307" s="278"/>
      <c r="X307" s="278"/>
      <c r="Y307" s="278"/>
      <c r="Z307" s="278"/>
    </row>
    <row r="308" spans="1:26" x14ac:dyDescent="0.2">
      <c r="A308" s="277"/>
      <c r="B308" s="278"/>
      <c r="C308" s="278"/>
      <c r="D308" s="278"/>
      <c r="E308" s="278"/>
      <c r="F308" s="278"/>
      <c r="G308" s="278"/>
      <c r="H308" s="278"/>
      <c r="I308" s="278"/>
      <c r="J308" s="278"/>
      <c r="K308" s="278"/>
      <c r="L308" s="278"/>
      <c r="M308" s="278"/>
      <c r="N308" s="278"/>
      <c r="O308" s="278"/>
      <c r="P308" s="278"/>
      <c r="Q308" s="278"/>
      <c r="R308" s="278"/>
      <c r="S308" s="278"/>
      <c r="T308" s="278"/>
      <c r="U308" s="278"/>
      <c r="V308" s="278"/>
      <c r="W308" s="278"/>
      <c r="X308" s="278"/>
      <c r="Y308" s="278"/>
      <c r="Z308" s="278"/>
    </row>
    <row r="309" spans="1:26" x14ac:dyDescent="0.2">
      <c r="A309" s="277"/>
      <c r="B309" s="278"/>
      <c r="C309" s="278"/>
      <c r="D309" s="278"/>
      <c r="E309" s="278"/>
      <c r="F309" s="278"/>
      <c r="G309" s="278"/>
      <c r="H309" s="278"/>
      <c r="I309" s="278"/>
      <c r="J309" s="278"/>
      <c r="K309" s="278"/>
      <c r="L309" s="278"/>
      <c r="M309" s="278"/>
      <c r="N309" s="278"/>
      <c r="O309" s="278"/>
      <c r="P309" s="278"/>
      <c r="Q309" s="278"/>
      <c r="R309" s="278"/>
      <c r="S309" s="278"/>
      <c r="T309" s="278"/>
      <c r="U309" s="278"/>
      <c r="V309" s="278"/>
      <c r="W309" s="278"/>
      <c r="X309" s="278"/>
      <c r="Y309" s="278"/>
      <c r="Z309" s="278"/>
    </row>
    <row r="310" spans="1:26" x14ac:dyDescent="0.2">
      <c r="A310" s="277"/>
      <c r="B310" s="278"/>
      <c r="C310" s="278"/>
      <c r="D310" s="278"/>
      <c r="E310" s="278"/>
      <c r="F310" s="278"/>
      <c r="G310" s="278"/>
      <c r="H310" s="278"/>
      <c r="I310" s="278"/>
      <c r="J310" s="278"/>
      <c r="K310" s="278"/>
      <c r="L310" s="278"/>
      <c r="M310" s="278"/>
      <c r="N310" s="278"/>
      <c r="O310" s="278"/>
      <c r="P310" s="278"/>
      <c r="Q310" s="278"/>
      <c r="R310" s="278"/>
      <c r="S310" s="278"/>
      <c r="T310" s="278"/>
      <c r="U310" s="278"/>
      <c r="V310" s="278"/>
      <c r="W310" s="278"/>
      <c r="X310" s="278"/>
      <c r="Y310" s="278"/>
      <c r="Z310" s="278"/>
    </row>
    <row r="311" spans="1:26" x14ac:dyDescent="0.2">
      <c r="A311" s="277"/>
      <c r="B311" s="278"/>
      <c r="C311" s="278"/>
      <c r="D311" s="278"/>
      <c r="E311" s="278"/>
      <c r="F311" s="278"/>
      <c r="G311" s="278"/>
      <c r="H311" s="278"/>
      <c r="I311" s="278"/>
      <c r="J311" s="278"/>
      <c r="K311" s="278"/>
      <c r="L311" s="278"/>
      <c r="M311" s="278"/>
      <c r="N311" s="278"/>
      <c r="O311" s="278"/>
      <c r="P311" s="278"/>
      <c r="Q311" s="278"/>
      <c r="R311" s="278"/>
      <c r="S311" s="278"/>
      <c r="T311" s="278"/>
      <c r="U311" s="278"/>
      <c r="V311" s="278"/>
      <c r="W311" s="278"/>
      <c r="X311" s="278"/>
      <c r="Y311" s="278"/>
      <c r="Z311" s="278"/>
    </row>
    <row r="312" spans="1:26" x14ac:dyDescent="0.2">
      <c r="A312" s="277"/>
      <c r="B312" s="278"/>
      <c r="C312" s="278"/>
      <c r="D312" s="278"/>
      <c r="E312" s="278"/>
      <c r="F312" s="278"/>
      <c r="G312" s="278"/>
      <c r="H312" s="278"/>
      <c r="I312" s="278"/>
      <c r="J312" s="278"/>
      <c r="K312" s="278"/>
      <c r="L312" s="278"/>
      <c r="M312" s="278"/>
      <c r="N312" s="278"/>
      <c r="O312" s="278"/>
      <c r="P312" s="278"/>
      <c r="Q312" s="278"/>
      <c r="R312" s="278"/>
      <c r="S312" s="278"/>
      <c r="T312" s="278"/>
      <c r="U312" s="278"/>
      <c r="V312" s="278"/>
      <c r="W312" s="278"/>
      <c r="X312" s="278"/>
      <c r="Y312" s="278"/>
      <c r="Z312" s="278"/>
    </row>
    <row r="313" spans="1:26" x14ac:dyDescent="0.2">
      <c r="A313" s="277"/>
      <c r="B313" s="278"/>
      <c r="C313" s="278"/>
      <c r="D313" s="278"/>
      <c r="E313" s="278"/>
      <c r="F313" s="278"/>
      <c r="G313" s="278"/>
      <c r="H313" s="278"/>
      <c r="I313" s="278"/>
      <c r="J313" s="278"/>
      <c r="K313" s="278"/>
      <c r="L313" s="278"/>
      <c r="M313" s="278"/>
      <c r="N313" s="278"/>
      <c r="O313" s="278"/>
      <c r="P313" s="278"/>
      <c r="Q313" s="278"/>
      <c r="R313" s="278"/>
      <c r="S313" s="278"/>
      <c r="T313" s="278"/>
      <c r="U313" s="278"/>
      <c r="V313" s="278"/>
      <c r="W313" s="278"/>
      <c r="X313" s="278"/>
      <c r="Y313" s="278"/>
      <c r="Z313" s="278"/>
    </row>
    <row r="314" spans="1:26" x14ac:dyDescent="0.2">
      <c r="A314" s="277"/>
      <c r="B314" s="278"/>
      <c r="C314" s="278"/>
      <c r="D314" s="278"/>
      <c r="E314" s="278"/>
      <c r="F314" s="278"/>
      <c r="G314" s="278"/>
      <c r="H314" s="278"/>
      <c r="I314" s="278"/>
      <c r="J314" s="278"/>
      <c r="K314" s="278"/>
      <c r="L314" s="278"/>
      <c r="M314" s="278"/>
      <c r="N314" s="278"/>
      <c r="O314" s="278"/>
      <c r="P314" s="278"/>
      <c r="Q314" s="278"/>
      <c r="R314" s="278"/>
      <c r="S314" s="278"/>
      <c r="T314" s="278"/>
      <c r="U314" s="278"/>
      <c r="V314" s="278"/>
      <c r="W314" s="278"/>
      <c r="X314" s="278"/>
      <c r="Y314" s="278"/>
      <c r="Z314" s="278"/>
    </row>
    <row r="315" spans="1:26" x14ac:dyDescent="0.2">
      <c r="A315" s="277"/>
      <c r="B315" s="278"/>
      <c r="C315" s="278"/>
      <c r="D315" s="278"/>
      <c r="E315" s="278"/>
      <c r="F315" s="278"/>
      <c r="G315" s="278"/>
      <c r="H315" s="278"/>
      <c r="I315" s="278"/>
      <c r="J315" s="278"/>
      <c r="K315" s="278"/>
      <c r="L315" s="278"/>
      <c r="M315" s="278"/>
      <c r="N315" s="278"/>
      <c r="O315" s="278"/>
      <c r="P315" s="278"/>
      <c r="Q315" s="278"/>
      <c r="R315" s="278"/>
      <c r="S315" s="278"/>
      <c r="T315" s="278"/>
      <c r="U315" s="278"/>
      <c r="V315" s="278"/>
      <c r="W315" s="278"/>
      <c r="X315" s="278"/>
      <c r="Y315" s="278"/>
      <c r="Z315" s="278"/>
    </row>
    <row r="316" spans="1:26" x14ac:dyDescent="0.2">
      <c r="A316" s="277"/>
      <c r="B316" s="278"/>
      <c r="C316" s="278"/>
      <c r="D316" s="278"/>
      <c r="E316" s="278"/>
      <c r="F316" s="278"/>
      <c r="G316" s="278"/>
      <c r="H316" s="278"/>
      <c r="I316" s="278"/>
      <c r="J316" s="278"/>
      <c r="K316" s="278"/>
      <c r="L316" s="278"/>
      <c r="M316" s="278"/>
      <c r="N316" s="278"/>
      <c r="O316" s="278"/>
      <c r="P316" s="278"/>
      <c r="Q316" s="278"/>
      <c r="R316" s="278"/>
      <c r="S316" s="278"/>
      <c r="T316" s="278"/>
      <c r="U316" s="278"/>
      <c r="V316" s="278"/>
      <c r="W316" s="278"/>
      <c r="X316" s="278"/>
      <c r="Y316" s="278"/>
      <c r="Z316" s="278"/>
    </row>
    <row r="317" spans="1:26" x14ac:dyDescent="0.2">
      <c r="A317" s="277"/>
      <c r="B317" s="278"/>
      <c r="C317" s="278"/>
      <c r="D317" s="278"/>
      <c r="E317" s="278"/>
      <c r="F317" s="278"/>
      <c r="G317" s="278"/>
      <c r="H317" s="278"/>
      <c r="I317" s="278"/>
      <c r="J317" s="278"/>
      <c r="K317" s="278"/>
      <c r="L317" s="278"/>
      <c r="M317" s="278"/>
      <c r="N317" s="278"/>
      <c r="O317" s="278"/>
      <c r="P317" s="278"/>
      <c r="Q317" s="278"/>
      <c r="R317" s="278"/>
      <c r="S317" s="278"/>
      <c r="T317" s="278"/>
      <c r="U317" s="278"/>
      <c r="V317" s="278"/>
      <c r="W317" s="278"/>
      <c r="X317" s="278"/>
      <c r="Y317" s="278"/>
      <c r="Z317" s="278"/>
    </row>
    <row r="318" spans="1:26" x14ac:dyDescent="0.2">
      <c r="A318" s="277"/>
      <c r="B318" s="278"/>
      <c r="C318" s="278"/>
      <c r="D318" s="278"/>
      <c r="E318" s="278"/>
      <c r="F318" s="278"/>
      <c r="G318" s="278"/>
      <c r="H318" s="278"/>
      <c r="I318" s="278"/>
      <c r="J318" s="278"/>
      <c r="K318" s="278"/>
      <c r="L318" s="278"/>
      <c r="M318" s="278"/>
      <c r="N318" s="278"/>
      <c r="O318" s="278"/>
      <c r="P318" s="278"/>
      <c r="Q318" s="278"/>
      <c r="R318" s="278"/>
      <c r="S318" s="278"/>
      <c r="T318" s="278"/>
      <c r="U318" s="278"/>
      <c r="V318" s="278"/>
      <c r="W318" s="278"/>
      <c r="X318" s="278"/>
      <c r="Y318" s="278"/>
      <c r="Z318" s="278"/>
    </row>
    <row r="319" spans="1:26" x14ac:dyDescent="0.2">
      <c r="A319" s="277"/>
      <c r="B319" s="278"/>
      <c r="C319" s="278"/>
      <c r="D319" s="278"/>
      <c r="E319" s="278"/>
      <c r="F319" s="278"/>
      <c r="G319" s="278"/>
      <c r="H319" s="278"/>
      <c r="I319" s="278"/>
      <c r="J319" s="278"/>
      <c r="K319" s="278"/>
      <c r="L319" s="278"/>
      <c r="M319" s="278"/>
      <c r="N319" s="278"/>
      <c r="O319" s="278"/>
      <c r="P319" s="278"/>
      <c r="Q319" s="278"/>
      <c r="R319" s="278"/>
      <c r="S319" s="278"/>
      <c r="T319" s="278"/>
      <c r="U319" s="278"/>
      <c r="V319" s="278"/>
      <c r="W319" s="278"/>
      <c r="X319" s="278"/>
      <c r="Y319" s="278"/>
      <c r="Z319" s="278"/>
    </row>
    <row r="320" spans="1:26" x14ac:dyDescent="0.2">
      <c r="A320" s="277"/>
      <c r="B320" s="278"/>
      <c r="C320" s="278"/>
      <c r="D320" s="278"/>
      <c r="E320" s="278"/>
      <c r="F320" s="278"/>
      <c r="G320" s="278"/>
      <c r="H320" s="278"/>
      <c r="I320" s="278"/>
      <c r="J320" s="278"/>
      <c r="K320" s="278"/>
      <c r="L320" s="278"/>
      <c r="M320" s="278"/>
      <c r="N320" s="278"/>
      <c r="O320" s="278"/>
      <c r="P320" s="278"/>
      <c r="Q320" s="278"/>
      <c r="R320" s="278"/>
      <c r="S320" s="278"/>
      <c r="T320" s="278"/>
      <c r="U320" s="278"/>
      <c r="V320" s="278"/>
      <c r="W320" s="278"/>
      <c r="X320" s="278"/>
      <c r="Y320" s="278"/>
      <c r="Z320" s="278"/>
    </row>
    <row r="321" spans="1:26" x14ac:dyDescent="0.2">
      <c r="A321" s="277"/>
      <c r="B321" s="278"/>
      <c r="C321" s="278"/>
      <c r="D321" s="278"/>
      <c r="E321" s="278"/>
      <c r="F321" s="278"/>
      <c r="G321" s="278"/>
      <c r="H321" s="278"/>
      <c r="I321" s="278"/>
      <c r="J321" s="278"/>
      <c r="K321" s="278"/>
      <c r="L321" s="278"/>
      <c r="M321" s="278"/>
      <c r="N321" s="278"/>
      <c r="O321" s="278"/>
      <c r="P321" s="278"/>
      <c r="Q321" s="278"/>
      <c r="R321" s="278"/>
      <c r="S321" s="278"/>
      <c r="T321" s="278"/>
      <c r="U321" s="278"/>
      <c r="V321" s="278"/>
      <c r="W321" s="278"/>
      <c r="X321" s="278"/>
      <c r="Y321" s="278"/>
      <c r="Z321" s="278"/>
    </row>
    <row r="322" spans="1:26" x14ac:dyDescent="0.2">
      <c r="A322" s="277"/>
      <c r="B322" s="278"/>
      <c r="C322" s="278"/>
      <c r="D322" s="278"/>
      <c r="E322" s="278"/>
      <c r="F322" s="278"/>
      <c r="G322" s="278"/>
      <c r="H322" s="278"/>
      <c r="I322" s="278"/>
      <c r="J322" s="278"/>
      <c r="K322" s="278"/>
      <c r="L322" s="278"/>
      <c r="M322" s="278"/>
      <c r="N322" s="278"/>
      <c r="O322" s="278"/>
      <c r="P322" s="278"/>
      <c r="Q322" s="278"/>
      <c r="R322" s="278"/>
      <c r="S322" s="278"/>
      <c r="T322" s="278"/>
      <c r="U322" s="278"/>
      <c r="V322" s="278"/>
      <c r="W322" s="278"/>
      <c r="X322" s="278"/>
      <c r="Y322" s="278"/>
      <c r="Z322" s="278"/>
    </row>
    <row r="323" spans="1:26" x14ac:dyDescent="0.2">
      <c r="A323" s="277"/>
      <c r="B323" s="278"/>
      <c r="C323" s="278"/>
      <c r="D323" s="278"/>
      <c r="E323" s="278"/>
      <c r="F323" s="278"/>
      <c r="G323" s="278"/>
      <c r="H323" s="278"/>
      <c r="I323" s="278"/>
      <c r="J323" s="278"/>
      <c r="K323" s="278"/>
      <c r="L323" s="278"/>
      <c r="M323" s="278"/>
      <c r="N323" s="278"/>
      <c r="O323" s="278"/>
      <c r="P323" s="278"/>
      <c r="Q323" s="278"/>
      <c r="R323" s="278"/>
      <c r="S323" s="278"/>
      <c r="T323" s="278"/>
      <c r="U323" s="278"/>
      <c r="V323" s="278"/>
      <c r="W323" s="278"/>
      <c r="X323" s="278"/>
      <c r="Y323" s="278"/>
      <c r="Z323" s="278"/>
    </row>
    <row r="324" spans="1:26" x14ac:dyDescent="0.2">
      <c r="A324" s="277"/>
      <c r="B324" s="278"/>
      <c r="C324" s="278"/>
      <c r="D324" s="278"/>
      <c r="E324" s="278"/>
      <c r="F324" s="278"/>
      <c r="G324" s="278"/>
      <c r="H324" s="278"/>
      <c r="I324" s="278"/>
      <c r="J324" s="278"/>
      <c r="K324" s="278"/>
      <c r="L324" s="278"/>
      <c r="M324" s="278"/>
      <c r="N324" s="278"/>
      <c r="O324" s="278"/>
      <c r="P324" s="278"/>
      <c r="Q324" s="278"/>
      <c r="R324" s="278"/>
      <c r="S324" s="278"/>
      <c r="T324" s="278"/>
      <c r="U324" s="278"/>
      <c r="V324" s="278"/>
      <c r="W324" s="278"/>
      <c r="X324" s="278"/>
      <c r="Y324" s="278"/>
      <c r="Z324" s="278"/>
    </row>
    <row r="325" spans="1:26" x14ac:dyDescent="0.2">
      <c r="A325" s="277"/>
      <c r="B325" s="278"/>
      <c r="C325" s="278"/>
      <c r="D325" s="278"/>
      <c r="E325" s="278"/>
      <c r="F325" s="278"/>
      <c r="G325" s="278"/>
      <c r="H325" s="278"/>
      <c r="I325" s="278"/>
      <c r="J325" s="278"/>
      <c r="K325" s="278"/>
      <c r="L325" s="278"/>
      <c r="M325" s="278"/>
      <c r="N325" s="278"/>
      <c r="O325" s="278"/>
      <c r="P325" s="278"/>
      <c r="Q325" s="278"/>
      <c r="R325" s="278"/>
      <c r="S325" s="278"/>
      <c r="T325" s="278"/>
      <c r="U325" s="278"/>
      <c r="V325" s="278"/>
      <c r="W325" s="278"/>
      <c r="X325" s="278"/>
      <c r="Y325" s="278"/>
      <c r="Z325" s="278"/>
    </row>
    <row r="326" spans="1:26" x14ac:dyDescent="0.2">
      <c r="A326" s="277"/>
      <c r="B326" s="278"/>
      <c r="C326" s="278"/>
      <c r="D326" s="278"/>
      <c r="E326" s="278"/>
      <c r="F326" s="278"/>
      <c r="G326" s="278"/>
      <c r="H326" s="278"/>
      <c r="I326" s="278"/>
      <c r="J326" s="278"/>
      <c r="K326" s="278"/>
      <c r="L326" s="278"/>
      <c r="M326" s="278"/>
      <c r="N326" s="278"/>
      <c r="O326" s="278"/>
      <c r="P326" s="278"/>
      <c r="Q326" s="278"/>
      <c r="R326" s="278"/>
      <c r="S326" s="278"/>
      <c r="T326" s="278"/>
      <c r="U326" s="278"/>
      <c r="V326" s="278"/>
      <c r="W326" s="278"/>
      <c r="X326" s="278"/>
      <c r="Y326" s="278"/>
      <c r="Z326" s="278"/>
    </row>
    <row r="327" spans="1:26" x14ac:dyDescent="0.2">
      <c r="A327" s="277"/>
      <c r="B327" s="278"/>
      <c r="C327" s="278"/>
      <c r="D327" s="278"/>
      <c r="E327" s="278"/>
      <c r="F327" s="278"/>
      <c r="G327" s="278"/>
      <c r="H327" s="278"/>
      <c r="I327" s="278"/>
      <c r="J327" s="278"/>
      <c r="K327" s="278"/>
      <c r="L327" s="278"/>
      <c r="M327" s="278"/>
      <c r="N327" s="278"/>
      <c r="O327" s="278"/>
      <c r="P327" s="278"/>
      <c r="Q327" s="278"/>
      <c r="R327" s="278"/>
      <c r="S327" s="278"/>
      <c r="T327" s="278"/>
      <c r="U327" s="278"/>
      <c r="V327" s="278"/>
      <c r="W327" s="278"/>
      <c r="X327" s="278"/>
      <c r="Y327" s="278"/>
      <c r="Z327" s="278"/>
    </row>
    <row r="328" spans="1:26" x14ac:dyDescent="0.2">
      <c r="A328" s="277"/>
      <c r="B328" s="278"/>
      <c r="C328" s="278"/>
      <c r="D328" s="278"/>
      <c r="E328" s="278"/>
      <c r="F328" s="278"/>
      <c r="G328" s="278"/>
      <c r="H328" s="278"/>
      <c r="I328" s="278"/>
      <c r="J328" s="278"/>
      <c r="K328" s="278"/>
      <c r="L328" s="278"/>
      <c r="M328" s="278"/>
      <c r="N328" s="278"/>
      <c r="O328" s="278"/>
      <c r="P328" s="278"/>
      <c r="Q328" s="278"/>
      <c r="R328" s="278"/>
      <c r="S328" s="278"/>
      <c r="T328" s="278"/>
      <c r="U328" s="278"/>
      <c r="V328" s="278"/>
      <c r="W328" s="278"/>
      <c r="X328" s="278"/>
      <c r="Y328" s="278"/>
      <c r="Z328" s="278"/>
    </row>
    <row r="329" spans="1:26" x14ac:dyDescent="0.2">
      <c r="A329" s="277"/>
      <c r="B329" s="278"/>
      <c r="C329" s="278"/>
      <c r="D329" s="278"/>
      <c r="E329" s="278"/>
      <c r="F329" s="278"/>
      <c r="G329" s="278"/>
      <c r="H329" s="278"/>
      <c r="I329" s="278"/>
      <c r="J329" s="278"/>
      <c r="K329" s="278"/>
      <c r="L329" s="278"/>
      <c r="M329" s="278"/>
      <c r="N329" s="278"/>
      <c r="O329" s="278"/>
      <c r="P329" s="278"/>
      <c r="Q329" s="278"/>
      <c r="R329" s="278"/>
      <c r="S329" s="278"/>
      <c r="T329" s="278"/>
      <c r="U329" s="278"/>
      <c r="V329" s="278"/>
      <c r="W329" s="278"/>
      <c r="X329" s="278"/>
      <c r="Y329" s="278"/>
      <c r="Z329" s="278"/>
    </row>
    <row r="330" spans="1:26" x14ac:dyDescent="0.2">
      <c r="A330" s="277"/>
      <c r="B330" s="278"/>
      <c r="C330" s="278"/>
      <c r="D330" s="278"/>
      <c r="E330" s="278"/>
      <c r="F330" s="278"/>
      <c r="G330" s="278"/>
      <c r="H330" s="278"/>
      <c r="I330" s="278"/>
      <c r="J330" s="278"/>
      <c r="K330" s="278"/>
      <c r="L330" s="278"/>
      <c r="M330" s="278"/>
      <c r="N330" s="278"/>
      <c r="O330" s="278"/>
      <c r="P330" s="278"/>
      <c r="Q330" s="278"/>
      <c r="R330" s="278"/>
      <c r="S330" s="278"/>
      <c r="T330" s="278"/>
      <c r="U330" s="278"/>
      <c r="V330" s="278"/>
      <c r="W330" s="278"/>
      <c r="X330" s="278"/>
      <c r="Y330" s="278"/>
      <c r="Z330" s="278"/>
    </row>
    <row r="331" spans="1:26" x14ac:dyDescent="0.2">
      <c r="A331" s="277"/>
      <c r="B331" s="278"/>
      <c r="C331" s="278"/>
      <c r="D331" s="278"/>
      <c r="E331" s="278"/>
      <c r="F331" s="278"/>
      <c r="G331" s="278"/>
      <c r="H331" s="278"/>
      <c r="I331" s="278"/>
      <c r="J331" s="278"/>
      <c r="K331" s="278"/>
      <c r="L331" s="278"/>
      <c r="M331" s="278"/>
      <c r="N331" s="278"/>
      <c r="O331" s="278"/>
      <c r="P331" s="278"/>
      <c r="Q331" s="278"/>
      <c r="R331" s="278"/>
      <c r="S331" s="278"/>
      <c r="T331" s="278"/>
      <c r="U331" s="278"/>
      <c r="V331" s="278"/>
      <c r="W331" s="278"/>
      <c r="X331" s="278"/>
      <c r="Y331" s="278"/>
      <c r="Z331" s="278"/>
    </row>
    <row r="332" spans="1:26" x14ac:dyDescent="0.2">
      <c r="A332" s="277"/>
      <c r="B332" s="278"/>
      <c r="C332" s="278"/>
      <c r="D332" s="278"/>
      <c r="E332" s="278"/>
      <c r="F332" s="278"/>
      <c r="G332" s="278"/>
      <c r="H332" s="278"/>
      <c r="I332" s="278"/>
      <c r="J332" s="278"/>
      <c r="K332" s="278"/>
      <c r="L332" s="278"/>
      <c r="M332" s="278"/>
      <c r="N332" s="278"/>
      <c r="O332" s="278"/>
      <c r="P332" s="278"/>
      <c r="Q332" s="278"/>
      <c r="R332" s="278"/>
      <c r="S332" s="278"/>
      <c r="T332" s="278"/>
      <c r="U332" s="278"/>
      <c r="V332" s="278"/>
      <c r="W332" s="278"/>
      <c r="X332" s="278"/>
      <c r="Y332" s="278"/>
      <c r="Z332" s="278"/>
    </row>
    <row r="333" spans="1:26" x14ac:dyDescent="0.2">
      <c r="A333" s="277"/>
      <c r="B333" s="278"/>
      <c r="C333" s="278"/>
      <c r="D333" s="278"/>
      <c r="E333" s="278"/>
      <c r="F333" s="278"/>
      <c r="G333" s="278"/>
      <c r="H333" s="278"/>
      <c r="I333" s="278"/>
      <c r="J333" s="278"/>
      <c r="K333" s="278"/>
      <c r="L333" s="278"/>
      <c r="M333" s="278"/>
      <c r="N333" s="278"/>
      <c r="O333" s="278"/>
      <c r="P333" s="278"/>
      <c r="Q333" s="278"/>
      <c r="R333" s="278"/>
      <c r="S333" s="278"/>
      <c r="T333" s="278"/>
      <c r="U333" s="278"/>
      <c r="V333" s="278"/>
      <c r="W333" s="278"/>
      <c r="X333" s="278"/>
      <c r="Y333" s="278"/>
      <c r="Z333" s="278"/>
    </row>
    <row r="334" spans="1:26" x14ac:dyDescent="0.2">
      <c r="A334" s="277"/>
      <c r="B334" s="278"/>
      <c r="C334" s="278"/>
      <c r="D334" s="278"/>
      <c r="E334" s="278"/>
      <c r="F334" s="278"/>
      <c r="G334" s="278"/>
      <c r="H334" s="278"/>
      <c r="I334" s="278"/>
      <c r="J334" s="278"/>
      <c r="K334" s="278"/>
      <c r="L334" s="278"/>
      <c r="M334" s="278"/>
      <c r="N334" s="278"/>
      <c r="O334" s="278"/>
      <c r="P334" s="278"/>
      <c r="Q334" s="278"/>
      <c r="R334" s="278"/>
      <c r="S334" s="278"/>
      <c r="T334" s="278"/>
      <c r="U334" s="278"/>
      <c r="V334" s="278"/>
      <c r="W334" s="278"/>
      <c r="X334" s="278"/>
      <c r="Y334" s="278"/>
      <c r="Z334" s="278"/>
    </row>
    <row r="335" spans="1:26" x14ac:dyDescent="0.2">
      <c r="A335" s="277"/>
      <c r="B335" s="278"/>
      <c r="C335" s="278"/>
      <c r="D335" s="278"/>
      <c r="E335" s="278"/>
      <c r="F335" s="278"/>
      <c r="G335" s="278"/>
      <c r="H335" s="278"/>
      <c r="I335" s="278"/>
      <c r="J335" s="278"/>
      <c r="K335" s="278"/>
      <c r="L335" s="278"/>
      <c r="M335" s="278"/>
      <c r="N335" s="278"/>
      <c r="O335" s="278"/>
      <c r="P335" s="278"/>
      <c r="Q335" s="278"/>
      <c r="R335" s="278"/>
      <c r="S335" s="278"/>
      <c r="T335" s="278"/>
      <c r="U335" s="278"/>
      <c r="V335" s="278"/>
      <c r="W335" s="278"/>
      <c r="X335" s="278"/>
      <c r="Y335" s="278"/>
      <c r="Z335" s="278"/>
    </row>
    <row r="336" spans="1:26" x14ac:dyDescent="0.2">
      <c r="A336" s="277"/>
      <c r="B336" s="278"/>
      <c r="C336" s="278"/>
      <c r="D336" s="278"/>
      <c r="E336" s="278"/>
      <c r="F336" s="278"/>
      <c r="G336" s="278"/>
      <c r="H336" s="278"/>
      <c r="I336" s="278"/>
      <c r="J336" s="278"/>
      <c r="K336" s="278"/>
      <c r="L336" s="278"/>
      <c r="M336" s="278"/>
      <c r="N336" s="278"/>
      <c r="O336" s="278"/>
      <c r="P336" s="278"/>
      <c r="Q336" s="278"/>
      <c r="R336" s="278"/>
      <c r="S336" s="278"/>
      <c r="T336" s="278"/>
      <c r="U336" s="278"/>
      <c r="V336" s="278"/>
      <c r="W336" s="278"/>
      <c r="X336" s="278"/>
      <c r="Y336" s="278"/>
      <c r="Z336" s="278"/>
    </row>
    <row r="337" spans="1:26" x14ac:dyDescent="0.2">
      <c r="A337" s="277"/>
      <c r="B337" s="278"/>
      <c r="C337" s="278"/>
      <c r="D337" s="278"/>
      <c r="E337" s="278"/>
      <c r="F337" s="278"/>
      <c r="G337" s="278"/>
      <c r="H337" s="278"/>
      <c r="I337" s="278"/>
      <c r="J337" s="278"/>
      <c r="K337" s="278"/>
      <c r="L337" s="278"/>
      <c r="M337" s="278"/>
      <c r="N337" s="278"/>
      <c r="O337" s="278"/>
      <c r="P337" s="278"/>
      <c r="Q337" s="278"/>
      <c r="R337" s="278"/>
      <c r="S337" s="278"/>
      <c r="T337" s="278"/>
      <c r="U337" s="278"/>
      <c r="V337" s="278"/>
      <c r="W337" s="278"/>
      <c r="X337" s="278"/>
      <c r="Y337" s="278"/>
      <c r="Z337" s="278"/>
    </row>
    <row r="338" spans="1:26" x14ac:dyDescent="0.2">
      <c r="A338" s="277"/>
      <c r="B338" s="278"/>
      <c r="C338" s="278"/>
      <c r="D338" s="278"/>
      <c r="E338" s="278"/>
      <c r="F338" s="278"/>
      <c r="G338" s="278"/>
      <c r="H338" s="278"/>
      <c r="I338" s="278"/>
      <c r="J338" s="278"/>
      <c r="K338" s="278"/>
      <c r="L338" s="278"/>
      <c r="M338" s="278"/>
      <c r="N338" s="278"/>
      <c r="O338" s="278"/>
      <c r="P338" s="278"/>
      <c r="Q338" s="278"/>
      <c r="R338" s="278"/>
      <c r="S338" s="278"/>
      <c r="T338" s="278"/>
      <c r="U338" s="278"/>
      <c r="V338" s="278"/>
      <c r="W338" s="278"/>
      <c r="X338" s="278"/>
      <c r="Y338" s="278"/>
      <c r="Z338" s="278"/>
    </row>
    <row r="339" spans="1:26" x14ac:dyDescent="0.2">
      <c r="A339" s="277"/>
      <c r="B339" s="278"/>
      <c r="C339" s="278"/>
      <c r="D339" s="278"/>
      <c r="E339" s="278"/>
      <c r="F339" s="278"/>
      <c r="G339" s="278"/>
      <c r="H339" s="278"/>
      <c r="I339" s="278"/>
      <c r="J339" s="278"/>
      <c r="K339" s="278"/>
      <c r="L339" s="278"/>
      <c r="M339" s="278"/>
      <c r="N339" s="278"/>
      <c r="O339" s="278"/>
      <c r="P339" s="278"/>
      <c r="Q339" s="278"/>
      <c r="R339" s="278"/>
      <c r="S339" s="278"/>
      <c r="T339" s="278"/>
      <c r="U339" s="278"/>
      <c r="V339" s="278"/>
      <c r="W339" s="278"/>
      <c r="X339" s="278"/>
      <c r="Y339" s="278"/>
      <c r="Z339" s="278"/>
    </row>
    <row r="340" spans="1:26" x14ac:dyDescent="0.2">
      <c r="A340" s="277"/>
      <c r="B340" s="278"/>
      <c r="C340" s="278"/>
      <c r="D340" s="278"/>
      <c r="E340" s="278"/>
      <c r="F340" s="278"/>
      <c r="G340" s="278"/>
      <c r="H340" s="278"/>
      <c r="I340" s="278"/>
      <c r="J340" s="278"/>
      <c r="K340" s="278"/>
      <c r="L340" s="278"/>
      <c r="M340" s="278"/>
      <c r="N340" s="278"/>
      <c r="O340" s="278"/>
      <c r="P340" s="278"/>
      <c r="Q340" s="278"/>
      <c r="R340" s="278"/>
      <c r="S340" s="278"/>
      <c r="T340" s="278"/>
      <c r="U340" s="278"/>
      <c r="V340" s="278"/>
      <c r="W340" s="278"/>
      <c r="X340" s="278"/>
      <c r="Y340" s="278"/>
      <c r="Z340" s="278"/>
    </row>
    <row r="341" spans="1:26" x14ac:dyDescent="0.2">
      <c r="A341" s="277"/>
      <c r="B341" s="278"/>
      <c r="C341" s="278"/>
      <c r="D341" s="278"/>
      <c r="E341" s="278"/>
      <c r="F341" s="278"/>
      <c r="G341" s="278"/>
      <c r="H341" s="278"/>
      <c r="I341" s="278"/>
      <c r="J341" s="278"/>
      <c r="K341" s="278"/>
      <c r="L341" s="278"/>
      <c r="M341" s="278"/>
      <c r="N341" s="278"/>
      <c r="O341" s="278"/>
      <c r="P341" s="278"/>
      <c r="Q341" s="278"/>
      <c r="R341" s="278"/>
      <c r="S341" s="278"/>
      <c r="T341" s="278"/>
      <c r="U341" s="278"/>
      <c r="V341" s="278"/>
      <c r="W341" s="278"/>
      <c r="X341" s="278"/>
      <c r="Y341" s="278"/>
      <c r="Z341" s="278"/>
    </row>
    <row r="342" spans="1:26" x14ac:dyDescent="0.2">
      <c r="A342" s="277"/>
      <c r="B342" s="278"/>
      <c r="C342" s="278"/>
      <c r="D342" s="278"/>
      <c r="E342" s="278"/>
      <c r="F342" s="278"/>
      <c r="G342" s="278"/>
      <c r="H342" s="278"/>
      <c r="I342" s="278"/>
      <c r="J342" s="278"/>
      <c r="K342" s="278"/>
      <c r="L342" s="278"/>
      <c r="M342" s="278"/>
      <c r="N342" s="278"/>
      <c r="O342" s="278"/>
      <c r="P342" s="278"/>
      <c r="Q342" s="278"/>
      <c r="R342" s="278"/>
      <c r="S342" s="278"/>
      <c r="T342" s="278"/>
      <c r="U342" s="278"/>
      <c r="V342" s="278"/>
      <c r="W342" s="278"/>
      <c r="X342" s="278"/>
      <c r="Y342" s="278"/>
      <c r="Z342" s="278"/>
    </row>
    <row r="343" spans="1:26" x14ac:dyDescent="0.2">
      <c r="A343" s="277"/>
      <c r="B343" s="278"/>
      <c r="C343" s="278"/>
      <c r="D343" s="278"/>
      <c r="E343" s="278"/>
      <c r="F343" s="278"/>
      <c r="G343" s="278"/>
      <c r="H343" s="278"/>
      <c r="I343" s="278"/>
      <c r="J343" s="278"/>
      <c r="K343" s="278"/>
      <c r="L343" s="278"/>
      <c r="M343" s="278"/>
      <c r="N343" s="278"/>
      <c r="O343" s="278"/>
      <c r="P343" s="278"/>
      <c r="Q343" s="278"/>
      <c r="R343" s="278"/>
      <c r="S343" s="278"/>
      <c r="T343" s="278"/>
      <c r="U343" s="278"/>
      <c r="V343" s="278"/>
      <c r="W343" s="278"/>
      <c r="X343" s="278"/>
      <c r="Y343" s="278"/>
      <c r="Z343" s="278"/>
    </row>
    <row r="344" spans="1:26" x14ac:dyDescent="0.2">
      <c r="A344" s="277"/>
      <c r="B344" s="278"/>
      <c r="C344" s="278"/>
      <c r="D344" s="278"/>
      <c r="E344" s="278"/>
      <c r="F344" s="278"/>
      <c r="G344" s="278"/>
      <c r="H344" s="278"/>
      <c r="I344" s="278"/>
      <c r="J344" s="278"/>
      <c r="K344" s="278"/>
      <c r="L344" s="278"/>
      <c r="M344" s="278"/>
      <c r="N344" s="278"/>
      <c r="O344" s="278"/>
      <c r="P344" s="278"/>
      <c r="Q344" s="278"/>
      <c r="R344" s="278"/>
      <c r="S344" s="278"/>
      <c r="T344" s="278"/>
      <c r="U344" s="278"/>
      <c r="V344" s="278"/>
      <c r="W344" s="278"/>
      <c r="X344" s="278"/>
      <c r="Y344" s="278"/>
      <c r="Z344" s="278"/>
    </row>
    <row r="345" spans="1:26" x14ac:dyDescent="0.2">
      <c r="A345" s="277"/>
      <c r="B345" s="278"/>
      <c r="C345" s="278"/>
      <c r="D345" s="278"/>
      <c r="E345" s="278"/>
      <c r="F345" s="278"/>
      <c r="G345" s="278"/>
      <c r="H345" s="278"/>
      <c r="I345" s="278"/>
      <c r="J345" s="278"/>
      <c r="K345" s="278"/>
      <c r="L345" s="278"/>
      <c r="M345" s="278"/>
      <c r="N345" s="278"/>
      <c r="O345" s="278"/>
      <c r="P345" s="278"/>
      <c r="Q345" s="278"/>
      <c r="R345" s="278"/>
      <c r="S345" s="278"/>
      <c r="T345" s="278"/>
      <c r="U345" s="278"/>
      <c r="V345" s="278"/>
      <c r="W345" s="278"/>
      <c r="X345" s="278"/>
      <c r="Y345" s="278"/>
      <c r="Z345" s="278"/>
    </row>
    <row r="346" spans="1:26" x14ac:dyDescent="0.2">
      <c r="A346" s="277"/>
      <c r="B346" s="278"/>
      <c r="C346" s="278"/>
      <c r="D346" s="278"/>
      <c r="E346" s="278"/>
      <c r="F346" s="278"/>
      <c r="G346" s="278"/>
      <c r="H346" s="278"/>
      <c r="I346" s="278"/>
      <c r="J346" s="278"/>
      <c r="K346" s="278"/>
      <c r="L346" s="278"/>
      <c r="M346" s="278"/>
      <c r="N346" s="278"/>
      <c r="O346" s="278"/>
      <c r="P346" s="278"/>
      <c r="Q346" s="278"/>
      <c r="R346" s="278"/>
      <c r="S346" s="278"/>
      <c r="T346" s="278"/>
      <c r="U346" s="278"/>
      <c r="V346" s="278"/>
      <c r="W346" s="278"/>
      <c r="X346" s="278"/>
      <c r="Y346" s="278"/>
      <c r="Z346" s="278"/>
    </row>
    <row r="347" spans="1:26" x14ac:dyDescent="0.2">
      <c r="A347" s="277"/>
      <c r="B347" s="278"/>
      <c r="C347" s="278"/>
      <c r="D347" s="278"/>
      <c r="E347" s="278"/>
      <c r="F347" s="278"/>
      <c r="G347" s="278"/>
      <c r="H347" s="278"/>
      <c r="I347" s="278"/>
      <c r="J347" s="278"/>
      <c r="K347" s="278"/>
      <c r="L347" s="278"/>
      <c r="M347" s="278"/>
      <c r="N347" s="278"/>
      <c r="O347" s="278"/>
      <c r="P347" s="278"/>
      <c r="Q347" s="278"/>
      <c r="R347" s="278"/>
      <c r="S347" s="278"/>
      <c r="T347" s="278"/>
      <c r="U347" s="278"/>
      <c r="V347" s="278"/>
      <c r="W347" s="278"/>
      <c r="X347" s="278"/>
      <c r="Y347" s="278"/>
      <c r="Z347" s="278"/>
    </row>
    <row r="348" spans="1:26" x14ac:dyDescent="0.2">
      <c r="A348" s="277"/>
      <c r="B348" s="278"/>
      <c r="C348" s="278"/>
      <c r="D348" s="278"/>
      <c r="E348" s="278"/>
      <c r="F348" s="278"/>
      <c r="G348" s="278"/>
      <c r="H348" s="278"/>
      <c r="I348" s="278"/>
      <c r="J348" s="278"/>
      <c r="K348" s="278"/>
      <c r="L348" s="278"/>
      <c r="M348" s="278"/>
      <c r="N348" s="278"/>
      <c r="O348" s="278"/>
      <c r="P348" s="278"/>
      <c r="Q348" s="278"/>
      <c r="R348" s="278"/>
      <c r="S348" s="278"/>
      <c r="T348" s="278"/>
      <c r="U348" s="278"/>
      <c r="V348" s="278"/>
      <c r="W348" s="278"/>
      <c r="X348" s="278"/>
      <c r="Y348" s="278"/>
      <c r="Z348" s="278"/>
    </row>
    <row r="349" spans="1:26" x14ac:dyDescent="0.2">
      <c r="A349" s="277"/>
      <c r="B349" s="278"/>
      <c r="C349" s="278"/>
      <c r="D349" s="278"/>
      <c r="E349" s="278"/>
      <c r="F349" s="278"/>
      <c r="G349" s="278"/>
      <c r="H349" s="278"/>
      <c r="I349" s="278"/>
      <c r="J349" s="278"/>
      <c r="K349" s="278"/>
      <c r="L349" s="278"/>
      <c r="M349" s="278"/>
      <c r="N349" s="278"/>
      <c r="O349" s="278"/>
      <c r="P349" s="278"/>
      <c r="Q349" s="278"/>
      <c r="R349" s="278"/>
      <c r="S349" s="278"/>
      <c r="T349" s="278"/>
      <c r="U349" s="278"/>
      <c r="V349" s="278"/>
      <c r="W349" s="278"/>
      <c r="X349" s="278"/>
      <c r="Y349" s="278"/>
      <c r="Z349" s="278"/>
    </row>
    <row r="350" spans="1:26" x14ac:dyDescent="0.2">
      <c r="A350" s="277"/>
      <c r="B350" s="278"/>
      <c r="C350" s="278"/>
      <c r="D350" s="278"/>
      <c r="E350" s="278"/>
      <c r="F350" s="278"/>
      <c r="G350" s="278"/>
      <c r="H350" s="278"/>
      <c r="I350" s="278"/>
      <c r="J350" s="278"/>
      <c r="K350" s="278"/>
      <c r="L350" s="278"/>
      <c r="M350" s="278"/>
      <c r="N350" s="278"/>
      <c r="O350" s="278"/>
      <c r="P350" s="278"/>
      <c r="Q350" s="278"/>
      <c r="R350" s="278"/>
      <c r="S350" s="278"/>
      <c r="T350" s="278"/>
      <c r="U350" s="278"/>
      <c r="V350" s="278"/>
      <c r="W350" s="278"/>
      <c r="X350" s="278"/>
      <c r="Y350" s="278"/>
      <c r="Z350" s="278"/>
    </row>
    <row r="351" spans="1:26" x14ac:dyDescent="0.2">
      <c r="A351" s="277"/>
      <c r="B351" s="278"/>
      <c r="C351" s="278"/>
      <c r="D351" s="278"/>
      <c r="E351" s="278"/>
      <c r="F351" s="278"/>
      <c r="G351" s="278"/>
      <c r="H351" s="278"/>
      <c r="I351" s="278"/>
      <c r="J351" s="278"/>
      <c r="K351" s="278"/>
      <c r="L351" s="278"/>
      <c r="M351" s="278"/>
      <c r="N351" s="278"/>
      <c r="O351" s="278"/>
      <c r="P351" s="278"/>
      <c r="Q351" s="278"/>
      <c r="R351" s="278"/>
      <c r="S351" s="278"/>
      <c r="T351" s="278"/>
      <c r="U351" s="278"/>
      <c r="V351" s="278"/>
      <c r="W351" s="278"/>
      <c r="X351" s="278"/>
      <c r="Y351" s="278"/>
      <c r="Z351" s="278"/>
    </row>
    <row r="352" spans="1:26" x14ac:dyDescent="0.2">
      <c r="A352" s="277"/>
      <c r="B352" s="278"/>
      <c r="C352" s="278"/>
      <c r="D352" s="278"/>
      <c r="E352" s="278"/>
      <c r="F352" s="278"/>
      <c r="G352" s="278"/>
      <c r="H352" s="278"/>
      <c r="I352" s="278"/>
      <c r="J352" s="278"/>
      <c r="K352" s="278"/>
      <c r="L352" s="278"/>
      <c r="M352" s="278"/>
      <c r="N352" s="278"/>
      <c r="O352" s="278"/>
      <c r="P352" s="278"/>
      <c r="Q352" s="278"/>
      <c r="R352" s="278"/>
      <c r="S352" s="278"/>
      <c r="T352" s="278"/>
      <c r="U352" s="278"/>
      <c r="V352" s="278"/>
      <c r="W352" s="278"/>
      <c r="X352" s="278"/>
      <c r="Y352" s="278"/>
      <c r="Z352" s="278"/>
    </row>
    <row r="353" spans="1:26" x14ac:dyDescent="0.2">
      <c r="A353" s="277"/>
      <c r="B353" s="278"/>
      <c r="C353" s="278"/>
      <c r="D353" s="278"/>
      <c r="E353" s="278"/>
      <c r="F353" s="278"/>
      <c r="G353" s="278"/>
      <c r="H353" s="278"/>
      <c r="I353" s="278"/>
      <c r="J353" s="278"/>
      <c r="K353" s="278"/>
      <c r="L353" s="278"/>
      <c r="M353" s="278"/>
      <c r="N353" s="278"/>
      <c r="O353" s="278"/>
      <c r="P353" s="278"/>
      <c r="Q353" s="278"/>
      <c r="R353" s="278"/>
      <c r="S353" s="278"/>
      <c r="T353" s="278"/>
      <c r="U353" s="278"/>
      <c r="V353" s="278"/>
      <c r="W353" s="278"/>
      <c r="X353" s="278"/>
      <c r="Y353" s="278"/>
      <c r="Z353" s="278"/>
    </row>
    <row r="354" spans="1:26" x14ac:dyDescent="0.2">
      <c r="A354" s="277"/>
      <c r="B354" s="278"/>
      <c r="C354" s="278"/>
      <c r="D354" s="278"/>
      <c r="E354" s="278"/>
      <c r="F354" s="278"/>
      <c r="G354" s="278"/>
      <c r="H354" s="278"/>
      <c r="I354" s="278"/>
      <c r="J354" s="278"/>
      <c r="K354" s="278"/>
      <c r="L354" s="278"/>
      <c r="M354" s="278"/>
      <c r="N354" s="278"/>
      <c r="O354" s="278"/>
      <c r="P354" s="278"/>
      <c r="Q354" s="278"/>
      <c r="R354" s="278"/>
      <c r="S354" s="278"/>
      <c r="T354" s="278"/>
      <c r="U354" s="278"/>
      <c r="V354" s="278"/>
      <c r="W354" s="278"/>
      <c r="X354" s="278"/>
      <c r="Y354" s="278"/>
      <c r="Z354" s="278"/>
    </row>
    <row r="355" spans="1:26" x14ac:dyDescent="0.2">
      <c r="A355" s="277"/>
      <c r="B355" s="278"/>
      <c r="C355" s="278"/>
      <c r="D355" s="278"/>
      <c r="E355" s="278"/>
      <c r="F355" s="278"/>
      <c r="G355" s="278"/>
      <c r="H355" s="278"/>
      <c r="I355" s="278"/>
      <c r="J355" s="278"/>
      <c r="K355" s="278"/>
      <c r="L355" s="278"/>
      <c r="M355" s="278"/>
      <c r="N355" s="278"/>
      <c r="O355" s="278"/>
      <c r="P355" s="278"/>
      <c r="Q355" s="278"/>
      <c r="R355" s="278"/>
      <c r="S355" s="278"/>
      <c r="T355" s="278"/>
      <c r="U355" s="278"/>
      <c r="V355" s="278"/>
      <c r="W355" s="278"/>
      <c r="X355" s="278"/>
      <c r="Y355" s="278"/>
      <c r="Z355" s="278"/>
    </row>
    <row r="356" spans="1:26" x14ac:dyDescent="0.2">
      <c r="A356" s="277"/>
      <c r="B356" s="278"/>
      <c r="C356" s="278"/>
      <c r="D356" s="278"/>
      <c r="E356" s="278"/>
      <c r="F356" s="278"/>
      <c r="G356" s="278"/>
      <c r="H356" s="278"/>
      <c r="I356" s="278"/>
      <c r="J356" s="278"/>
      <c r="K356" s="278"/>
      <c r="L356" s="278"/>
      <c r="M356" s="278"/>
      <c r="N356" s="278"/>
      <c r="O356" s="278"/>
      <c r="P356" s="278"/>
      <c r="Q356" s="278"/>
      <c r="R356" s="278"/>
      <c r="S356" s="278"/>
      <c r="T356" s="278"/>
      <c r="U356" s="278"/>
      <c r="V356" s="278"/>
      <c r="W356" s="278"/>
      <c r="X356" s="278"/>
      <c r="Y356" s="278"/>
      <c r="Z356" s="278"/>
    </row>
    <row r="357" spans="1:26" x14ac:dyDescent="0.2">
      <c r="A357" s="277"/>
      <c r="B357" s="278"/>
      <c r="C357" s="278"/>
      <c r="D357" s="278"/>
      <c r="E357" s="278"/>
      <c r="F357" s="278"/>
      <c r="G357" s="278"/>
      <c r="H357" s="278"/>
      <c r="I357" s="278"/>
      <c r="J357" s="278"/>
      <c r="K357" s="278"/>
      <c r="L357" s="278"/>
      <c r="M357" s="278"/>
      <c r="N357" s="278"/>
      <c r="O357" s="278"/>
      <c r="P357" s="278"/>
      <c r="Q357" s="278"/>
      <c r="R357" s="278"/>
      <c r="S357" s="278"/>
      <c r="T357" s="278"/>
      <c r="U357" s="278"/>
      <c r="V357" s="278"/>
      <c r="W357" s="278"/>
      <c r="X357" s="278"/>
      <c r="Y357" s="278"/>
      <c r="Z357" s="278"/>
    </row>
    <row r="358" spans="1:26" x14ac:dyDescent="0.2">
      <c r="A358" s="277"/>
      <c r="B358" s="278"/>
      <c r="C358" s="278"/>
      <c r="D358" s="278"/>
      <c r="E358" s="278"/>
      <c r="F358" s="278"/>
      <c r="G358" s="278"/>
      <c r="H358" s="278"/>
      <c r="I358" s="278"/>
      <c r="J358" s="278"/>
      <c r="K358" s="278"/>
      <c r="L358" s="278"/>
      <c r="M358" s="278"/>
      <c r="N358" s="278"/>
      <c r="O358" s="278"/>
      <c r="P358" s="278"/>
      <c r="Q358" s="278"/>
      <c r="R358" s="278"/>
      <c r="S358" s="278"/>
      <c r="T358" s="278"/>
      <c r="U358" s="278"/>
      <c r="V358" s="278"/>
      <c r="W358" s="278"/>
      <c r="X358" s="278"/>
      <c r="Y358" s="278"/>
      <c r="Z358" s="278"/>
    </row>
    <row r="359" spans="1:26" x14ac:dyDescent="0.2">
      <c r="A359" s="277"/>
      <c r="B359" s="278"/>
      <c r="C359" s="278"/>
      <c r="D359" s="278"/>
      <c r="E359" s="278"/>
      <c r="F359" s="278"/>
      <c r="G359" s="278"/>
      <c r="H359" s="278"/>
      <c r="I359" s="278"/>
      <c r="J359" s="278"/>
      <c r="K359" s="278"/>
      <c r="L359" s="278"/>
      <c r="M359" s="278"/>
      <c r="N359" s="278"/>
      <c r="O359" s="278"/>
      <c r="P359" s="278"/>
      <c r="Q359" s="278"/>
      <c r="R359" s="278"/>
      <c r="S359" s="278"/>
      <c r="T359" s="278"/>
      <c r="U359" s="278"/>
      <c r="V359" s="278"/>
      <c r="W359" s="278"/>
      <c r="X359" s="278"/>
      <c r="Y359" s="278"/>
      <c r="Z359" s="278"/>
    </row>
    <row r="360" spans="1:26" x14ac:dyDescent="0.2">
      <c r="A360" s="277"/>
      <c r="B360" s="278"/>
      <c r="C360" s="278"/>
      <c r="D360" s="278"/>
      <c r="E360" s="278"/>
      <c r="F360" s="278"/>
      <c r="G360" s="278"/>
      <c r="H360" s="278"/>
      <c r="I360" s="278"/>
      <c r="J360" s="278"/>
      <c r="K360" s="278"/>
      <c r="L360" s="278"/>
      <c r="M360" s="278"/>
      <c r="N360" s="278"/>
      <c r="O360" s="278"/>
      <c r="P360" s="278"/>
      <c r="Q360" s="278"/>
      <c r="R360" s="278"/>
      <c r="S360" s="278"/>
      <c r="T360" s="278"/>
      <c r="U360" s="278"/>
      <c r="V360" s="278"/>
      <c r="W360" s="278"/>
      <c r="X360" s="278"/>
      <c r="Y360" s="278"/>
      <c r="Z360" s="278"/>
    </row>
    <row r="361" spans="1:26" x14ac:dyDescent="0.2">
      <c r="A361" s="277"/>
      <c r="B361" s="278"/>
      <c r="C361" s="278"/>
      <c r="D361" s="278"/>
      <c r="E361" s="278"/>
      <c r="F361" s="278"/>
      <c r="G361" s="278"/>
      <c r="H361" s="278"/>
      <c r="I361" s="278"/>
      <c r="J361" s="278"/>
      <c r="K361" s="278"/>
      <c r="L361" s="278"/>
      <c r="M361" s="278"/>
      <c r="N361" s="278"/>
      <c r="O361" s="278"/>
      <c r="P361" s="278"/>
      <c r="Q361" s="278"/>
      <c r="R361" s="278"/>
      <c r="S361" s="278"/>
      <c r="T361" s="278"/>
      <c r="U361" s="278"/>
      <c r="V361" s="278"/>
      <c r="W361" s="278"/>
      <c r="X361" s="278"/>
      <c r="Y361" s="278"/>
      <c r="Z361" s="278"/>
    </row>
    <row r="362" spans="1:26" x14ac:dyDescent="0.2">
      <c r="A362" s="277"/>
      <c r="B362" s="278"/>
      <c r="C362" s="278"/>
      <c r="D362" s="278"/>
      <c r="E362" s="278"/>
      <c r="F362" s="278"/>
      <c r="G362" s="278"/>
      <c r="H362" s="278"/>
      <c r="I362" s="278"/>
      <c r="J362" s="278"/>
      <c r="K362" s="278"/>
      <c r="L362" s="278"/>
      <c r="M362" s="278"/>
      <c r="N362" s="278"/>
      <c r="O362" s="278"/>
      <c r="P362" s="278"/>
      <c r="Q362" s="278"/>
      <c r="R362" s="278"/>
      <c r="S362" s="278"/>
      <c r="T362" s="278"/>
      <c r="U362" s="278"/>
      <c r="V362" s="278"/>
      <c r="W362" s="278"/>
      <c r="X362" s="278"/>
      <c r="Y362" s="278"/>
      <c r="Z362" s="278"/>
    </row>
    <row r="363" spans="1:26" x14ac:dyDescent="0.2">
      <c r="A363" s="277"/>
      <c r="B363" s="278"/>
      <c r="C363" s="278"/>
      <c r="D363" s="278"/>
      <c r="E363" s="278"/>
      <c r="F363" s="278"/>
      <c r="G363" s="278"/>
      <c r="H363" s="278"/>
      <c r="I363" s="278"/>
      <c r="J363" s="278"/>
      <c r="K363" s="278"/>
      <c r="L363" s="278"/>
      <c r="M363" s="278"/>
      <c r="N363" s="278"/>
      <c r="O363" s="278"/>
      <c r="P363" s="278"/>
      <c r="Q363" s="278"/>
      <c r="R363" s="278"/>
      <c r="S363" s="278"/>
      <c r="T363" s="278"/>
      <c r="U363" s="278"/>
      <c r="V363" s="278"/>
      <c r="W363" s="278"/>
      <c r="X363" s="278"/>
      <c r="Y363" s="278"/>
      <c r="Z363" s="278"/>
    </row>
    <row r="364" spans="1:26" x14ac:dyDescent="0.2">
      <c r="A364" s="277"/>
      <c r="B364" s="278"/>
      <c r="C364" s="278"/>
      <c r="D364" s="278"/>
      <c r="E364" s="278"/>
      <c r="F364" s="278"/>
      <c r="G364" s="278"/>
      <c r="H364" s="278"/>
      <c r="I364" s="278"/>
      <c r="J364" s="278"/>
      <c r="K364" s="278"/>
      <c r="L364" s="278"/>
      <c r="M364" s="278"/>
      <c r="N364" s="278"/>
      <c r="O364" s="278"/>
      <c r="P364" s="278"/>
      <c r="Q364" s="278"/>
      <c r="R364" s="278"/>
      <c r="S364" s="278"/>
      <c r="T364" s="278"/>
      <c r="U364" s="278"/>
      <c r="V364" s="278"/>
      <c r="W364" s="278"/>
      <c r="X364" s="278"/>
      <c r="Y364" s="278"/>
      <c r="Z364" s="278"/>
    </row>
    <row r="365" spans="1:26" x14ac:dyDescent="0.2">
      <c r="A365" s="277"/>
      <c r="B365" s="278"/>
      <c r="C365" s="278"/>
      <c r="D365" s="278"/>
      <c r="E365" s="278"/>
      <c r="F365" s="278"/>
      <c r="G365" s="278"/>
      <c r="H365" s="278"/>
      <c r="I365" s="278"/>
      <c r="J365" s="278"/>
      <c r="K365" s="278"/>
      <c r="L365" s="278"/>
      <c r="M365" s="278"/>
      <c r="N365" s="278"/>
      <c r="O365" s="278"/>
      <c r="P365" s="278"/>
      <c r="Q365" s="278"/>
      <c r="R365" s="278"/>
      <c r="S365" s="278"/>
      <c r="T365" s="278"/>
      <c r="U365" s="278"/>
      <c r="V365" s="278"/>
      <c r="W365" s="278"/>
      <c r="X365" s="278"/>
      <c r="Y365" s="278"/>
      <c r="Z365" s="278"/>
    </row>
    <row r="366" spans="1:26" x14ac:dyDescent="0.2">
      <c r="A366" s="277"/>
      <c r="B366" s="278"/>
      <c r="C366" s="278"/>
      <c r="D366" s="278"/>
      <c r="E366" s="278"/>
      <c r="F366" s="278"/>
      <c r="G366" s="278"/>
      <c r="H366" s="278"/>
      <c r="I366" s="278"/>
      <c r="J366" s="278"/>
      <c r="K366" s="278"/>
      <c r="L366" s="278"/>
      <c r="M366" s="278"/>
      <c r="N366" s="278"/>
      <c r="O366" s="278"/>
      <c r="P366" s="278"/>
      <c r="Q366" s="278"/>
      <c r="R366" s="278"/>
      <c r="S366" s="278"/>
      <c r="T366" s="278"/>
      <c r="U366" s="278"/>
      <c r="V366" s="278"/>
      <c r="W366" s="278"/>
      <c r="X366" s="278"/>
      <c r="Y366" s="278"/>
      <c r="Z366" s="278"/>
    </row>
    <row r="367" spans="1:26" x14ac:dyDescent="0.2">
      <c r="A367" s="277"/>
      <c r="B367" s="278"/>
      <c r="C367" s="278"/>
      <c r="D367" s="278"/>
      <c r="E367" s="278"/>
      <c r="F367" s="278"/>
      <c r="G367" s="278"/>
      <c r="H367" s="278"/>
      <c r="I367" s="278"/>
      <c r="J367" s="278"/>
      <c r="K367" s="278"/>
      <c r="L367" s="278"/>
      <c r="M367" s="278"/>
      <c r="N367" s="278"/>
      <c r="O367" s="278"/>
      <c r="P367" s="278"/>
      <c r="Q367" s="278"/>
      <c r="R367" s="278"/>
      <c r="S367" s="278"/>
      <c r="T367" s="278"/>
      <c r="U367" s="278"/>
      <c r="V367" s="278"/>
      <c r="W367" s="278"/>
      <c r="X367" s="278"/>
      <c r="Y367" s="278"/>
      <c r="Z367" s="278"/>
    </row>
    <row r="368" spans="1:26" x14ac:dyDescent="0.2">
      <c r="A368" s="277"/>
      <c r="B368" s="278"/>
      <c r="C368" s="278"/>
      <c r="D368" s="278"/>
      <c r="E368" s="278"/>
      <c r="F368" s="278"/>
      <c r="G368" s="278"/>
      <c r="H368" s="278"/>
      <c r="I368" s="278"/>
      <c r="J368" s="278"/>
      <c r="K368" s="278"/>
      <c r="L368" s="278"/>
      <c r="M368" s="278"/>
      <c r="N368" s="278"/>
      <c r="O368" s="278"/>
      <c r="P368" s="278"/>
      <c r="Q368" s="278"/>
      <c r="R368" s="278"/>
      <c r="S368" s="278"/>
      <c r="T368" s="278"/>
      <c r="U368" s="278"/>
      <c r="V368" s="278"/>
      <c r="W368" s="278"/>
      <c r="X368" s="278"/>
      <c r="Y368" s="278"/>
      <c r="Z368" s="278"/>
    </row>
    <row r="369" spans="1:26" x14ac:dyDescent="0.2">
      <c r="A369" s="277"/>
      <c r="B369" s="278"/>
      <c r="C369" s="278"/>
      <c r="D369" s="278"/>
      <c r="E369" s="278"/>
      <c r="F369" s="278"/>
      <c r="G369" s="278"/>
      <c r="H369" s="278"/>
      <c r="I369" s="278"/>
      <c r="J369" s="278"/>
      <c r="K369" s="278"/>
      <c r="L369" s="278"/>
      <c r="M369" s="278"/>
      <c r="N369" s="278"/>
      <c r="O369" s="278"/>
      <c r="P369" s="278"/>
      <c r="Q369" s="278"/>
      <c r="R369" s="278"/>
      <c r="S369" s="278"/>
      <c r="T369" s="278"/>
      <c r="U369" s="278"/>
      <c r="V369" s="278"/>
      <c r="W369" s="278"/>
      <c r="X369" s="278"/>
      <c r="Y369" s="278"/>
      <c r="Z369" s="278"/>
    </row>
    <row r="370" spans="1:26" x14ac:dyDescent="0.2">
      <c r="A370" s="277"/>
      <c r="B370" s="278"/>
      <c r="C370" s="278"/>
      <c r="D370" s="278"/>
      <c r="E370" s="278"/>
      <c r="F370" s="278"/>
      <c r="G370" s="278"/>
      <c r="H370" s="278"/>
      <c r="I370" s="278"/>
      <c r="J370" s="278"/>
      <c r="K370" s="278"/>
      <c r="L370" s="278"/>
      <c r="M370" s="278"/>
      <c r="N370" s="278"/>
      <c r="O370" s="278"/>
      <c r="P370" s="278"/>
      <c r="Q370" s="278"/>
      <c r="R370" s="278"/>
      <c r="S370" s="278"/>
      <c r="T370" s="278"/>
      <c r="U370" s="278"/>
      <c r="V370" s="278"/>
      <c r="W370" s="278"/>
      <c r="X370" s="278"/>
      <c r="Y370" s="278"/>
      <c r="Z370" s="278"/>
    </row>
    <row r="371" spans="1:26" x14ac:dyDescent="0.2">
      <c r="A371" s="277"/>
      <c r="B371" s="278"/>
      <c r="C371" s="278"/>
      <c r="D371" s="278"/>
      <c r="E371" s="278"/>
      <c r="F371" s="278"/>
      <c r="G371" s="278"/>
      <c r="H371" s="278"/>
      <c r="I371" s="278"/>
      <c r="J371" s="278"/>
      <c r="K371" s="278"/>
      <c r="L371" s="278"/>
      <c r="M371" s="278"/>
      <c r="N371" s="278"/>
      <c r="O371" s="278"/>
      <c r="P371" s="278"/>
      <c r="Q371" s="278"/>
      <c r="R371" s="278"/>
      <c r="S371" s="278"/>
      <c r="T371" s="278"/>
      <c r="U371" s="278"/>
      <c r="V371" s="278"/>
      <c r="W371" s="278"/>
      <c r="X371" s="278"/>
      <c r="Y371" s="278"/>
      <c r="Z371" s="278"/>
    </row>
    <row r="372" spans="1:26" x14ac:dyDescent="0.2">
      <c r="A372" s="277"/>
      <c r="B372" s="278"/>
      <c r="C372" s="278"/>
      <c r="D372" s="278"/>
      <c r="E372" s="278"/>
      <c r="F372" s="278"/>
      <c r="G372" s="278"/>
      <c r="H372" s="278"/>
      <c r="I372" s="278"/>
      <c r="J372" s="278"/>
      <c r="K372" s="278"/>
      <c r="L372" s="278"/>
      <c r="M372" s="278"/>
      <c r="N372" s="278"/>
      <c r="O372" s="278"/>
      <c r="P372" s="278"/>
      <c r="Q372" s="278"/>
      <c r="R372" s="278"/>
      <c r="S372" s="278"/>
      <c r="T372" s="278"/>
      <c r="U372" s="278"/>
      <c r="V372" s="278"/>
      <c r="W372" s="278"/>
      <c r="X372" s="278"/>
      <c r="Y372" s="278"/>
      <c r="Z372" s="278"/>
    </row>
    <row r="373" spans="1:26" x14ac:dyDescent="0.2">
      <c r="A373" s="277"/>
      <c r="B373" s="278"/>
      <c r="C373" s="278"/>
      <c r="D373" s="278"/>
      <c r="E373" s="278"/>
      <c r="F373" s="278"/>
      <c r="G373" s="278"/>
      <c r="H373" s="278"/>
      <c r="I373" s="278"/>
      <c r="J373" s="278"/>
      <c r="K373" s="278"/>
      <c r="L373" s="278"/>
      <c r="M373" s="278"/>
      <c r="N373" s="278"/>
      <c r="O373" s="278"/>
      <c r="P373" s="278"/>
      <c r="Q373" s="278"/>
      <c r="R373" s="278"/>
      <c r="S373" s="278"/>
      <c r="T373" s="278"/>
      <c r="U373" s="278"/>
      <c r="V373" s="278"/>
      <c r="W373" s="278"/>
      <c r="X373" s="278"/>
      <c r="Y373" s="278"/>
      <c r="Z373" s="278"/>
    </row>
    <row r="374" spans="1:26" x14ac:dyDescent="0.2">
      <c r="A374" s="277"/>
      <c r="B374" s="278"/>
      <c r="C374" s="278"/>
      <c r="D374" s="278"/>
      <c r="E374" s="278"/>
      <c r="F374" s="278"/>
      <c r="G374" s="278"/>
      <c r="H374" s="278"/>
      <c r="I374" s="278"/>
      <c r="J374" s="278"/>
      <c r="K374" s="278"/>
      <c r="L374" s="278"/>
      <c r="M374" s="278"/>
      <c r="N374" s="278"/>
      <c r="O374" s="278"/>
      <c r="P374" s="278"/>
      <c r="Q374" s="278"/>
      <c r="R374" s="278"/>
      <c r="S374" s="278"/>
      <c r="T374" s="278"/>
      <c r="U374" s="278"/>
      <c r="V374" s="278"/>
      <c r="W374" s="278"/>
      <c r="X374" s="278"/>
      <c r="Y374" s="278"/>
      <c r="Z374" s="278"/>
    </row>
    <row r="375" spans="1:26" x14ac:dyDescent="0.2">
      <c r="A375" s="277"/>
      <c r="B375" s="278"/>
      <c r="C375" s="278"/>
      <c r="D375" s="278"/>
      <c r="E375" s="278"/>
      <c r="F375" s="278"/>
      <c r="G375" s="278"/>
      <c r="H375" s="278"/>
      <c r="I375" s="278"/>
      <c r="J375" s="278"/>
      <c r="K375" s="278"/>
      <c r="L375" s="278"/>
      <c r="M375" s="278"/>
      <c r="N375" s="278"/>
      <c r="O375" s="278"/>
      <c r="P375" s="278"/>
      <c r="Q375" s="278"/>
      <c r="R375" s="278"/>
      <c r="S375" s="278"/>
      <c r="T375" s="278"/>
      <c r="U375" s="278"/>
      <c r="V375" s="278"/>
      <c r="W375" s="278"/>
      <c r="X375" s="278"/>
      <c r="Y375" s="278"/>
      <c r="Z375" s="278"/>
    </row>
    <row r="376" spans="1:26" x14ac:dyDescent="0.2">
      <c r="A376" s="277"/>
      <c r="B376" s="278"/>
      <c r="C376" s="278"/>
      <c r="D376" s="278"/>
      <c r="E376" s="278"/>
      <c r="F376" s="278"/>
      <c r="G376" s="278"/>
      <c r="H376" s="278"/>
      <c r="I376" s="278"/>
      <c r="J376" s="278"/>
      <c r="K376" s="278"/>
      <c r="L376" s="278"/>
      <c r="M376" s="278"/>
      <c r="N376" s="278"/>
      <c r="O376" s="278"/>
      <c r="P376" s="278"/>
      <c r="Q376" s="278"/>
      <c r="R376" s="278"/>
      <c r="S376" s="278"/>
      <c r="T376" s="278"/>
      <c r="U376" s="278"/>
      <c r="V376" s="278"/>
      <c r="W376" s="278"/>
      <c r="X376" s="278"/>
      <c r="Y376" s="278"/>
      <c r="Z376" s="278"/>
    </row>
    <row r="377" spans="1:26" x14ac:dyDescent="0.2">
      <c r="A377" s="277"/>
      <c r="B377" s="278"/>
      <c r="C377" s="278"/>
      <c r="D377" s="278"/>
      <c r="E377" s="278"/>
      <c r="F377" s="278"/>
      <c r="G377" s="278"/>
      <c r="H377" s="278"/>
      <c r="I377" s="278"/>
      <c r="J377" s="278"/>
      <c r="K377" s="278"/>
      <c r="L377" s="278"/>
      <c r="M377" s="278"/>
      <c r="N377" s="278"/>
      <c r="O377" s="278"/>
      <c r="P377" s="278"/>
      <c r="Q377" s="278"/>
      <c r="R377" s="278"/>
      <c r="S377" s="278"/>
      <c r="T377" s="278"/>
      <c r="U377" s="278"/>
      <c r="V377" s="278"/>
      <c r="W377" s="278"/>
      <c r="X377" s="278"/>
      <c r="Y377" s="278"/>
      <c r="Z377" s="278"/>
    </row>
    <row r="378" spans="1:26" x14ac:dyDescent="0.2">
      <c r="A378" s="277"/>
      <c r="B378" s="278"/>
      <c r="C378" s="278"/>
      <c r="D378" s="278"/>
      <c r="E378" s="278"/>
      <c r="F378" s="278"/>
      <c r="G378" s="278"/>
      <c r="H378" s="278"/>
      <c r="I378" s="278"/>
      <c r="J378" s="278"/>
      <c r="K378" s="278"/>
      <c r="L378" s="278"/>
      <c r="M378" s="278"/>
      <c r="N378" s="278"/>
      <c r="O378" s="278"/>
      <c r="P378" s="278"/>
      <c r="Q378" s="278"/>
      <c r="R378" s="278"/>
      <c r="S378" s="278"/>
      <c r="T378" s="278"/>
      <c r="U378" s="278"/>
      <c r="V378" s="278"/>
      <c r="W378" s="278"/>
      <c r="X378" s="278"/>
      <c r="Y378" s="278"/>
      <c r="Z378" s="278"/>
    </row>
    <row r="379" spans="1:26" x14ac:dyDescent="0.2">
      <c r="A379" s="277"/>
      <c r="B379" s="278"/>
      <c r="C379" s="278"/>
      <c r="D379" s="278"/>
      <c r="E379" s="278"/>
      <c r="F379" s="278"/>
      <c r="G379" s="278"/>
      <c r="H379" s="278"/>
      <c r="I379" s="278"/>
      <c r="J379" s="278"/>
      <c r="K379" s="278"/>
      <c r="L379" s="278"/>
      <c r="M379" s="278"/>
      <c r="N379" s="278"/>
      <c r="O379" s="278"/>
      <c r="P379" s="278"/>
      <c r="Q379" s="278"/>
      <c r="R379" s="278"/>
      <c r="S379" s="278"/>
      <c r="T379" s="278"/>
      <c r="U379" s="278"/>
      <c r="V379" s="278"/>
      <c r="W379" s="278"/>
      <c r="X379" s="278"/>
      <c r="Y379" s="278"/>
      <c r="Z379" s="278"/>
    </row>
    <row r="380" spans="1:26" x14ac:dyDescent="0.2">
      <c r="A380" s="277"/>
      <c r="B380" s="278"/>
      <c r="C380" s="278"/>
      <c r="D380" s="278"/>
      <c r="E380" s="278"/>
      <c r="F380" s="278"/>
      <c r="G380" s="278"/>
      <c r="H380" s="278"/>
      <c r="I380" s="278"/>
      <c r="J380" s="278"/>
      <c r="K380" s="278"/>
      <c r="L380" s="278"/>
      <c r="M380" s="278"/>
      <c r="N380" s="278"/>
      <c r="O380" s="278"/>
      <c r="P380" s="278"/>
      <c r="Q380" s="278"/>
      <c r="R380" s="278"/>
      <c r="S380" s="278"/>
      <c r="T380" s="278"/>
      <c r="U380" s="278"/>
      <c r="V380" s="278"/>
      <c r="W380" s="278"/>
      <c r="X380" s="278"/>
      <c r="Y380" s="278"/>
      <c r="Z380" s="278"/>
    </row>
    <row r="381" spans="1:26" x14ac:dyDescent="0.2">
      <c r="A381" s="277"/>
      <c r="B381" s="278"/>
      <c r="C381" s="278"/>
      <c r="D381" s="278"/>
      <c r="E381" s="278"/>
      <c r="F381" s="278"/>
      <c r="G381" s="278"/>
      <c r="H381" s="278"/>
      <c r="I381" s="278"/>
      <c r="J381" s="278"/>
      <c r="K381" s="278"/>
      <c r="L381" s="278"/>
      <c r="M381" s="278"/>
      <c r="N381" s="278"/>
      <c r="O381" s="278"/>
      <c r="P381" s="278"/>
      <c r="Q381" s="278"/>
      <c r="R381" s="278"/>
      <c r="S381" s="278"/>
      <c r="T381" s="278"/>
      <c r="U381" s="278"/>
      <c r="V381" s="278"/>
      <c r="W381" s="278"/>
      <c r="X381" s="278"/>
      <c r="Y381" s="278"/>
      <c r="Z381" s="278"/>
    </row>
    <row r="382" spans="1:26" x14ac:dyDescent="0.2">
      <c r="A382" s="277"/>
      <c r="B382" s="278"/>
      <c r="C382" s="278"/>
      <c r="D382" s="278"/>
      <c r="E382" s="278"/>
      <c r="F382" s="278"/>
      <c r="G382" s="278"/>
      <c r="H382" s="278"/>
      <c r="I382" s="278"/>
      <c r="J382" s="278"/>
      <c r="K382" s="278"/>
      <c r="L382" s="278"/>
      <c r="M382" s="278"/>
      <c r="N382" s="278"/>
      <c r="O382" s="278"/>
      <c r="P382" s="278"/>
      <c r="Q382" s="278"/>
      <c r="R382" s="278"/>
      <c r="S382" s="278"/>
      <c r="T382" s="278"/>
      <c r="U382" s="278"/>
      <c r="V382" s="278"/>
      <c r="W382" s="278"/>
      <c r="X382" s="278"/>
      <c r="Y382" s="278"/>
      <c r="Z382" s="278"/>
    </row>
    <row r="383" spans="1:26" x14ac:dyDescent="0.2">
      <c r="A383" s="277"/>
      <c r="B383" s="278"/>
      <c r="C383" s="278"/>
      <c r="D383" s="278"/>
      <c r="E383" s="278"/>
      <c r="F383" s="278"/>
      <c r="G383" s="278"/>
      <c r="H383" s="278"/>
      <c r="I383" s="278"/>
      <c r="J383" s="278"/>
      <c r="K383" s="278"/>
      <c r="L383" s="278"/>
      <c r="M383" s="278"/>
      <c r="N383" s="278"/>
      <c r="O383" s="278"/>
      <c r="P383" s="278"/>
      <c r="Q383" s="278"/>
      <c r="R383" s="278"/>
      <c r="S383" s="278"/>
      <c r="T383" s="278"/>
      <c r="U383" s="278"/>
      <c r="V383" s="278"/>
      <c r="W383" s="278"/>
      <c r="X383" s="278"/>
      <c r="Y383" s="278"/>
      <c r="Z383" s="278"/>
    </row>
    <row r="384" spans="1:26" x14ac:dyDescent="0.2">
      <c r="A384" s="277"/>
      <c r="B384" s="278"/>
      <c r="C384" s="278"/>
      <c r="D384" s="278"/>
      <c r="E384" s="278"/>
      <c r="F384" s="278"/>
      <c r="G384" s="278"/>
      <c r="H384" s="278"/>
      <c r="I384" s="278"/>
      <c r="J384" s="278"/>
      <c r="K384" s="278"/>
      <c r="L384" s="278"/>
      <c r="M384" s="278"/>
      <c r="N384" s="278"/>
      <c r="O384" s="278"/>
      <c r="P384" s="278"/>
      <c r="Q384" s="278"/>
      <c r="R384" s="278"/>
      <c r="S384" s="278"/>
      <c r="T384" s="278"/>
      <c r="U384" s="278"/>
      <c r="V384" s="278"/>
      <c r="W384" s="278"/>
      <c r="X384" s="278"/>
      <c r="Y384" s="278"/>
      <c r="Z384" s="278"/>
    </row>
    <row r="385" spans="1:26" x14ac:dyDescent="0.2">
      <c r="A385" s="277"/>
      <c r="B385" s="278"/>
      <c r="C385" s="278"/>
      <c r="D385" s="278"/>
      <c r="E385" s="278"/>
      <c r="F385" s="278"/>
      <c r="G385" s="278"/>
      <c r="H385" s="278"/>
      <c r="I385" s="278"/>
      <c r="J385" s="278"/>
      <c r="K385" s="278"/>
      <c r="L385" s="278"/>
      <c r="M385" s="278"/>
      <c r="N385" s="278"/>
      <c r="O385" s="278"/>
      <c r="P385" s="278"/>
      <c r="Q385" s="278"/>
      <c r="R385" s="278"/>
      <c r="S385" s="278"/>
      <c r="T385" s="278"/>
      <c r="U385" s="278"/>
      <c r="V385" s="278"/>
      <c r="W385" s="278"/>
      <c r="X385" s="278"/>
      <c r="Y385" s="278"/>
      <c r="Z385" s="278"/>
    </row>
    <row r="386" spans="1:26" x14ac:dyDescent="0.2">
      <c r="A386" s="277"/>
      <c r="B386" s="278"/>
      <c r="C386" s="278"/>
      <c r="D386" s="278"/>
      <c r="E386" s="278"/>
      <c r="F386" s="278"/>
      <c r="G386" s="278"/>
      <c r="H386" s="278"/>
      <c r="I386" s="278"/>
      <c r="J386" s="278"/>
      <c r="K386" s="278"/>
      <c r="L386" s="278"/>
      <c r="M386" s="278"/>
      <c r="N386" s="278"/>
      <c r="O386" s="278"/>
      <c r="P386" s="278"/>
      <c r="Q386" s="278"/>
      <c r="R386" s="278"/>
      <c r="S386" s="278"/>
      <c r="T386" s="278"/>
      <c r="U386" s="278"/>
      <c r="V386" s="278"/>
      <c r="W386" s="278"/>
      <c r="X386" s="278"/>
      <c r="Y386" s="278"/>
      <c r="Z386" s="278"/>
    </row>
    <row r="387" spans="1:26" x14ac:dyDescent="0.2">
      <c r="A387" s="277"/>
      <c r="B387" s="278"/>
      <c r="C387" s="278"/>
      <c r="D387" s="278"/>
      <c r="E387" s="278"/>
      <c r="F387" s="278"/>
      <c r="G387" s="278"/>
      <c r="H387" s="278"/>
      <c r="I387" s="278"/>
      <c r="J387" s="278"/>
      <c r="K387" s="278"/>
      <c r="L387" s="278"/>
      <c r="M387" s="278"/>
      <c r="N387" s="278"/>
      <c r="O387" s="278"/>
      <c r="P387" s="278"/>
      <c r="Q387" s="278"/>
      <c r="R387" s="278"/>
      <c r="S387" s="278"/>
      <c r="T387" s="278"/>
      <c r="U387" s="278"/>
      <c r="V387" s="278"/>
      <c r="W387" s="278"/>
      <c r="X387" s="278"/>
      <c r="Y387" s="278"/>
      <c r="Z387" s="278"/>
    </row>
    <row r="388" spans="1:26" x14ac:dyDescent="0.2">
      <c r="A388" s="277"/>
      <c r="B388" s="278"/>
      <c r="C388" s="278"/>
      <c r="D388" s="278"/>
      <c r="E388" s="278"/>
      <c r="F388" s="278"/>
      <c r="G388" s="278"/>
      <c r="H388" s="278"/>
      <c r="I388" s="278"/>
      <c r="J388" s="278"/>
      <c r="K388" s="278"/>
      <c r="L388" s="278"/>
      <c r="M388" s="278"/>
      <c r="N388" s="278"/>
      <c r="O388" s="278"/>
      <c r="P388" s="278"/>
      <c r="Q388" s="278"/>
      <c r="R388" s="278"/>
      <c r="S388" s="278"/>
      <c r="T388" s="278"/>
      <c r="U388" s="278"/>
      <c r="V388" s="278"/>
      <c r="W388" s="278"/>
      <c r="X388" s="278"/>
      <c r="Y388" s="278"/>
      <c r="Z388" s="278"/>
    </row>
    <row r="389" spans="1:26" x14ac:dyDescent="0.2">
      <c r="A389" s="277"/>
      <c r="B389" s="278"/>
      <c r="C389" s="278"/>
      <c r="D389" s="278"/>
      <c r="E389" s="278"/>
      <c r="F389" s="278"/>
      <c r="G389" s="278"/>
      <c r="H389" s="278"/>
      <c r="I389" s="278"/>
      <c r="J389" s="278"/>
      <c r="K389" s="278"/>
      <c r="L389" s="278"/>
      <c r="M389" s="278"/>
      <c r="N389" s="278"/>
      <c r="O389" s="278"/>
      <c r="P389" s="278"/>
      <c r="Q389" s="278"/>
      <c r="R389" s="278"/>
      <c r="S389" s="278"/>
      <c r="T389" s="278"/>
      <c r="U389" s="278"/>
      <c r="V389" s="278"/>
      <c r="W389" s="278"/>
      <c r="X389" s="278"/>
      <c r="Y389" s="278"/>
      <c r="Z389" s="278"/>
    </row>
    <row r="390" spans="1:26" x14ac:dyDescent="0.2">
      <c r="A390" s="277"/>
      <c r="B390" s="278"/>
      <c r="C390" s="278"/>
      <c r="D390" s="278"/>
      <c r="E390" s="278"/>
      <c r="F390" s="278"/>
      <c r="G390" s="278"/>
      <c r="H390" s="278"/>
      <c r="I390" s="278"/>
      <c r="J390" s="278"/>
      <c r="K390" s="278"/>
      <c r="L390" s="278"/>
      <c r="M390" s="278"/>
      <c r="N390" s="278"/>
      <c r="O390" s="278"/>
      <c r="P390" s="278"/>
      <c r="Q390" s="278"/>
      <c r="R390" s="278"/>
      <c r="S390" s="278"/>
      <c r="T390" s="278"/>
      <c r="U390" s="278"/>
      <c r="V390" s="278"/>
      <c r="W390" s="278"/>
      <c r="X390" s="278"/>
      <c r="Y390" s="278"/>
      <c r="Z390" s="278"/>
    </row>
    <row r="391" spans="1:26" x14ac:dyDescent="0.2">
      <c r="A391" s="277"/>
      <c r="B391" s="278"/>
      <c r="C391" s="278"/>
      <c r="D391" s="278"/>
      <c r="E391" s="278"/>
      <c r="F391" s="278"/>
      <c r="G391" s="278"/>
      <c r="H391" s="278"/>
      <c r="I391" s="278"/>
      <c r="J391" s="278"/>
      <c r="K391" s="278"/>
      <c r="L391" s="278"/>
      <c r="M391" s="278"/>
      <c r="N391" s="278"/>
      <c r="O391" s="278"/>
      <c r="P391" s="278"/>
      <c r="Q391" s="278"/>
      <c r="R391" s="278"/>
      <c r="S391" s="278"/>
      <c r="T391" s="278"/>
      <c r="U391" s="278"/>
      <c r="V391" s="278"/>
      <c r="W391" s="278"/>
      <c r="X391" s="278"/>
      <c r="Y391" s="278"/>
      <c r="Z391" s="278"/>
    </row>
    <row r="392" spans="1:26" x14ac:dyDescent="0.2">
      <c r="A392" s="277"/>
      <c r="B392" s="278"/>
      <c r="C392" s="278"/>
      <c r="D392" s="278"/>
      <c r="E392" s="278"/>
      <c r="F392" s="278"/>
      <c r="G392" s="278"/>
      <c r="H392" s="278"/>
      <c r="I392" s="278"/>
      <c r="J392" s="278"/>
      <c r="K392" s="278"/>
      <c r="L392" s="278"/>
      <c r="M392" s="278"/>
      <c r="N392" s="278"/>
      <c r="O392" s="278"/>
      <c r="P392" s="278"/>
      <c r="Q392" s="278"/>
      <c r="R392" s="278"/>
      <c r="S392" s="278"/>
      <c r="T392" s="278"/>
      <c r="U392" s="278"/>
      <c r="V392" s="278"/>
      <c r="W392" s="278"/>
      <c r="X392" s="278"/>
      <c r="Y392" s="278"/>
      <c r="Z392" s="278"/>
    </row>
    <row r="393" spans="1:26" x14ac:dyDescent="0.2">
      <c r="A393" s="277"/>
      <c r="B393" s="278"/>
      <c r="C393" s="278"/>
      <c r="D393" s="278"/>
      <c r="E393" s="278"/>
      <c r="F393" s="278"/>
      <c r="G393" s="278"/>
      <c r="H393" s="278"/>
      <c r="I393" s="278"/>
      <c r="J393" s="278"/>
      <c r="K393" s="278"/>
      <c r="L393" s="278"/>
      <c r="M393" s="278"/>
      <c r="N393" s="278"/>
      <c r="O393" s="278"/>
      <c r="P393" s="278"/>
      <c r="Q393" s="278"/>
      <c r="R393" s="278"/>
      <c r="S393" s="278"/>
      <c r="T393" s="278"/>
      <c r="U393" s="278"/>
      <c r="V393" s="278"/>
      <c r="W393" s="278"/>
      <c r="X393" s="278"/>
      <c r="Y393" s="278"/>
      <c r="Z393" s="278"/>
    </row>
    <row r="394" spans="1:26" x14ac:dyDescent="0.2">
      <c r="A394" s="277"/>
      <c r="B394" s="278"/>
      <c r="C394" s="278"/>
      <c r="D394" s="278"/>
      <c r="E394" s="278"/>
      <c r="F394" s="278"/>
      <c r="G394" s="278"/>
      <c r="H394" s="278"/>
      <c r="I394" s="278"/>
      <c r="J394" s="278"/>
      <c r="K394" s="278"/>
      <c r="L394" s="278"/>
      <c r="M394" s="278"/>
      <c r="N394" s="278"/>
      <c r="O394" s="278"/>
      <c r="P394" s="278"/>
      <c r="Q394" s="278"/>
      <c r="R394" s="278"/>
      <c r="S394" s="278"/>
      <c r="T394" s="278"/>
      <c r="U394" s="278"/>
      <c r="V394" s="278"/>
      <c r="W394" s="278"/>
      <c r="X394" s="278"/>
      <c r="Y394" s="278"/>
      <c r="Z394" s="278"/>
    </row>
    <row r="395" spans="1:26" x14ac:dyDescent="0.2">
      <c r="A395" s="277"/>
      <c r="B395" s="278"/>
      <c r="C395" s="278"/>
      <c r="D395" s="278"/>
      <c r="E395" s="278"/>
      <c r="F395" s="278"/>
      <c r="G395" s="278"/>
      <c r="H395" s="278"/>
      <c r="I395" s="278"/>
      <c r="J395" s="278"/>
      <c r="K395" s="278"/>
      <c r="L395" s="278"/>
      <c r="M395" s="278"/>
      <c r="N395" s="278"/>
      <c r="O395" s="278"/>
      <c r="P395" s="278"/>
      <c r="Q395" s="278"/>
      <c r="R395" s="278"/>
      <c r="S395" s="278"/>
      <c r="T395" s="278"/>
      <c r="U395" s="278"/>
      <c r="V395" s="278"/>
      <c r="W395" s="278"/>
      <c r="X395" s="278"/>
      <c r="Y395" s="278"/>
      <c r="Z395" s="278"/>
    </row>
    <row r="396" spans="1:26" x14ac:dyDescent="0.2">
      <c r="A396" s="277"/>
      <c r="B396" s="278"/>
      <c r="C396" s="278"/>
      <c r="D396" s="278"/>
      <c r="E396" s="278"/>
      <c r="F396" s="278"/>
      <c r="G396" s="278"/>
      <c r="H396" s="278"/>
      <c r="I396" s="278"/>
      <c r="J396" s="278"/>
      <c r="K396" s="278"/>
      <c r="L396" s="278"/>
      <c r="M396" s="278"/>
      <c r="N396" s="278"/>
      <c r="O396" s="278"/>
      <c r="P396" s="278"/>
      <c r="Q396" s="278"/>
      <c r="R396" s="278"/>
      <c r="S396" s="278"/>
      <c r="T396" s="278"/>
      <c r="U396" s="278"/>
      <c r="V396" s="278"/>
      <c r="W396" s="278"/>
      <c r="X396" s="278"/>
      <c r="Y396" s="278"/>
      <c r="Z396" s="278"/>
    </row>
    <row r="397" spans="1:26" x14ac:dyDescent="0.2">
      <c r="A397" s="277"/>
      <c r="B397" s="278"/>
      <c r="C397" s="278"/>
      <c r="D397" s="278"/>
      <c r="E397" s="278"/>
      <c r="F397" s="278"/>
      <c r="G397" s="278"/>
      <c r="H397" s="278"/>
      <c r="I397" s="278"/>
      <c r="J397" s="278"/>
      <c r="K397" s="278"/>
      <c r="L397" s="278"/>
      <c r="M397" s="278"/>
      <c r="N397" s="278"/>
      <c r="O397" s="278"/>
      <c r="P397" s="278"/>
      <c r="Q397" s="278"/>
      <c r="R397" s="278"/>
      <c r="S397" s="278"/>
      <c r="T397" s="278"/>
      <c r="U397" s="278"/>
      <c r="V397" s="278"/>
      <c r="W397" s="278"/>
      <c r="X397" s="278"/>
      <c r="Y397" s="278"/>
      <c r="Z397" s="278"/>
    </row>
    <row r="398" spans="1:26" x14ac:dyDescent="0.2">
      <c r="A398" s="277"/>
      <c r="B398" s="278"/>
      <c r="C398" s="278"/>
      <c r="D398" s="278"/>
      <c r="E398" s="278"/>
      <c r="F398" s="278"/>
      <c r="G398" s="278"/>
      <c r="H398" s="278"/>
      <c r="I398" s="278"/>
      <c r="J398" s="278"/>
      <c r="K398" s="278"/>
      <c r="L398" s="278"/>
      <c r="M398" s="278"/>
      <c r="N398" s="278"/>
      <c r="O398" s="278"/>
      <c r="P398" s="278"/>
      <c r="Q398" s="278"/>
      <c r="R398" s="278"/>
      <c r="S398" s="278"/>
      <c r="T398" s="278"/>
      <c r="U398" s="278"/>
      <c r="V398" s="278"/>
      <c r="W398" s="278"/>
      <c r="X398" s="278"/>
      <c r="Y398" s="278"/>
      <c r="Z398" s="278"/>
    </row>
    <row r="399" spans="1:26" x14ac:dyDescent="0.2">
      <c r="A399" s="277"/>
      <c r="B399" s="278"/>
      <c r="C399" s="278"/>
      <c r="D399" s="278"/>
      <c r="E399" s="278"/>
      <c r="F399" s="278"/>
      <c r="G399" s="278"/>
      <c r="H399" s="278"/>
      <c r="I399" s="278"/>
      <c r="J399" s="278"/>
      <c r="K399" s="278"/>
      <c r="L399" s="278"/>
      <c r="M399" s="278"/>
      <c r="N399" s="278"/>
      <c r="O399" s="278"/>
      <c r="P399" s="278"/>
      <c r="Q399" s="278"/>
      <c r="R399" s="278"/>
      <c r="S399" s="278"/>
      <c r="T399" s="278"/>
      <c r="U399" s="278"/>
      <c r="V399" s="278"/>
      <c r="W399" s="278"/>
      <c r="X399" s="278"/>
      <c r="Y399" s="278"/>
      <c r="Z399" s="278"/>
    </row>
    <row r="400" spans="1:26" x14ac:dyDescent="0.2">
      <c r="A400" s="277"/>
      <c r="B400" s="278"/>
      <c r="C400" s="278"/>
      <c r="D400" s="278"/>
      <c r="E400" s="278"/>
      <c r="F400" s="278"/>
      <c r="G400" s="278"/>
      <c r="H400" s="278"/>
      <c r="I400" s="278"/>
      <c r="J400" s="278"/>
      <c r="K400" s="278"/>
      <c r="L400" s="278"/>
      <c r="M400" s="278"/>
      <c r="N400" s="278"/>
      <c r="O400" s="278"/>
      <c r="P400" s="278"/>
      <c r="Q400" s="278"/>
      <c r="R400" s="278"/>
      <c r="S400" s="278"/>
      <c r="T400" s="278"/>
      <c r="U400" s="278"/>
      <c r="V400" s="278"/>
      <c r="W400" s="278"/>
      <c r="X400" s="278"/>
      <c r="Y400" s="278"/>
      <c r="Z400" s="278"/>
    </row>
    <row r="401" spans="1:26" x14ac:dyDescent="0.2">
      <c r="A401" s="277"/>
      <c r="B401" s="278"/>
      <c r="C401" s="278"/>
      <c r="D401" s="278"/>
      <c r="E401" s="278"/>
      <c r="F401" s="278"/>
      <c r="G401" s="278"/>
      <c r="H401" s="278"/>
      <c r="I401" s="278"/>
      <c r="J401" s="278"/>
      <c r="K401" s="278"/>
      <c r="L401" s="278"/>
      <c r="M401" s="278"/>
      <c r="N401" s="278"/>
      <c r="O401" s="278"/>
      <c r="P401" s="278"/>
      <c r="Q401" s="278"/>
      <c r="R401" s="278"/>
      <c r="S401" s="278"/>
      <c r="T401" s="278"/>
      <c r="U401" s="278"/>
      <c r="V401" s="278"/>
      <c r="W401" s="278"/>
      <c r="X401" s="278"/>
      <c r="Y401" s="278"/>
      <c r="Z401" s="278"/>
    </row>
    <row r="402" spans="1:26" x14ac:dyDescent="0.2">
      <c r="A402" s="277"/>
      <c r="B402" s="278"/>
      <c r="C402" s="278"/>
      <c r="D402" s="278"/>
      <c r="E402" s="278"/>
      <c r="F402" s="278"/>
      <c r="G402" s="278"/>
      <c r="H402" s="278"/>
      <c r="I402" s="278"/>
      <c r="J402" s="278"/>
      <c r="K402" s="278"/>
      <c r="L402" s="278"/>
      <c r="M402" s="278"/>
      <c r="N402" s="278"/>
      <c r="O402" s="278"/>
      <c r="P402" s="278"/>
      <c r="Q402" s="278"/>
      <c r="R402" s="278"/>
      <c r="S402" s="278"/>
      <c r="T402" s="278"/>
      <c r="U402" s="278"/>
      <c r="V402" s="278"/>
      <c r="W402" s="278"/>
      <c r="X402" s="278"/>
      <c r="Y402" s="278"/>
      <c r="Z402" s="278"/>
    </row>
    <row r="403" spans="1:26" x14ac:dyDescent="0.2">
      <c r="A403" s="277"/>
      <c r="B403" s="278"/>
      <c r="C403" s="278"/>
      <c r="D403" s="278"/>
      <c r="E403" s="278"/>
      <c r="F403" s="278"/>
      <c r="G403" s="278"/>
      <c r="H403" s="278"/>
      <c r="I403" s="278"/>
      <c r="J403" s="278"/>
      <c r="K403" s="278"/>
      <c r="L403" s="278"/>
      <c r="M403" s="278"/>
      <c r="N403" s="278"/>
      <c r="O403" s="278"/>
      <c r="P403" s="278"/>
      <c r="Q403" s="278"/>
      <c r="R403" s="278"/>
      <c r="S403" s="278"/>
      <c r="T403" s="278"/>
      <c r="U403" s="278"/>
      <c r="V403" s="278"/>
      <c r="W403" s="278"/>
      <c r="X403" s="278"/>
      <c r="Y403" s="278"/>
      <c r="Z403" s="278"/>
    </row>
    <row r="404" spans="1:26" x14ac:dyDescent="0.2">
      <c r="A404" s="277"/>
      <c r="B404" s="278"/>
      <c r="C404" s="278"/>
      <c r="D404" s="278"/>
      <c r="E404" s="278"/>
      <c r="F404" s="278"/>
      <c r="G404" s="278"/>
      <c r="H404" s="278"/>
      <c r="I404" s="278"/>
      <c r="J404" s="278"/>
      <c r="K404" s="278"/>
      <c r="L404" s="278"/>
      <c r="M404" s="278"/>
      <c r="N404" s="278"/>
      <c r="O404" s="278"/>
      <c r="P404" s="278"/>
      <c r="Q404" s="278"/>
      <c r="R404" s="278"/>
      <c r="S404" s="278"/>
      <c r="T404" s="278"/>
      <c r="U404" s="278"/>
      <c r="V404" s="278"/>
      <c r="W404" s="278"/>
      <c r="X404" s="278"/>
      <c r="Y404" s="278"/>
      <c r="Z404" s="278"/>
    </row>
    <row r="405" spans="1:26" x14ac:dyDescent="0.2">
      <c r="A405" s="277"/>
      <c r="B405" s="278"/>
      <c r="C405" s="278"/>
      <c r="D405" s="278"/>
      <c r="E405" s="278"/>
      <c r="F405" s="278"/>
      <c r="G405" s="278"/>
      <c r="H405" s="278"/>
      <c r="I405" s="278"/>
      <c r="J405" s="278"/>
      <c r="K405" s="278"/>
      <c r="L405" s="278"/>
      <c r="M405" s="278"/>
      <c r="N405" s="278"/>
      <c r="O405" s="278"/>
      <c r="P405" s="278"/>
      <c r="Q405" s="278"/>
      <c r="R405" s="278"/>
      <c r="S405" s="278"/>
      <c r="T405" s="278"/>
      <c r="U405" s="278"/>
      <c r="V405" s="278"/>
      <c r="W405" s="278"/>
      <c r="X405" s="278"/>
      <c r="Y405" s="278"/>
      <c r="Z405" s="278"/>
    </row>
    <row r="406" spans="1:26" x14ac:dyDescent="0.2">
      <c r="A406" s="277"/>
      <c r="B406" s="278"/>
      <c r="C406" s="278"/>
      <c r="D406" s="278"/>
      <c r="E406" s="278"/>
      <c r="F406" s="278"/>
      <c r="G406" s="278"/>
      <c r="H406" s="278"/>
      <c r="I406" s="278"/>
      <c r="J406" s="278"/>
      <c r="K406" s="278"/>
      <c r="L406" s="278"/>
      <c r="M406" s="278"/>
      <c r="N406" s="278"/>
      <c r="O406" s="278"/>
      <c r="P406" s="278"/>
      <c r="Q406" s="278"/>
      <c r="R406" s="278"/>
      <c r="S406" s="278"/>
      <c r="T406" s="278"/>
      <c r="U406" s="278"/>
      <c r="V406" s="278"/>
      <c r="W406" s="278"/>
      <c r="X406" s="278"/>
      <c r="Y406" s="278"/>
      <c r="Z406" s="278"/>
    </row>
    <row r="407" spans="1:26" x14ac:dyDescent="0.2">
      <c r="A407" s="277"/>
      <c r="B407" s="278"/>
      <c r="C407" s="278"/>
      <c r="D407" s="278"/>
      <c r="E407" s="278"/>
      <c r="F407" s="278"/>
      <c r="G407" s="278"/>
      <c r="H407" s="278"/>
      <c r="I407" s="278"/>
      <c r="J407" s="278"/>
      <c r="K407" s="278"/>
      <c r="L407" s="278"/>
      <c r="M407" s="278"/>
      <c r="N407" s="278"/>
      <c r="O407" s="278"/>
      <c r="P407" s="278"/>
      <c r="Q407" s="278"/>
      <c r="R407" s="278"/>
      <c r="S407" s="278"/>
      <c r="T407" s="278"/>
      <c r="U407" s="278"/>
      <c r="V407" s="278"/>
      <c r="W407" s="278"/>
      <c r="X407" s="278"/>
      <c r="Y407" s="278"/>
      <c r="Z407" s="278"/>
    </row>
    <row r="408" spans="1:26" x14ac:dyDescent="0.2">
      <c r="A408" s="277"/>
      <c r="B408" s="278"/>
      <c r="C408" s="278"/>
      <c r="D408" s="278"/>
      <c r="E408" s="278"/>
      <c r="F408" s="278"/>
      <c r="G408" s="278"/>
      <c r="H408" s="278"/>
      <c r="I408" s="278"/>
      <c r="J408" s="278"/>
      <c r="K408" s="278"/>
      <c r="L408" s="278"/>
      <c r="M408" s="278"/>
      <c r="N408" s="278"/>
      <c r="O408" s="278"/>
      <c r="P408" s="278"/>
      <c r="Q408" s="278"/>
      <c r="R408" s="278"/>
      <c r="S408" s="278"/>
      <c r="T408" s="278"/>
      <c r="U408" s="278"/>
      <c r="V408" s="278"/>
      <c r="W408" s="278"/>
      <c r="X408" s="278"/>
      <c r="Y408" s="278"/>
      <c r="Z408" s="278"/>
    </row>
    <row r="409" spans="1:26" x14ac:dyDescent="0.2">
      <c r="A409" s="277"/>
      <c r="B409" s="278"/>
      <c r="C409" s="278"/>
      <c r="D409" s="278"/>
      <c r="E409" s="278"/>
      <c r="F409" s="278"/>
      <c r="G409" s="278"/>
      <c r="H409" s="278"/>
      <c r="I409" s="278"/>
      <c r="J409" s="278"/>
      <c r="K409" s="278"/>
      <c r="L409" s="278"/>
      <c r="M409" s="278"/>
      <c r="N409" s="278"/>
      <c r="O409" s="278"/>
      <c r="P409" s="278"/>
      <c r="Q409" s="278"/>
      <c r="R409" s="278"/>
      <c r="S409" s="278"/>
      <c r="T409" s="278"/>
      <c r="U409" s="278"/>
      <c r="V409" s="278"/>
      <c r="W409" s="278"/>
      <c r="X409" s="278"/>
      <c r="Y409" s="278"/>
      <c r="Z409" s="278"/>
    </row>
    <row r="410" spans="1:26" x14ac:dyDescent="0.2">
      <c r="A410" s="277"/>
      <c r="B410" s="278"/>
      <c r="C410" s="278"/>
      <c r="D410" s="278"/>
      <c r="E410" s="278"/>
      <c r="F410" s="278"/>
      <c r="G410" s="278"/>
      <c r="H410" s="278"/>
      <c r="I410" s="278"/>
      <c r="J410" s="278"/>
      <c r="K410" s="278"/>
      <c r="L410" s="278"/>
      <c r="M410" s="278"/>
      <c r="N410" s="278"/>
      <c r="O410" s="278"/>
      <c r="P410" s="278"/>
      <c r="Q410" s="278"/>
      <c r="R410" s="278"/>
      <c r="S410" s="278"/>
      <c r="T410" s="278"/>
      <c r="U410" s="278"/>
      <c r="V410" s="278"/>
      <c r="W410" s="278"/>
      <c r="X410" s="278"/>
      <c r="Y410" s="278"/>
      <c r="Z410" s="278"/>
    </row>
    <row r="411" spans="1:26" x14ac:dyDescent="0.2">
      <c r="A411" s="277"/>
      <c r="B411" s="278"/>
      <c r="C411" s="278"/>
      <c r="D411" s="278"/>
      <c r="E411" s="278"/>
      <c r="F411" s="278"/>
      <c r="G411" s="278"/>
      <c r="H411" s="278"/>
      <c r="I411" s="278"/>
      <c r="J411" s="278"/>
      <c r="K411" s="278"/>
      <c r="L411" s="278"/>
      <c r="M411" s="278"/>
      <c r="N411" s="278"/>
      <c r="O411" s="278"/>
      <c r="P411" s="278"/>
      <c r="Q411" s="278"/>
      <c r="R411" s="278"/>
      <c r="S411" s="278"/>
      <c r="T411" s="278"/>
      <c r="U411" s="278"/>
      <c r="V411" s="278"/>
      <c r="W411" s="278"/>
      <c r="X411" s="278"/>
      <c r="Y411" s="278"/>
      <c r="Z411" s="278"/>
    </row>
    <row r="412" spans="1:26" x14ac:dyDescent="0.2">
      <c r="A412" s="277"/>
      <c r="B412" s="278"/>
      <c r="C412" s="278"/>
      <c r="D412" s="278"/>
      <c r="E412" s="278"/>
      <c r="F412" s="278"/>
      <c r="G412" s="278"/>
      <c r="H412" s="278"/>
      <c r="I412" s="278"/>
      <c r="J412" s="278"/>
      <c r="K412" s="278"/>
      <c r="L412" s="278"/>
      <c r="M412" s="278"/>
      <c r="N412" s="278"/>
      <c r="O412" s="278"/>
      <c r="P412" s="278"/>
      <c r="Q412" s="278"/>
      <c r="R412" s="278"/>
      <c r="S412" s="278"/>
      <c r="T412" s="278"/>
      <c r="U412" s="278"/>
      <c r="V412" s="278"/>
      <c r="W412" s="278"/>
      <c r="X412" s="278"/>
      <c r="Y412" s="278"/>
      <c r="Z412" s="278"/>
    </row>
    <row r="413" spans="1:26" x14ac:dyDescent="0.2">
      <c r="A413" s="277"/>
      <c r="B413" s="278"/>
      <c r="C413" s="278"/>
      <c r="D413" s="278"/>
      <c r="E413" s="278"/>
      <c r="F413" s="278"/>
      <c r="G413" s="278"/>
      <c r="H413" s="278"/>
      <c r="I413" s="278"/>
      <c r="J413" s="278"/>
      <c r="K413" s="278"/>
      <c r="L413" s="278"/>
      <c r="M413" s="278"/>
      <c r="N413" s="278"/>
      <c r="O413" s="278"/>
      <c r="P413" s="278"/>
      <c r="Q413" s="278"/>
      <c r="R413" s="278"/>
      <c r="S413" s="278"/>
      <c r="T413" s="278"/>
      <c r="U413" s="278"/>
      <c r="V413" s="278"/>
      <c r="W413" s="278"/>
      <c r="X413" s="278"/>
      <c r="Y413" s="278"/>
      <c r="Z413" s="278"/>
    </row>
    <row r="414" spans="1:26" x14ac:dyDescent="0.2">
      <c r="A414" s="277"/>
      <c r="B414" s="278"/>
      <c r="C414" s="278"/>
      <c r="D414" s="278"/>
      <c r="E414" s="278"/>
      <c r="F414" s="278"/>
      <c r="G414" s="278"/>
      <c r="H414" s="278"/>
      <c r="I414" s="278"/>
      <c r="J414" s="278"/>
      <c r="K414" s="278"/>
      <c r="L414" s="278"/>
      <c r="M414" s="278"/>
      <c r="N414" s="278"/>
      <c r="O414" s="278"/>
      <c r="P414" s="278"/>
      <c r="Q414" s="278"/>
      <c r="R414" s="278"/>
      <c r="S414" s="278"/>
      <c r="T414" s="278"/>
      <c r="U414" s="278"/>
      <c r="V414" s="278"/>
      <c r="W414" s="278"/>
      <c r="X414" s="278"/>
      <c r="Y414" s="278"/>
      <c r="Z414" s="278"/>
    </row>
    <row r="415" spans="1:26" x14ac:dyDescent="0.2">
      <c r="A415" s="277"/>
      <c r="B415" s="278"/>
      <c r="C415" s="278"/>
      <c r="D415" s="278"/>
      <c r="E415" s="278"/>
      <c r="F415" s="278"/>
      <c r="G415" s="278"/>
      <c r="H415" s="278"/>
      <c r="I415" s="278"/>
      <c r="J415" s="278"/>
      <c r="K415" s="278"/>
      <c r="L415" s="278"/>
      <c r="M415" s="278"/>
      <c r="N415" s="278"/>
      <c r="O415" s="278"/>
      <c r="P415" s="278"/>
      <c r="Q415" s="278"/>
      <c r="R415" s="278"/>
      <c r="S415" s="278"/>
      <c r="T415" s="278"/>
      <c r="U415" s="278"/>
      <c r="V415" s="278"/>
      <c r="W415" s="278"/>
      <c r="X415" s="278"/>
      <c r="Y415" s="278"/>
      <c r="Z415" s="278"/>
    </row>
    <row r="416" spans="1:26" x14ac:dyDescent="0.2">
      <c r="A416" s="277"/>
      <c r="B416" s="278"/>
      <c r="C416" s="278"/>
      <c r="D416" s="278"/>
      <c r="E416" s="278"/>
      <c r="F416" s="278"/>
      <c r="G416" s="278"/>
      <c r="H416" s="278"/>
      <c r="I416" s="278"/>
      <c r="J416" s="278"/>
      <c r="K416" s="278"/>
      <c r="L416" s="278"/>
      <c r="M416" s="278"/>
      <c r="N416" s="278"/>
      <c r="O416" s="278"/>
      <c r="P416" s="278"/>
      <c r="Q416" s="278"/>
      <c r="R416" s="278"/>
      <c r="S416" s="278"/>
      <c r="T416" s="278"/>
      <c r="U416" s="278"/>
      <c r="V416" s="278"/>
      <c r="W416" s="278"/>
      <c r="X416" s="278"/>
      <c r="Y416" s="278"/>
      <c r="Z416" s="278"/>
    </row>
    <row r="417" spans="1:26" x14ac:dyDescent="0.2">
      <c r="A417" s="277"/>
      <c r="B417" s="278"/>
      <c r="C417" s="278"/>
      <c r="D417" s="278"/>
      <c r="E417" s="278"/>
      <c r="F417" s="278"/>
      <c r="G417" s="278"/>
      <c r="H417" s="278"/>
      <c r="I417" s="278"/>
      <c r="J417" s="278"/>
      <c r="K417" s="278"/>
      <c r="L417" s="278"/>
      <c r="M417" s="278"/>
      <c r="N417" s="278"/>
      <c r="O417" s="278"/>
      <c r="P417" s="278"/>
      <c r="Q417" s="278"/>
      <c r="R417" s="278"/>
      <c r="S417" s="278"/>
      <c r="T417" s="278"/>
      <c r="U417" s="278"/>
      <c r="V417" s="278"/>
      <c r="W417" s="278"/>
      <c r="X417" s="278"/>
      <c r="Y417" s="278"/>
      <c r="Z417" s="278"/>
    </row>
    <row r="418" spans="1:26" x14ac:dyDescent="0.2">
      <c r="A418" s="277"/>
      <c r="B418" s="278"/>
      <c r="C418" s="278"/>
      <c r="D418" s="278"/>
      <c r="E418" s="278"/>
      <c r="F418" s="278"/>
      <c r="G418" s="278"/>
      <c r="H418" s="278"/>
      <c r="I418" s="278"/>
      <c r="J418" s="278"/>
      <c r="K418" s="278"/>
      <c r="L418" s="278"/>
      <c r="M418" s="278"/>
      <c r="N418" s="278"/>
      <c r="O418" s="278"/>
      <c r="P418" s="278"/>
      <c r="Q418" s="278"/>
      <c r="R418" s="278"/>
      <c r="S418" s="278"/>
      <c r="T418" s="278"/>
      <c r="U418" s="278"/>
      <c r="V418" s="278"/>
      <c r="W418" s="278"/>
      <c r="X418" s="278"/>
      <c r="Y418" s="278"/>
      <c r="Z418" s="278"/>
    </row>
    <row r="419" spans="1:26" x14ac:dyDescent="0.2">
      <c r="A419" s="277"/>
      <c r="B419" s="278"/>
      <c r="C419" s="278"/>
      <c r="D419" s="278"/>
      <c r="E419" s="278"/>
      <c r="F419" s="278"/>
      <c r="G419" s="278"/>
      <c r="H419" s="278"/>
      <c r="I419" s="278"/>
      <c r="J419" s="278"/>
      <c r="K419" s="278"/>
      <c r="L419" s="278"/>
      <c r="M419" s="278"/>
      <c r="N419" s="278"/>
      <c r="O419" s="278"/>
      <c r="P419" s="278"/>
      <c r="Q419" s="278"/>
      <c r="R419" s="278"/>
      <c r="S419" s="278"/>
      <c r="T419" s="278"/>
      <c r="U419" s="278"/>
      <c r="V419" s="278"/>
      <c r="W419" s="278"/>
      <c r="X419" s="278"/>
      <c r="Y419" s="278"/>
      <c r="Z419" s="278"/>
    </row>
    <row r="420" spans="1:26" x14ac:dyDescent="0.2">
      <c r="A420" s="277"/>
      <c r="B420" s="278"/>
      <c r="C420" s="278"/>
      <c r="D420" s="278"/>
      <c r="E420" s="278"/>
      <c r="F420" s="278"/>
      <c r="G420" s="278"/>
      <c r="H420" s="278"/>
      <c r="I420" s="278"/>
      <c r="J420" s="278"/>
      <c r="K420" s="278"/>
      <c r="L420" s="278"/>
      <c r="M420" s="278"/>
      <c r="N420" s="278"/>
      <c r="O420" s="278"/>
      <c r="P420" s="278"/>
      <c r="Q420" s="278"/>
      <c r="R420" s="278"/>
      <c r="S420" s="278"/>
      <c r="T420" s="278"/>
      <c r="U420" s="278"/>
      <c r="V420" s="278"/>
      <c r="W420" s="278"/>
      <c r="X420" s="278"/>
      <c r="Y420" s="278"/>
      <c r="Z420" s="278"/>
    </row>
    <row r="421" spans="1:26" x14ac:dyDescent="0.2">
      <c r="A421" s="277"/>
      <c r="B421" s="278"/>
      <c r="C421" s="278"/>
      <c r="D421" s="278"/>
      <c r="E421" s="278"/>
      <c r="F421" s="278"/>
      <c r="G421" s="278"/>
      <c r="H421" s="278"/>
      <c r="I421" s="278"/>
      <c r="J421" s="278"/>
      <c r="K421" s="278"/>
      <c r="L421" s="278"/>
      <c r="M421" s="278"/>
      <c r="N421" s="278"/>
      <c r="O421" s="278"/>
      <c r="P421" s="278"/>
      <c r="Q421" s="278"/>
      <c r="R421" s="278"/>
      <c r="S421" s="278"/>
      <c r="T421" s="278"/>
      <c r="U421" s="278"/>
      <c r="V421" s="278"/>
      <c r="W421" s="278"/>
      <c r="X421" s="278"/>
      <c r="Y421" s="278"/>
      <c r="Z421" s="278"/>
    </row>
    <row r="422" spans="1:26" x14ac:dyDescent="0.2">
      <c r="A422" s="277"/>
      <c r="B422" s="278"/>
      <c r="C422" s="278"/>
      <c r="D422" s="278"/>
      <c r="E422" s="278"/>
      <c r="F422" s="278"/>
      <c r="G422" s="278"/>
      <c r="H422" s="278"/>
      <c r="I422" s="278"/>
      <c r="J422" s="278"/>
      <c r="K422" s="278"/>
      <c r="L422" s="278"/>
      <c r="M422" s="278"/>
      <c r="N422" s="278"/>
      <c r="O422" s="278"/>
      <c r="P422" s="278"/>
      <c r="Q422" s="278"/>
      <c r="R422" s="278"/>
      <c r="S422" s="278"/>
      <c r="T422" s="278"/>
      <c r="U422" s="278"/>
      <c r="V422" s="278"/>
      <c r="W422" s="278"/>
      <c r="X422" s="278"/>
      <c r="Y422" s="278"/>
      <c r="Z422" s="278"/>
    </row>
    <row r="423" spans="1:26" x14ac:dyDescent="0.2">
      <c r="A423" s="277"/>
      <c r="B423" s="278"/>
      <c r="C423" s="278"/>
      <c r="D423" s="278"/>
      <c r="E423" s="278"/>
      <c r="F423" s="278"/>
      <c r="G423" s="278"/>
      <c r="H423" s="278"/>
      <c r="I423" s="278"/>
      <c r="J423" s="278"/>
      <c r="K423" s="278"/>
      <c r="L423" s="278"/>
      <c r="M423" s="278"/>
      <c r="N423" s="278"/>
      <c r="O423" s="278"/>
      <c r="P423" s="278"/>
      <c r="Q423" s="278"/>
      <c r="R423" s="278"/>
      <c r="S423" s="278"/>
      <c r="T423" s="278"/>
      <c r="U423" s="278"/>
      <c r="V423" s="278"/>
      <c r="W423" s="278"/>
      <c r="X423" s="278"/>
      <c r="Y423" s="278"/>
      <c r="Z423" s="278"/>
    </row>
    <row r="424" spans="1:26" x14ac:dyDescent="0.2">
      <c r="A424" s="277"/>
      <c r="B424" s="278"/>
      <c r="C424" s="278"/>
      <c r="D424" s="278"/>
      <c r="E424" s="278"/>
      <c r="F424" s="278"/>
      <c r="G424" s="278"/>
      <c r="H424" s="278"/>
      <c r="I424" s="278"/>
      <c r="J424" s="278"/>
      <c r="K424" s="278"/>
      <c r="L424" s="278"/>
      <c r="M424" s="278"/>
      <c r="N424" s="278"/>
      <c r="O424" s="278"/>
      <c r="P424" s="278"/>
      <c r="Q424" s="278"/>
      <c r="R424" s="278"/>
      <c r="S424" s="278"/>
      <c r="T424" s="278"/>
      <c r="U424" s="278"/>
      <c r="V424" s="278"/>
      <c r="W424" s="278"/>
      <c r="X424" s="278"/>
      <c r="Y424" s="278"/>
      <c r="Z424" s="278"/>
    </row>
    <row r="425" spans="1:26" x14ac:dyDescent="0.2">
      <c r="A425" s="277"/>
      <c r="B425" s="278"/>
      <c r="C425" s="278"/>
      <c r="D425" s="278"/>
      <c r="E425" s="278"/>
      <c r="F425" s="278"/>
      <c r="G425" s="278"/>
      <c r="H425" s="278"/>
      <c r="I425" s="278"/>
      <c r="J425" s="278"/>
      <c r="K425" s="278"/>
      <c r="L425" s="278"/>
      <c r="M425" s="278"/>
      <c r="N425" s="278"/>
      <c r="O425" s="278"/>
      <c r="P425" s="278"/>
      <c r="Q425" s="278"/>
      <c r="R425" s="278"/>
      <c r="S425" s="278"/>
      <c r="T425" s="278"/>
      <c r="U425" s="278"/>
      <c r="V425" s="278"/>
      <c r="W425" s="278"/>
      <c r="X425" s="278"/>
      <c r="Y425" s="278"/>
      <c r="Z425" s="278"/>
    </row>
    <row r="426" spans="1:26" x14ac:dyDescent="0.2">
      <c r="A426" s="277"/>
      <c r="B426" s="278"/>
      <c r="C426" s="278"/>
      <c r="D426" s="278"/>
      <c r="E426" s="278"/>
      <c r="F426" s="278"/>
      <c r="G426" s="278"/>
      <c r="H426" s="278"/>
      <c r="I426" s="278"/>
      <c r="J426" s="278"/>
      <c r="K426" s="278"/>
      <c r="L426" s="278"/>
      <c r="M426" s="278"/>
      <c r="N426" s="278"/>
      <c r="O426" s="278"/>
      <c r="P426" s="278"/>
      <c r="Q426" s="278"/>
      <c r="R426" s="278"/>
      <c r="S426" s="278"/>
      <c r="T426" s="278"/>
      <c r="U426" s="278"/>
      <c r="V426" s="278"/>
      <c r="W426" s="278"/>
      <c r="X426" s="278"/>
      <c r="Y426" s="278"/>
      <c r="Z426" s="278"/>
    </row>
    <row r="427" spans="1:26" x14ac:dyDescent="0.2">
      <c r="A427" s="277"/>
      <c r="B427" s="278"/>
      <c r="C427" s="278"/>
      <c r="D427" s="278"/>
      <c r="E427" s="278"/>
      <c r="F427" s="278"/>
      <c r="G427" s="278"/>
      <c r="H427" s="278"/>
      <c r="I427" s="278"/>
      <c r="J427" s="278"/>
      <c r="K427" s="278"/>
      <c r="L427" s="278"/>
      <c r="M427" s="278"/>
      <c r="N427" s="278"/>
      <c r="O427" s="278"/>
      <c r="P427" s="278"/>
      <c r="Q427" s="278"/>
      <c r="R427" s="278"/>
      <c r="S427" s="278"/>
      <c r="T427" s="278"/>
      <c r="U427" s="278"/>
      <c r="V427" s="278"/>
      <c r="W427" s="278"/>
      <c r="X427" s="278"/>
      <c r="Y427" s="278"/>
      <c r="Z427" s="278"/>
    </row>
    <row r="428" spans="1:26" x14ac:dyDescent="0.2">
      <c r="A428" s="277"/>
      <c r="B428" s="278"/>
      <c r="C428" s="278"/>
      <c r="D428" s="278"/>
      <c r="E428" s="278"/>
      <c r="F428" s="278"/>
      <c r="G428" s="278"/>
      <c r="H428" s="278"/>
      <c r="I428" s="278"/>
      <c r="J428" s="278"/>
      <c r="K428" s="278"/>
      <c r="L428" s="278"/>
      <c r="M428" s="278"/>
      <c r="N428" s="278"/>
      <c r="O428" s="278"/>
      <c r="P428" s="278"/>
      <c r="Q428" s="278"/>
      <c r="R428" s="278"/>
      <c r="S428" s="278"/>
      <c r="T428" s="278"/>
      <c r="U428" s="278"/>
      <c r="V428" s="278"/>
      <c r="W428" s="278"/>
      <c r="X428" s="278"/>
      <c r="Y428" s="278"/>
      <c r="Z428" s="278"/>
    </row>
    <row r="429" spans="1:26" x14ac:dyDescent="0.2">
      <c r="A429" s="277"/>
      <c r="B429" s="278"/>
      <c r="C429" s="278"/>
      <c r="D429" s="278"/>
      <c r="E429" s="278"/>
      <c r="F429" s="278"/>
      <c r="G429" s="278"/>
      <c r="H429" s="278"/>
      <c r="I429" s="278"/>
      <c r="J429" s="278"/>
      <c r="K429" s="278"/>
      <c r="L429" s="278"/>
      <c r="M429" s="278"/>
      <c r="N429" s="278"/>
      <c r="O429" s="278"/>
      <c r="P429" s="278"/>
      <c r="Q429" s="278"/>
      <c r="R429" s="278"/>
      <c r="S429" s="278"/>
      <c r="T429" s="278"/>
      <c r="U429" s="278"/>
      <c r="V429" s="278"/>
      <c r="W429" s="278"/>
      <c r="X429" s="278"/>
      <c r="Y429" s="278"/>
      <c r="Z429" s="278"/>
    </row>
    <row r="430" spans="1:26" x14ac:dyDescent="0.2">
      <c r="A430" s="277"/>
      <c r="B430" s="278"/>
      <c r="C430" s="278"/>
      <c r="D430" s="278"/>
      <c r="E430" s="278"/>
      <c r="F430" s="278"/>
      <c r="G430" s="278"/>
      <c r="H430" s="278"/>
      <c r="I430" s="278"/>
      <c r="J430" s="278"/>
      <c r="K430" s="278"/>
      <c r="L430" s="278"/>
      <c r="M430" s="278"/>
      <c r="N430" s="278"/>
      <c r="O430" s="278"/>
      <c r="P430" s="278"/>
      <c r="Q430" s="278"/>
      <c r="R430" s="278"/>
      <c r="S430" s="278"/>
      <c r="T430" s="278"/>
      <c r="U430" s="278"/>
      <c r="V430" s="278"/>
      <c r="W430" s="278"/>
      <c r="X430" s="278"/>
      <c r="Y430" s="278"/>
      <c r="Z430" s="278"/>
    </row>
    <row r="431" spans="1:26" x14ac:dyDescent="0.2">
      <c r="A431" s="277"/>
      <c r="B431" s="278"/>
      <c r="C431" s="278"/>
      <c r="D431" s="278"/>
      <c r="E431" s="278"/>
      <c r="F431" s="278"/>
      <c r="G431" s="278"/>
      <c r="H431" s="278"/>
      <c r="I431" s="278"/>
      <c r="J431" s="278"/>
      <c r="K431" s="278"/>
      <c r="L431" s="278"/>
      <c r="M431" s="278"/>
      <c r="N431" s="278"/>
      <c r="O431" s="278"/>
      <c r="P431" s="278"/>
      <c r="Q431" s="278"/>
      <c r="R431" s="278"/>
      <c r="S431" s="278"/>
      <c r="T431" s="278"/>
      <c r="U431" s="278"/>
      <c r="V431" s="278"/>
      <c r="W431" s="278"/>
      <c r="X431" s="278"/>
      <c r="Y431" s="278"/>
      <c r="Z431" s="278"/>
    </row>
    <row r="432" spans="1:26" x14ac:dyDescent="0.2">
      <c r="A432" s="277"/>
      <c r="B432" s="278"/>
      <c r="C432" s="278"/>
      <c r="D432" s="278"/>
      <c r="E432" s="278"/>
      <c r="F432" s="278"/>
      <c r="G432" s="278"/>
      <c r="H432" s="278"/>
      <c r="I432" s="278"/>
      <c r="J432" s="278"/>
      <c r="K432" s="278"/>
      <c r="L432" s="278"/>
      <c r="M432" s="278"/>
      <c r="N432" s="278"/>
      <c r="O432" s="278"/>
      <c r="P432" s="278"/>
      <c r="Q432" s="278"/>
      <c r="R432" s="278"/>
      <c r="S432" s="278"/>
      <c r="T432" s="278"/>
      <c r="U432" s="278"/>
      <c r="V432" s="278"/>
      <c r="W432" s="278"/>
      <c r="X432" s="278"/>
      <c r="Y432" s="278"/>
      <c r="Z432" s="278"/>
    </row>
    <row r="433" spans="1:26" x14ac:dyDescent="0.2">
      <c r="A433" s="277"/>
      <c r="B433" s="278"/>
      <c r="C433" s="278"/>
      <c r="D433" s="278"/>
      <c r="E433" s="278"/>
      <c r="F433" s="278"/>
      <c r="G433" s="278"/>
      <c r="H433" s="278"/>
      <c r="I433" s="278"/>
      <c r="J433" s="278"/>
      <c r="K433" s="278"/>
      <c r="L433" s="278"/>
      <c r="M433" s="278"/>
      <c r="N433" s="278"/>
      <c r="O433" s="278"/>
      <c r="P433" s="278"/>
      <c r="Q433" s="278"/>
      <c r="R433" s="278"/>
      <c r="S433" s="278"/>
      <c r="T433" s="278"/>
      <c r="U433" s="278"/>
      <c r="V433" s="278"/>
      <c r="W433" s="278"/>
      <c r="X433" s="278"/>
      <c r="Y433" s="278"/>
      <c r="Z433" s="278"/>
    </row>
    <row r="434" spans="1:26" x14ac:dyDescent="0.2">
      <c r="A434" s="277"/>
      <c r="B434" s="278"/>
      <c r="C434" s="278"/>
      <c r="D434" s="278"/>
      <c r="E434" s="278"/>
      <c r="F434" s="278"/>
      <c r="G434" s="278"/>
      <c r="H434" s="278"/>
      <c r="I434" s="278"/>
      <c r="J434" s="278"/>
      <c r="K434" s="278"/>
      <c r="L434" s="278"/>
      <c r="M434" s="278"/>
      <c r="N434" s="278"/>
      <c r="O434" s="278"/>
      <c r="P434" s="278"/>
      <c r="Q434" s="278"/>
      <c r="R434" s="278"/>
      <c r="S434" s="278"/>
      <c r="T434" s="278"/>
      <c r="U434" s="278"/>
      <c r="V434" s="278"/>
      <c r="W434" s="278"/>
      <c r="X434" s="278"/>
      <c r="Y434" s="278"/>
      <c r="Z434" s="278"/>
    </row>
    <row r="435" spans="1:26" x14ac:dyDescent="0.2">
      <c r="A435" s="277"/>
      <c r="B435" s="278"/>
      <c r="C435" s="278"/>
      <c r="D435" s="278"/>
      <c r="E435" s="278"/>
      <c r="F435" s="278"/>
      <c r="G435" s="278"/>
      <c r="H435" s="278"/>
      <c r="I435" s="278"/>
      <c r="J435" s="278"/>
      <c r="K435" s="278"/>
      <c r="L435" s="278"/>
      <c r="M435" s="278"/>
      <c r="N435" s="278"/>
      <c r="O435" s="278"/>
      <c r="P435" s="278"/>
      <c r="Q435" s="278"/>
      <c r="R435" s="278"/>
      <c r="S435" s="278"/>
      <c r="T435" s="278"/>
      <c r="U435" s="278"/>
      <c r="V435" s="278"/>
      <c r="W435" s="278"/>
      <c r="X435" s="278"/>
      <c r="Y435" s="278"/>
      <c r="Z435" s="278"/>
    </row>
    <row r="436" spans="1:26" x14ac:dyDescent="0.2">
      <c r="A436" s="277"/>
      <c r="B436" s="278"/>
      <c r="C436" s="278"/>
      <c r="D436" s="278"/>
      <c r="E436" s="278"/>
      <c r="F436" s="278"/>
      <c r="G436" s="278"/>
      <c r="H436" s="278"/>
      <c r="I436" s="278"/>
      <c r="J436" s="278"/>
      <c r="K436" s="278"/>
      <c r="L436" s="278"/>
      <c r="M436" s="278"/>
      <c r="N436" s="278"/>
      <c r="O436" s="278"/>
      <c r="P436" s="278"/>
      <c r="Q436" s="278"/>
      <c r="R436" s="278"/>
      <c r="S436" s="278"/>
      <c r="T436" s="278"/>
      <c r="U436" s="278"/>
      <c r="V436" s="278"/>
      <c r="W436" s="278"/>
      <c r="X436" s="278"/>
      <c r="Y436" s="278"/>
      <c r="Z436" s="278"/>
    </row>
    <row r="437" spans="1:26" x14ac:dyDescent="0.2">
      <c r="A437" s="277"/>
      <c r="B437" s="278"/>
      <c r="C437" s="278"/>
      <c r="D437" s="278"/>
      <c r="E437" s="278"/>
      <c r="F437" s="278"/>
      <c r="G437" s="278"/>
      <c r="H437" s="278"/>
      <c r="I437" s="278"/>
      <c r="J437" s="278"/>
      <c r="K437" s="278"/>
      <c r="L437" s="278"/>
      <c r="M437" s="278"/>
      <c r="N437" s="278"/>
      <c r="O437" s="278"/>
      <c r="P437" s="278"/>
      <c r="Q437" s="278"/>
      <c r="R437" s="278"/>
      <c r="S437" s="278"/>
      <c r="T437" s="278"/>
      <c r="U437" s="278"/>
      <c r="V437" s="278"/>
      <c r="W437" s="278"/>
      <c r="X437" s="278"/>
      <c r="Y437" s="278"/>
      <c r="Z437" s="278"/>
    </row>
    <row r="438" spans="1:26" x14ac:dyDescent="0.2">
      <c r="A438" s="277"/>
      <c r="B438" s="278"/>
      <c r="C438" s="278"/>
      <c r="D438" s="278"/>
      <c r="E438" s="278"/>
      <c r="F438" s="278"/>
      <c r="G438" s="278"/>
      <c r="H438" s="278"/>
      <c r="I438" s="278"/>
      <c r="J438" s="278"/>
      <c r="K438" s="278"/>
      <c r="L438" s="278"/>
      <c r="M438" s="278"/>
      <c r="N438" s="278"/>
      <c r="O438" s="278"/>
      <c r="P438" s="278"/>
      <c r="Q438" s="278"/>
      <c r="R438" s="278"/>
      <c r="S438" s="278"/>
      <c r="T438" s="278"/>
      <c r="U438" s="278"/>
      <c r="V438" s="278"/>
      <c r="W438" s="278"/>
      <c r="X438" s="278"/>
      <c r="Y438" s="278"/>
      <c r="Z438" s="278"/>
    </row>
    <row r="439" spans="1:26" x14ac:dyDescent="0.2">
      <c r="A439" s="277"/>
      <c r="B439" s="278"/>
      <c r="C439" s="278"/>
      <c r="D439" s="278"/>
      <c r="E439" s="278"/>
      <c r="F439" s="278"/>
      <c r="G439" s="278"/>
      <c r="H439" s="278"/>
      <c r="I439" s="278"/>
      <c r="J439" s="278"/>
      <c r="K439" s="278"/>
      <c r="L439" s="278"/>
      <c r="M439" s="278"/>
      <c r="N439" s="278"/>
      <c r="O439" s="278"/>
      <c r="P439" s="278"/>
      <c r="Q439" s="278"/>
      <c r="R439" s="278"/>
      <c r="S439" s="278"/>
      <c r="T439" s="278"/>
      <c r="U439" s="278"/>
      <c r="V439" s="278"/>
      <c r="W439" s="278"/>
      <c r="X439" s="278"/>
      <c r="Y439" s="278"/>
      <c r="Z439" s="278"/>
    </row>
    <row r="440" spans="1:26" x14ac:dyDescent="0.2">
      <c r="A440" s="277"/>
      <c r="B440" s="278"/>
      <c r="C440" s="278"/>
      <c r="D440" s="278"/>
      <c r="E440" s="278"/>
      <c r="F440" s="278"/>
      <c r="G440" s="278"/>
      <c r="H440" s="278"/>
      <c r="I440" s="278"/>
      <c r="J440" s="278"/>
      <c r="K440" s="278"/>
      <c r="L440" s="278"/>
      <c r="M440" s="278"/>
      <c r="N440" s="278"/>
      <c r="O440" s="278"/>
      <c r="P440" s="278"/>
      <c r="Q440" s="278"/>
      <c r="R440" s="278"/>
      <c r="S440" s="278"/>
      <c r="T440" s="278"/>
      <c r="U440" s="278"/>
      <c r="V440" s="278"/>
      <c r="W440" s="278"/>
      <c r="X440" s="278"/>
      <c r="Y440" s="278"/>
      <c r="Z440" s="278"/>
    </row>
    <row r="441" spans="1:26" x14ac:dyDescent="0.2">
      <c r="A441" s="277"/>
      <c r="B441" s="278"/>
      <c r="C441" s="278"/>
      <c r="D441" s="278"/>
      <c r="E441" s="278"/>
      <c r="F441" s="278"/>
      <c r="G441" s="278"/>
      <c r="H441" s="278"/>
      <c r="I441" s="278"/>
      <c r="J441" s="278"/>
      <c r="K441" s="278"/>
      <c r="L441" s="278"/>
      <c r="M441" s="278"/>
      <c r="N441" s="278"/>
      <c r="O441" s="278"/>
      <c r="P441" s="278"/>
      <c r="Q441" s="278"/>
      <c r="R441" s="278"/>
      <c r="S441" s="278"/>
      <c r="T441" s="278"/>
      <c r="U441" s="278"/>
      <c r="V441" s="278"/>
      <c r="W441" s="278"/>
      <c r="X441" s="278"/>
      <c r="Y441" s="278"/>
      <c r="Z441" s="278"/>
    </row>
    <row r="442" spans="1:26" x14ac:dyDescent="0.2">
      <c r="A442" s="277"/>
      <c r="B442" s="278"/>
      <c r="C442" s="278"/>
      <c r="D442" s="278"/>
      <c r="E442" s="278"/>
      <c r="F442" s="278"/>
      <c r="G442" s="278"/>
      <c r="H442" s="278"/>
      <c r="I442" s="278"/>
      <c r="J442" s="278"/>
      <c r="K442" s="278"/>
      <c r="L442" s="278"/>
      <c r="M442" s="278"/>
      <c r="N442" s="278"/>
      <c r="O442" s="278"/>
      <c r="P442" s="278"/>
      <c r="Q442" s="278"/>
      <c r="R442" s="278"/>
      <c r="S442" s="278"/>
      <c r="T442" s="278"/>
      <c r="U442" s="278"/>
      <c r="V442" s="278"/>
      <c r="W442" s="278"/>
      <c r="X442" s="278"/>
      <c r="Y442" s="278"/>
      <c r="Z442" s="278"/>
    </row>
    <row r="443" spans="1:26" x14ac:dyDescent="0.2">
      <c r="A443" s="277"/>
      <c r="B443" s="278"/>
      <c r="C443" s="278"/>
      <c r="D443" s="278"/>
      <c r="E443" s="278"/>
      <c r="F443" s="278"/>
      <c r="G443" s="278"/>
      <c r="H443" s="278"/>
      <c r="I443" s="278"/>
      <c r="J443" s="278"/>
      <c r="K443" s="278"/>
      <c r="L443" s="278"/>
      <c r="M443" s="278"/>
      <c r="N443" s="278"/>
      <c r="O443" s="278"/>
      <c r="P443" s="278"/>
      <c r="Q443" s="278"/>
      <c r="R443" s="278"/>
      <c r="S443" s="278"/>
      <c r="T443" s="278"/>
      <c r="U443" s="278"/>
      <c r="V443" s="278"/>
      <c r="W443" s="278"/>
      <c r="X443" s="278"/>
      <c r="Y443" s="278"/>
      <c r="Z443" s="278"/>
    </row>
    <row r="444" spans="1:26" x14ac:dyDescent="0.2">
      <c r="A444" s="277"/>
      <c r="B444" s="278"/>
      <c r="C444" s="278"/>
      <c r="D444" s="278"/>
      <c r="E444" s="278"/>
      <c r="F444" s="278"/>
      <c r="G444" s="278"/>
      <c r="H444" s="278"/>
      <c r="I444" s="278"/>
      <c r="J444" s="278"/>
      <c r="K444" s="278"/>
      <c r="L444" s="278"/>
      <c r="M444" s="278"/>
      <c r="N444" s="278"/>
      <c r="O444" s="278"/>
      <c r="P444" s="278"/>
      <c r="Q444" s="278"/>
      <c r="R444" s="278"/>
      <c r="S444" s="278"/>
      <c r="T444" s="278"/>
      <c r="U444" s="278"/>
      <c r="V444" s="278"/>
      <c r="W444" s="278"/>
      <c r="X444" s="278"/>
      <c r="Y444" s="278"/>
      <c r="Z444" s="278"/>
    </row>
    <row r="445" spans="1:26" x14ac:dyDescent="0.2">
      <c r="A445" s="277"/>
      <c r="B445" s="278"/>
      <c r="C445" s="278"/>
      <c r="D445" s="278"/>
      <c r="E445" s="278"/>
      <c r="F445" s="278"/>
      <c r="G445" s="278"/>
      <c r="H445" s="278"/>
      <c r="I445" s="278"/>
      <c r="J445" s="278"/>
      <c r="K445" s="278"/>
      <c r="L445" s="278"/>
      <c r="M445" s="278"/>
      <c r="N445" s="278"/>
      <c r="O445" s="278"/>
      <c r="P445" s="278"/>
      <c r="Q445" s="278"/>
      <c r="R445" s="278"/>
      <c r="S445" s="278"/>
      <c r="T445" s="278"/>
      <c r="U445" s="278"/>
      <c r="V445" s="278"/>
      <c r="W445" s="278"/>
      <c r="X445" s="278"/>
      <c r="Y445" s="278"/>
      <c r="Z445" s="278"/>
    </row>
    <row r="446" spans="1:26" x14ac:dyDescent="0.2">
      <c r="A446" s="277"/>
      <c r="B446" s="278"/>
      <c r="C446" s="278"/>
      <c r="D446" s="278"/>
      <c r="E446" s="278"/>
      <c r="F446" s="278"/>
      <c r="G446" s="278"/>
      <c r="H446" s="278"/>
      <c r="I446" s="278"/>
      <c r="J446" s="278"/>
      <c r="K446" s="278"/>
      <c r="L446" s="278"/>
      <c r="M446" s="278"/>
      <c r="N446" s="278"/>
      <c r="O446" s="278"/>
      <c r="P446" s="278"/>
      <c r="Q446" s="278"/>
      <c r="R446" s="278"/>
      <c r="S446" s="278"/>
      <c r="T446" s="278"/>
      <c r="U446" s="278"/>
      <c r="V446" s="278"/>
      <c r="W446" s="278"/>
      <c r="X446" s="278"/>
      <c r="Y446" s="278"/>
      <c r="Z446" s="278"/>
    </row>
    <row r="447" spans="1:26" x14ac:dyDescent="0.2">
      <c r="A447" s="277"/>
      <c r="B447" s="278"/>
      <c r="C447" s="278"/>
      <c r="D447" s="278"/>
      <c r="E447" s="278"/>
      <c r="F447" s="278"/>
      <c r="G447" s="278"/>
      <c r="H447" s="278"/>
      <c r="I447" s="278"/>
      <c r="J447" s="278"/>
      <c r="K447" s="278"/>
      <c r="L447" s="278"/>
      <c r="M447" s="278"/>
      <c r="N447" s="278"/>
      <c r="O447" s="278"/>
      <c r="P447" s="278"/>
      <c r="Q447" s="278"/>
      <c r="R447" s="278"/>
      <c r="S447" s="278"/>
      <c r="T447" s="278"/>
      <c r="U447" s="278"/>
      <c r="V447" s="278"/>
      <c r="W447" s="278"/>
      <c r="X447" s="278"/>
      <c r="Y447" s="278"/>
      <c r="Z447" s="278"/>
    </row>
    <row r="448" spans="1:26" x14ac:dyDescent="0.2">
      <c r="A448" s="277"/>
      <c r="B448" s="278"/>
      <c r="C448" s="278"/>
      <c r="D448" s="278"/>
      <c r="E448" s="278"/>
      <c r="F448" s="278"/>
      <c r="G448" s="278"/>
      <c r="H448" s="278"/>
      <c r="I448" s="278"/>
      <c r="J448" s="278"/>
      <c r="K448" s="278"/>
      <c r="L448" s="278"/>
      <c r="M448" s="278"/>
      <c r="N448" s="278"/>
      <c r="O448" s="278"/>
      <c r="P448" s="278"/>
      <c r="Q448" s="278"/>
      <c r="R448" s="278"/>
      <c r="S448" s="278"/>
      <c r="T448" s="278"/>
      <c r="U448" s="278"/>
      <c r="V448" s="278"/>
      <c r="W448" s="278"/>
      <c r="X448" s="278"/>
      <c r="Y448" s="278"/>
      <c r="Z448" s="278"/>
    </row>
    <row r="449" spans="1:26" x14ac:dyDescent="0.2">
      <c r="A449" s="277"/>
      <c r="B449" s="278"/>
      <c r="C449" s="278"/>
      <c r="D449" s="278"/>
      <c r="E449" s="278"/>
      <c r="F449" s="278"/>
      <c r="G449" s="278"/>
      <c r="H449" s="278"/>
      <c r="I449" s="278"/>
      <c r="J449" s="278"/>
      <c r="K449" s="278"/>
      <c r="L449" s="278"/>
      <c r="M449" s="278"/>
      <c r="N449" s="278"/>
      <c r="O449" s="278"/>
      <c r="P449" s="278"/>
      <c r="Q449" s="278"/>
      <c r="R449" s="278"/>
      <c r="S449" s="278"/>
      <c r="T449" s="278"/>
      <c r="U449" s="278"/>
      <c r="V449" s="278"/>
      <c r="W449" s="278"/>
      <c r="X449" s="278"/>
      <c r="Y449" s="278"/>
      <c r="Z449" s="278"/>
    </row>
    <row r="450" spans="1:26" x14ac:dyDescent="0.2">
      <c r="A450" s="277"/>
      <c r="B450" s="278"/>
      <c r="C450" s="278"/>
      <c r="D450" s="278"/>
      <c r="E450" s="278"/>
      <c r="F450" s="278"/>
      <c r="G450" s="278"/>
      <c r="H450" s="278"/>
      <c r="I450" s="278"/>
      <c r="J450" s="278"/>
      <c r="K450" s="278"/>
      <c r="L450" s="278"/>
      <c r="M450" s="278"/>
      <c r="N450" s="278"/>
      <c r="O450" s="278"/>
      <c r="P450" s="278"/>
      <c r="Q450" s="278"/>
      <c r="R450" s="278"/>
      <c r="S450" s="278"/>
      <c r="T450" s="278"/>
      <c r="U450" s="278"/>
      <c r="V450" s="278"/>
      <c r="W450" s="278"/>
      <c r="X450" s="278"/>
      <c r="Y450" s="278"/>
      <c r="Z450" s="278"/>
    </row>
    <row r="451" spans="1:26" x14ac:dyDescent="0.2">
      <c r="A451" s="277"/>
      <c r="B451" s="278"/>
      <c r="C451" s="278"/>
      <c r="D451" s="278"/>
      <c r="E451" s="278"/>
      <c r="F451" s="278"/>
      <c r="G451" s="278"/>
      <c r="H451" s="278"/>
      <c r="I451" s="278"/>
      <c r="J451" s="278"/>
      <c r="K451" s="278"/>
      <c r="L451" s="278"/>
      <c r="M451" s="278"/>
      <c r="N451" s="278"/>
      <c r="O451" s="278"/>
      <c r="P451" s="278"/>
      <c r="Q451" s="278"/>
      <c r="R451" s="278"/>
      <c r="S451" s="278"/>
      <c r="T451" s="278"/>
      <c r="U451" s="278"/>
      <c r="V451" s="278"/>
      <c r="W451" s="278"/>
      <c r="X451" s="278"/>
      <c r="Y451" s="278"/>
      <c r="Z451" s="278"/>
    </row>
    <row r="452" spans="1:26" x14ac:dyDescent="0.2">
      <c r="A452" s="277"/>
      <c r="B452" s="278"/>
      <c r="C452" s="278"/>
      <c r="D452" s="278"/>
      <c r="E452" s="278"/>
      <c r="F452" s="278"/>
      <c r="G452" s="278"/>
      <c r="H452" s="278"/>
      <c r="I452" s="278"/>
      <c r="J452" s="278"/>
      <c r="K452" s="278"/>
      <c r="L452" s="278"/>
      <c r="M452" s="278"/>
      <c r="N452" s="278"/>
      <c r="O452" s="278"/>
      <c r="P452" s="278"/>
      <c r="Q452" s="278"/>
      <c r="R452" s="278"/>
      <c r="S452" s="278"/>
      <c r="T452" s="278"/>
      <c r="U452" s="278"/>
      <c r="V452" s="278"/>
      <c r="W452" s="278"/>
      <c r="X452" s="278"/>
      <c r="Y452" s="278"/>
      <c r="Z452" s="278"/>
    </row>
    <row r="453" spans="1:26" x14ac:dyDescent="0.2">
      <c r="A453" s="277"/>
      <c r="B453" s="278"/>
      <c r="C453" s="278"/>
      <c r="D453" s="278"/>
      <c r="E453" s="278"/>
      <c r="F453" s="278"/>
      <c r="G453" s="278"/>
      <c r="H453" s="278"/>
      <c r="I453" s="278"/>
      <c r="J453" s="278"/>
      <c r="K453" s="278"/>
      <c r="L453" s="278"/>
      <c r="M453" s="278"/>
      <c r="N453" s="278"/>
      <c r="O453" s="278"/>
      <c r="P453" s="278"/>
      <c r="Q453" s="278"/>
      <c r="R453" s="278"/>
      <c r="S453" s="278"/>
      <c r="T453" s="278"/>
      <c r="U453" s="278"/>
      <c r="V453" s="278"/>
      <c r="W453" s="278"/>
      <c r="X453" s="278"/>
      <c r="Y453" s="278"/>
      <c r="Z453" s="278"/>
    </row>
    <row r="454" spans="1:26" x14ac:dyDescent="0.2">
      <c r="A454" s="277"/>
      <c r="B454" s="278"/>
      <c r="C454" s="278"/>
      <c r="D454" s="278"/>
      <c r="E454" s="278"/>
      <c r="F454" s="278"/>
      <c r="G454" s="278"/>
      <c r="H454" s="278"/>
      <c r="I454" s="278"/>
      <c r="J454" s="278"/>
      <c r="K454" s="278"/>
      <c r="L454" s="278"/>
      <c r="M454" s="278"/>
      <c r="N454" s="278"/>
      <c r="O454" s="278"/>
      <c r="P454" s="278"/>
      <c r="Q454" s="278"/>
      <c r="R454" s="278"/>
      <c r="S454" s="278"/>
      <c r="T454" s="278"/>
      <c r="U454" s="278"/>
      <c r="V454" s="278"/>
      <c r="W454" s="278"/>
      <c r="X454" s="278"/>
      <c r="Y454" s="278"/>
      <c r="Z454" s="278"/>
    </row>
    <row r="455" spans="1:26" x14ac:dyDescent="0.2">
      <c r="A455" s="277"/>
      <c r="B455" s="278"/>
      <c r="C455" s="278"/>
      <c r="D455" s="278"/>
      <c r="E455" s="278"/>
      <c r="F455" s="278"/>
      <c r="G455" s="278"/>
      <c r="H455" s="278"/>
      <c r="I455" s="278"/>
      <c r="J455" s="278"/>
      <c r="K455" s="278"/>
      <c r="L455" s="278"/>
      <c r="M455" s="278"/>
      <c r="N455" s="278"/>
      <c r="O455" s="278"/>
      <c r="P455" s="278"/>
      <c r="Q455" s="278"/>
      <c r="R455" s="278"/>
      <c r="S455" s="278"/>
      <c r="T455" s="278"/>
      <c r="U455" s="278"/>
      <c r="V455" s="278"/>
      <c r="W455" s="278"/>
      <c r="X455" s="278"/>
      <c r="Y455" s="278"/>
      <c r="Z455" s="278"/>
    </row>
    <row r="456" spans="1:26" x14ac:dyDescent="0.2">
      <c r="A456" s="277"/>
      <c r="B456" s="278"/>
      <c r="C456" s="278"/>
      <c r="D456" s="278"/>
      <c r="E456" s="278"/>
      <c r="F456" s="278"/>
      <c r="G456" s="278"/>
      <c r="H456" s="278"/>
      <c r="I456" s="278"/>
      <c r="J456" s="278"/>
      <c r="K456" s="278"/>
      <c r="L456" s="278"/>
      <c r="M456" s="278"/>
      <c r="N456" s="278"/>
      <c r="O456" s="278"/>
      <c r="P456" s="278"/>
      <c r="Q456" s="278"/>
      <c r="R456" s="278"/>
      <c r="S456" s="278"/>
      <c r="T456" s="278"/>
      <c r="U456" s="278"/>
      <c r="V456" s="278"/>
      <c r="W456" s="278"/>
      <c r="X456" s="278"/>
      <c r="Y456" s="278"/>
      <c r="Z456" s="278"/>
    </row>
    <row r="457" spans="1:26" x14ac:dyDescent="0.2">
      <c r="A457" s="277"/>
      <c r="B457" s="278"/>
      <c r="C457" s="278"/>
      <c r="D457" s="278"/>
      <c r="E457" s="278"/>
      <c r="F457" s="278"/>
      <c r="G457" s="278"/>
      <c r="H457" s="278"/>
      <c r="I457" s="278"/>
      <c r="J457" s="278"/>
      <c r="K457" s="278"/>
      <c r="L457" s="278"/>
      <c r="M457" s="278"/>
      <c r="N457" s="278"/>
      <c r="O457" s="278"/>
      <c r="P457" s="278"/>
      <c r="Q457" s="278"/>
      <c r="R457" s="278"/>
      <c r="S457" s="278"/>
      <c r="T457" s="278"/>
      <c r="U457" s="278"/>
      <c r="V457" s="278"/>
      <c r="W457" s="278"/>
      <c r="X457" s="278"/>
      <c r="Y457" s="278"/>
      <c r="Z457" s="278"/>
    </row>
    <row r="458" spans="1:26" x14ac:dyDescent="0.2">
      <c r="A458" s="277"/>
      <c r="B458" s="278"/>
      <c r="C458" s="278"/>
      <c r="D458" s="278"/>
      <c r="E458" s="278"/>
      <c r="F458" s="278"/>
      <c r="G458" s="278"/>
      <c r="H458" s="278"/>
      <c r="I458" s="278"/>
      <c r="J458" s="278"/>
      <c r="K458" s="278"/>
      <c r="L458" s="278"/>
      <c r="M458" s="278"/>
      <c r="N458" s="278"/>
      <c r="O458" s="278"/>
      <c r="P458" s="278"/>
      <c r="Q458" s="278"/>
      <c r="R458" s="278"/>
      <c r="S458" s="278"/>
      <c r="T458" s="278"/>
      <c r="U458" s="278"/>
      <c r="V458" s="278"/>
      <c r="W458" s="278"/>
      <c r="X458" s="278"/>
      <c r="Y458" s="278"/>
      <c r="Z458" s="278"/>
    </row>
    <row r="459" spans="1:26" x14ac:dyDescent="0.2">
      <c r="A459" s="277"/>
      <c r="B459" s="278"/>
      <c r="C459" s="278"/>
      <c r="D459" s="278"/>
      <c r="E459" s="278"/>
      <c r="F459" s="278"/>
      <c r="G459" s="278"/>
      <c r="H459" s="278"/>
      <c r="I459" s="278"/>
      <c r="J459" s="278"/>
      <c r="K459" s="278"/>
      <c r="L459" s="278"/>
      <c r="M459" s="278"/>
      <c r="N459" s="278"/>
      <c r="O459" s="278"/>
      <c r="P459" s="278"/>
      <c r="Q459" s="278"/>
      <c r="R459" s="278"/>
      <c r="S459" s="278"/>
      <c r="T459" s="278"/>
      <c r="U459" s="278"/>
      <c r="V459" s="278"/>
      <c r="W459" s="278"/>
      <c r="X459" s="278"/>
      <c r="Y459" s="278"/>
      <c r="Z459" s="278"/>
    </row>
    <row r="460" spans="1:26" x14ac:dyDescent="0.2">
      <c r="A460" s="277"/>
      <c r="B460" s="278"/>
      <c r="C460" s="278"/>
      <c r="D460" s="278"/>
      <c r="E460" s="278"/>
      <c r="F460" s="278"/>
      <c r="G460" s="278"/>
      <c r="H460" s="278"/>
      <c r="I460" s="278"/>
      <c r="J460" s="278"/>
      <c r="K460" s="278"/>
      <c r="L460" s="278"/>
      <c r="M460" s="278"/>
      <c r="N460" s="278"/>
      <c r="O460" s="278"/>
      <c r="P460" s="278"/>
      <c r="Q460" s="278"/>
      <c r="R460" s="278"/>
      <c r="S460" s="278"/>
      <c r="T460" s="278"/>
      <c r="U460" s="278"/>
      <c r="V460" s="278"/>
      <c r="W460" s="278"/>
      <c r="X460" s="278"/>
      <c r="Y460" s="278"/>
      <c r="Z460" s="278"/>
    </row>
    <row r="461" spans="1:26" x14ac:dyDescent="0.2">
      <c r="A461" s="277"/>
      <c r="B461" s="278"/>
      <c r="C461" s="278"/>
      <c r="D461" s="278"/>
      <c r="E461" s="278"/>
      <c r="F461" s="278"/>
      <c r="G461" s="278"/>
      <c r="H461" s="278"/>
      <c r="I461" s="278"/>
      <c r="J461" s="278"/>
      <c r="K461" s="278"/>
      <c r="L461" s="278"/>
      <c r="M461" s="278"/>
      <c r="N461" s="278"/>
      <c r="O461" s="278"/>
      <c r="P461" s="278"/>
      <c r="Q461" s="278"/>
      <c r="R461" s="278"/>
      <c r="S461" s="278"/>
      <c r="T461" s="278"/>
      <c r="U461" s="278"/>
      <c r="V461" s="278"/>
      <c r="W461" s="278"/>
      <c r="X461" s="278"/>
      <c r="Y461" s="278"/>
      <c r="Z461" s="278"/>
    </row>
    <row r="462" spans="1:26" x14ac:dyDescent="0.2">
      <c r="A462" s="277"/>
      <c r="B462" s="278"/>
      <c r="C462" s="278"/>
      <c r="D462" s="278"/>
      <c r="E462" s="278"/>
      <c r="F462" s="278"/>
      <c r="G462" s="278"/>
      <c r="H462" s="278"/>
      <c r="I462" s="278"/>
      <c r="J462" s="278"/>
      <c r="K462" s="278"/>
      <c r="L462" s="278"/>
      <c r="M462" s="278"/>
      <c r="N462" s="278"/>
      <c r="O462" s="278"/>
      <c r="P462" s="278"/>
      <c r="Q462" s="278"/>
      <c r="R462" s="278"/>
      <c r="S462" s="278"/>
      <c r="T462" s="278"/>
      <c r="U462" s="278"/>
      <c r="V462" s="278"/>
      <c r="W462" s="278"/>
      <c r="X462" s="278"/>
      <c r="Y462" s="278"/>
      <c r="Z462" s="278"/>
    </row>
    <row r="463" spans="1:26" x14ac:dyDescent="0.2">
      <c r="A463" s="277"/>
      <c r="B463" s="278"/>
      <c r="C463" s="278"/>
      <c r="D463" s="278"/>
      <c r="E463" s="278"/>
      <c r="F463" s="278"/>
      <c r="G463" s="278"/>
      <c r="H463" s="278"/>
      <c r="I463" s="278"/>
      <c r="J463" s="278"/>
      <c r="K463" s="278"/>
      <c r="L463" s="278"/>
      <c r="M463" s="278"/>
      <c r="N463" s="278"/>
      <c r="O463" s="278"/>
      <c r="P463" s="278"/>
      <c r="Q463" s="278"/>
      <c r="R463" s="278"/>
      <c r="S463" s="278"/>
      <c r="T463" s="278"/>
      <c r="U463" s="278"/>
      <c r="V463" s="278"/>
      <c r="W463" s="278"/>
      <c r="X463" s="278"/>
      <c r="Y463" s="278"/>
      <c r="Z463" s="278"/>
    </row>
    <row r="464" spans="1:26" x14ac:dyDescent="0.2">
      <c r="A464" s="277"/>
      <c r="B464" s="278"/>
      <c r="C464" s="278"/>
      <c r="D464" s="278"/>
      <c r="E464" s="278"/>
      <c r="F464" s="278"/>
      <c r="G464" s="278"/>
      <c r="H464" s="278"/>
      <c r="I464" s="278"/>
      <c r="J464" s="278"/>
      <c r="K464" s="278"/>
      <c r="L464" s="278"/>
      <c r="M464" s="278"/>
      <c r="N464" s="278"/>
      <c r="O464" s="278"/>
      <c r="P464" s="278"/>
      <c r="Q464" s="278"/>
      <c r="R464" s="278"/>
      <c r="S464" s="278"/>
      <c r="T464" s="278"/>
      <c r="U464" s="278"/>
      <c r="V464" s="278"/>
      <c r="W464" s="278"/>
      <c r="X464" s="278"/>
      <c r="Y464" s="278"/>
      <c r="Z464" s="278"/>
    </row>
    <row r="465" spans="1:26" x14ac:dyDescent="0.2">
      <c r="A465" s="277"/>
      <c r="B465" s="278"/>
      <c r="C465" s="278"/>
      <c r="D465" s="278"/>
      <c r="E465" s="278"/>
      <c r="F465" s="278"/>
      <c r="G465" s="278"/>
      <c r="H465" s="278"/>
      <c r="I465" s="278"/>
      <c r="J465" s="278"/>
      <c r="K465" s="278"/>
      <c r="L465" s="278"/>
      <c r="M465" s="278"/>
      <c r="N465" s="278"/>
      <c r="O465" s="278"/>
      <c r="P465" s="278"/>
      <c r="Q465" s="278"/>
      <c r="R465" s="278"/>
      <c r="S465" s="278"/>
      <c r="T465" s="278"/>
      <c r="U465" s="278"/>
      <c r="V465" s="278"/>
      <c r="W465" s="278"/>
      <c r="X465" s="278"/>
      <c r="Y465" s="278"/>
      <c r="Z465" s="278"/>
    </row>
    <row r="466" spans="1:26" x14ac:dyDescent="0.2">
      <c r="A466" s="277"/>
      <c r="B466" s="278"/>
      <c r="C466" s="278"/>
      <c r="D466" s="278"/>
      <c r="E466" s="278"/>
      <c r="F466" s="278"/>
      <c r="G466" s="278"/>
      <c r="H466" s="278"/>
      <c r="I466" s="278"/>
      <c r="J466" s="278"/>
      <c r="K466" s="278"/>
      <c r="L466" s="278"/>
      <c r="M466" s="278"/>
      <c r="N466" s="278"/>
      <c r="O466" s="278"/>
      <c r="P466" s="278"/>
      <c r="Q466" s="278"/>
      <c r="R466" s="278"/>
      <c r="S466" s="278"/>
      <c r="T466" s="278"/>
      <c r="U466" s="278"/>
      <c r="V466" s="278"/>
      <c r="W466" s="278"/>
      <c r="X466" s="278"/>
      <c r="Y466" s="278"/>
      <c r="Z466" s="278"/>
    </row>
    <row r="467" spans="1:26" x14ac:dyDescent="0.2">
      <c r="A467" s="277"/>
      <c r="B467" s="278"/>
      <c r="C467" s="278"/>
      <c r="D467" s="278"/>
      <c r="E467" s="278"/>
      <c r="F467" s="278"/>
      <c r="G467" s="278"/>
      <c r="H467" s="278"/>
      <c r="I467" s="278"/>
      <c r="J467" s="278"/>
      <c r="K467" s="278"/>
      <c r="L467" s="278"/>
      <c r="M467" s="278"/>
      <c r="N467" s="278"/>
      <c r="O467" s="278"/>
      <c r="P467" s="278"/>
      <c r="Q467" s="278"/>
      <c r="R467" s="278"/>
      <c r="S467" s="278"/>
      <c r="T467" s="278"/>
      <c r="U467" s="278"/>
      <c r="V467" s="278"/>
      <c r="W467" s="278"/>
      <c r="X467" s="278"/>
      <c r="Y467" s="278"/>
      <c r="Z467" s="278"/>
    </row>
    <row r="468" spans="1:26" x14ac:dyDescent="0.2">
      <c r="A468" s="277"/>
      <c r="B468" s="278"/>
      <c r="C468" s="278"/>
      <c r="D468" s="278"/>
      <c r="E468" s="278"/>
      <c r="F468" s="278"/>
      <c r="G468" s="278"/>
      <c r="H468" s="278"/>
      <c r="I468" s="278"/>
      <c r="J468" s="278"/>
      <c r="K468" s="278"/>
      <c r="L468" s="278"/>
      <c r="M468" s="278"/>
      <c r="N468" s="278"/>
      <c r="O468" s="278"/>
      <c r="P468" s="278"/>
      <c r="Q468" s="278"/>
      <c r="R468" s="278"/>
      <c r="S468" s="278"/>
      <c r="T468" s="278"/>
      <c r="U468" s="278"/>
      <c r="V468" s="278"/>
      <c r="W468" s="278"/>
      <c r="X468" s="278"/>
      <c r="Y468" s="278"/>
      <c r="Z468" s="278"/>
    </row>
    <row r="469" spans="1:26" x14ac:dyDescent="0.2">
      <c r="A469" s="277"/>
      <c r="B469" s="278"/>
      <c r="C469" s="278"/>
      <c r="D469" s="278"/>
      <c r="E469" s="278"/>
      <c r="F469" s="278"/>
      <c r="G469" s="278"/>
      <c r="H469" s="278"/>
      <c r="I469" s="278"/>
      <c r="J469" s="278"/>
      <c r="K469" s="278"/>
      <c r="L469" s="278"/>
      <c r="M469" s="278"/>
      <c r="N469" s="278"/>
      <c r="O469" s="278"/>
      <c r="P469" s="278"/>
      <c r="Q469" s="278"/>
      <c r="R469" s="278"/>
      <c r="S469" s="278"/>
      <c r="T469" s="278"/>
      <c r="U469" s="278"/>
      <c r="V469" s="278"/>
      <c r="W469" s="278"/>
      <c r="X469" s="278"/>
      <c r="Y469" s="278"/>
      <c r="Z469" s="278"/>
    </row>
    <row r="470" spans="1:26" x14ac:dyDescent="0.2">
      <c r="A470" s="277"/>
      <c r="B470" s="278"/>
      <c r="C470" s="278"/>
      <c r="D470" s="278"/>
      <c r="E470" s="278"/>
      <c r="F470" s="278"/>
      <c r="G470" s="278"/>
      <c r="H470" s="278"/>
      <c r="I470" s="278"/>
      <c r="J470" s="278"/>
      <c r="K470" s="278"/>
      <c r="L470" s="278"/>
      <c r="M470" s="278"/>
      <c r="N470" s="278"/>
      <c r="O470" s="278"/>
      <c r="P470" s="278"/>
      <c r="Q470" s="278"/>
      <c r="R470" s="278"/>
      <c r="S470" s="278"/>
      <c r="T470" s="278"/>
      <c r="U470" s="278"/>
      <c r="V470" s="278"/>
      <c r="W470" s="278"/>
      <c r="X470" s="278"/>
      <c r="Y470" s="278"/>
      <c r="Z470" s="278"/>
    </row>
    <row r="471" spans="1:26" x14ac:dyDescent="0.2">
      <c r="A471" s="277"/>
      <c r="B471" s="278"/>
      <c r="C471" s="278"/>
      <c r="D471" s="278"/>
      <c r="E471" s="278"/>
      <c r="F471" s="278"/>
      <c r="G471" s="278"/>
      <c r="H471" s="278"/>
      <c r="I471" s="278"/>
      <c r="J471" s="278"/>
      <c r="K471" s="278"/>
      <c r="L471" s="278"/>
      <c r="M471" s="278"/>
      <c r="N471" s="278"/>
      <c r="O471" s="278"/>
      <c r="P471" s="278"/>
      <c r="Q471" s="278"/>
      <c r="R471" s="278"/>
      <c r="S471" s="278"/>
      <c r="T471" s="278"/>
      <c r="U471" s="278"/>
      <c r="V471" s="278"/>
      <c r="W471" s="278"/>
      <c r="X471" s="278"/>
      <c r="Y471" s="278"/>
      <c r="Z471" s="278"/>
    </row>
    <row r="472" spans="1:26" x14ac:dyDescent="0.2">
      <c r="A472" s="277"/>
      <c r="B472" s="278"/>
      <c r="C472" s="278"/>
      <c r="D472" s="278"/>
      <c r="E472" s="278"/>
      <c r="F472" s="278"/>
      <c r="G472" s="278"/>
      <c r="H472" s="278"/>
      <c r="I472" s="278"/>
      <c r="J472" s="278"/>
      <c r="K472" s="278"/>
      <c r="L472" s="278"/>
      <c r="M472" s="278"/>
      <c r="N472" s="278"/>
      <c r="O472" s="278"/>
      <c r="P472" s="278"/>
      <c r="Q472" s="278"/>
      <c r="R472" s="278"/>
      <c r="S472" s="278"/>
      <c r="T472" s="278"/>
      <c r="U472" s="278"/>
      <c r="V472" s="278"/>
      <c r="W472" s="278"/>
      <c r="X472" s="278"/>
      <c r="Y472" s="278"/>
      <c r="Z472" s="278"/>
    </row>
    <row r="473" spans="1:26" x14ac:dyDescent="0.2">
      <c r="A473" s="277"/>
      <c r="B473" s="278"/>
      <c r="C473" s="278"/>
      <c r="D473" s="278"/>
      <c r="E473" s="278"/>
      <c r="F473" s="278"/>
      <c r="G473" s="278"/>
      <c r="H473" s="278"/>
      <c r="I473" s="278"/>
      <c r="J473" s="278"/>
      <c r="K473" s="278"/>
      <c r="L473" s="278"/>
      <c r="M473" s="278"/>
      <c r="N473" s="278"/>
      <c r="O473" s="278"/>
      <c r="P473" s="278"/>
      <c r="Q473" s="278"/>
      <c r="R473" s="278"/>
      <c r="S473" s="278"/>
      <c r="T473" s="278"/>
      <c r="U473" s="278"/>
      <c r="V473" s="278"/>
      <c r="W473" s="278"/>
      <c r="X473" s="278"/>
      <c r="Y473" s="278"/>
      <c r="Z473" s="278"/>
    </row>
    <row r="474" spans="1:26" x14ac:dyDescent="0.2">
      <c r="A474" s="277"/>
      <c r="B474" s="278"/>
      <c r="C474" s="278"/>
      <c r="D474" s="278"/>
      <c r="E474" s="278"/>
      <c r="F474" s="278"/>
      <c r="G474" s="278"/>
      <c r="H474" s="278"/>
      <c r="I474" s="278"/>
      <c r="J474" s="278"/>
      <c r="K474" s="278"/>
      <c r="L474" s="278"/>
      <c r="M474" s="278"/>
      <c r="N474" s="278"/>
      <c r="O474" s="278"/>
      <c r="P474" s="278"/>
      <c r="Q474" s="278"/>
      <c r="R474" s="278"/>
      <c r="S474" s="278"/>
      <c r="T474" s="278"/>
      <c r="U474" s="278"/>
      <c r="V474" s="278"/>
      <c r="W474" s="278"/>
      <c r="X474" s="278"/>
      <c r="Y474" s="278"/>
      <c r="Z474" s="278"/>
    </row>
    <row r="475" spans="1:26" x14ac:dyDescent="0.2">
      <c r="A475" s="277"/>
      <c r="B475" s="278"/>
      <c r="C475" s="278"/>
      <c r="D475" s="278"/>
      <c r="E475" s="278"/>
      <c r="F475" s="278"/>
      <c r="G475" s="278"/>
      <c r="H475" s="278"/>
      <c r="I475" s="278"/>
      <c r="J475" s="278"/>
      <c r="K475" s="278"/>
      <c r="L475" s="278"/>
      <c r="M475" s="278"/>
      <c r="N475" s="278"/>
      <c r="O475" s="278"/>
      <c r="P475" s="278"/>
      <c r="Q475" s="278"/>
      <c r="R475" s="278"/>
      <c r="S475" s="278"/>
      <c r="T475" s="278"/>
      <c r="U475" s="278"/>
      <c r="V475" s="278"/>
      <c r="W475" s="278"/>
      <c r="X475" s="278"/>
      <c r="Y475" s="278"/>
      <c r="Z475" s="278"/>
    </row>
    <row r="476" spans="1:26" x14ac:dyDescent="0.2">
      <c r="A476" s="277"/>
      <c r="B476" s="278"/>
      <c r="C476" s="278"/>
      <c r="D476" s="278"/>
      <c r="E476" s="278"/>
      <c r="F476" s="278"/>
      <c r="G476" s="278"/>
      <c r="H476" s="278"/>
      <c r="I476" s="278"/>
      <c r="J476" s="278"/>
      <c r="K476" s="278"/>
      <c r="L476" s="278"/>
      <c r="M476" s="278"/>
      <c r="N476" s="278"/>
      <c r="O476" s="278"/>
      <c r="P476" s="278"/>
      <c r="Q476" s="278"/>
      <c r="R476" s="278"/>
      <c r="S476" s="278"/>
      <c r="T476" s="278"/>
      <c r="U476" s="278"/>
      <c r="V476" s="278"/>
      <c r="W476" s="278"/>
      <c r="X476" s="278"/>
      <c r="Y476" s="278"/>
      <c r="Z476" s="278"/>
    </row>
    <row r="477" spans="1:26" x14ac:dyDescent="0.2">
      <c r="A477" s="277"/>
      <c r="B477" s="278"/>
      <c r="C477" s="278"/>
      <c r="D477" s="278"/>
      <c r="E477" s="278"/>
      <c r="F477" s="278"/>
      <c r="G477" s="278"/>
      <c r="H477" s="278"/>
      <c r="I477" s="278"/>
      <c r="J477" s="278"/>
      <c r="K477" s="278"/>
      <c r="L477" s="278"/>
      <c r="M477" s="278"/>
      <c r="N477" s="278"/>
      <c r="O477" s="278"/>
      <c r="P477" s="278"/>
      <c r="Q477" s="278"/>
      <c r="R477" s="278"/>
      <c r="S477" s="278"/>
      <c r="T477" s="278"/>
      <c r="U477" s="278"/>
      <c r="V477" s="278"/>
      <c r="W477" s="278"/>
      <c r="X477" s="278"/>
      <c r="Y477" s="278"/>
      <c r="Z477" s="278"/>
    </row>
    <row r="478" spans="1:26" x14ac:dyDescent="0.2">
      <c r="A478" s="277"/>
      <c r="B478" s="278"/>
      <c r="C478" s="278"/>
      <c r="D478" s="278"/>
      <c r="E478" s="278"/>
      <c r="F478" s="278"/>
      <c r="G478" s="278"/>
      <c r="H478" s="278"/>
      <c r="I478" s="278"/>
      <c r="J478" s="278"/>
      <c r="K478" s="278"/>
      <c r="L478" s="278"/>
      <c r="M478" s="278"/>
      <c r="N478" s="278"/>
      <c r="O478" s="278"/>
      <c r="P478" s="278"/>
      <c r="Q478" s="278"/>
      <c r="R478" s="278"/>
      <c r="S478" s="278"/>
      <c r="T478" s="278"/>
      <c r="U478" s="278"/>
      <c r="V478" s="278"/>
      <c r="W478" s="278"/>
      <c r="X478" s="278"/>
      <c r="Y478" s="278"/>
      <c r="Z478" s="278"/>
    </row>
    <row r="479" spans="1:26" x14ac:dyDescent="0.2">
      <c r="A479" s="277"/>
      <c r="B479" s="278"/>
      <c r="C479" s="278"/>
      <c r="D479" s="278"/>
      <c r="E479" s="278"/>
      <c r="F479" s="278"/>
      <c r="G479" s="278"/>
      <c r="H479" s="278"/>
      <c r="I479" s="278"/>
      <c r="J479" s="278"/>
      <c r="K479" s="278"/>
      <c r="L479" s="278"/>
      <c r="M479" s="278"/>
      <c r="N479" s="278"/>
      <c r="O479" s="278"/>
      <c r="P479" s="278"/>
      <c r="Q479" s="278"/>
      <c r="R479" s="278"/>
      <c r="S479" s="278"/>
      <c r="T479" s="278"/>
      <c r="U479" s="278"/>
      <c r="V479" s="278"/>
      <c r="W479" s="278"/>
      <c r="X479" s="278"/>
      <c r="Y479" s="278"/>
      <c r="Z479" s="278"/>
    </row>
    <row r="480" spans="1:26" x14ac:dyDescent="0.2">
      <c r="A480" s="277"/>
      <c r="B480" s="278"/>
      <c r="C480" s="278"/>
      <c r="D480" s="278"/>
      <c r="E480" s="278"/>
      <c r="F480" s="278"/>
      <c r="G480" s="278"/>
      <c r="H480" s="278"/>
      <c r="I480" s="278"/>
      <c r="J480" s="278"/>
      <c r="K480" s="278"/>
      <c r="L480" s="278"/>
      <c r="M480" s="278"/>
      <c r="N480" s="278"/>
      <c r="O480" s="278"/>
      <c r="P480" s="278"/>
      <c r="Q480" s="278"/>
      <c r="R480" s="278"/>
      <c r="S480" s="278"/>
      <c r="T480" s="278"/>
      <c r="U480" s="278"/>
      <c r="V480" s="278"/>
      <c r="W480" s="278"/>
      <c r="X480" s="278"/>
      <c r="Y480" s="278"/>
      <c r="Z480" s="278"/>
    </row>
    <row r="481" spans="1:26" x14ac:dyDescent="0.2">
      <c r="A481" s="277"/>
      <c r="B481" s="278"/>
      <c r="C481" s="278"/>
      <c r="D481" s="278"/>
      <c r="E481" s="278"/>
      <c r="F481" s="278"/>
      <c r="G481" s="278"/>
      <c r="H481" s="278"/>
      <c r="I481" s="278"/>
      <c r="J481" s="278"/>
      <c r="K481" s="278"/>
      <c r="L481" s="278"/>
      <c r="M481" s="278"/>
      <c r="N481" s="278"/>
      <c r="O481" s="278"/>
      <c r="P481" s="278"/>
      <c r="Q481" s="278"/>
      <c r="R481" s="278"/>
      <c r="S481" s="278"/>
      <c r="T481" s="278"/>
      <c r="U481" s="278"/>
      <c r="V481" s="278"/>
      <c r="W481" s="278"/>
      <c r="X481" s="278"/>
      <c r="Y481" s="278"/>
      <c r="Z481" s="278"/>
    </row>
    <row r="482" spans="1:26" x14ac:dyDescent="0.2">
      <c r="A482" s="277"/>
      <c r="B482" s="278"/>
      <c r="C482" s="278"/>
      <c r="D482" s="278"/>
      <c r="E482" s="278"/>
      <c r="F482" s="278"/>
      <c r="G482" s="278"/>
      <c r="H482" s="278"/>
      <c r="I482" s="278"/>
      <c r="J482" s="278"/>
      <c r="K482" s="278"/>
      <c r="L482" s="278"/>
      <c r="M482" s="278"/>
      <c r="N482" s="278"/>
      <c r="O482" s="278"/>
      <c r="P482" s="278"/>
      <c r="Q482" s="278"/>
      <c r="R482" s="278"/>
      <c r="S482" s="278"/>
      <c r="T482" s="278"/>
      <c r="U482" s="278"/>
      <c r="V482" s="278"/>
      <c r="W482" s="278"/>
      <c r="X482" s="278"/>
      <c r="Y482" s="278"/>
      <c r="Z482" s="278"/>
    </row>
    <row r="483" spans="1:26" x14ac:dyDescent="0.2">
      <c r="A483" s="277"/>
      <c r="B483" s="278"/>
      <c r="C483" s="278"/>
      <c r="D483" s="278"/>
      <c r="E483" s="278"/>
      <c r="F483" s="278"/>
      <c r="G483" s="278"/>
      <c r="H483" s="278"/>
      <c r="I483" s="278"/>
      <c r="J483" s="278"/>
      <c r="K483" s="278"/>
      <c r="L483" s="278"/>
      <c r="M483" s="278"/>
      <c r="N483" s="278"/>
      <c r="O483" s="278"/>
      <c r="P483" s="278"/>
      <c r="Q483" s="278"/>
      <c r="R483" s="278"/>
      <c r="S483" s="278"/>
      <c r="T483" s="278"/>
      <c r="U483" s="278"/>
      <c r="V483" s="278"/>
      <c r="W483" s="278"/>
      <c r="X483" s="278"/>
      <c r="Y483" s="278"/>
      <c r="Z483" s="278"/>
    </row>
    <row r="484" spans="1:26" x14ac:dyDescent="0.2">
      <c r="A484" s="277"/>
      <c r="B484" s="278"/>
      <c r="C484" s="278"/>
      <c r="D484" s="278"/>
      <c r="E484" s="278"/>
      <c r="F484" s="278"/>
      <c r="G484" s="278"/>
      <c r="H484" s="278"/>
      <c r="I484" s="278"/>
      <c r="J484" s="278"/>
      <c r="K484" s="278"/>
      <c r="L484" s="278"/>
      <c r="M484" s="278"/>
      <c r="N484" s="278"/>
      <c r="O484" s="278"/>
      <c r="P484" s="278"/>
      <c r="Q484" s="278"/>
      <c r="R484" s="278"/>
      <c r="S484" s="278"/>
      <c r="T484" s="278"/>
      <c r="U484" s="278"/>
      <c r="V484" s="278"/>
      <c r="W484" s="278"/>
      <c r="X484" s="278"/>
      <c r="Y484" s="278"/>
      <c r="Z484" s="278"/>
    </row>
    <row r="485" spans="1:26" x14ac:dyDescent="0.2">
      <c r="A485" s="277"/>
      <c r="B485" s="278"/>
      <c r="C485" s="278"/>
      <c r="D485" s="278"/>
      <c r="E485" s="278"/>
      <c r="F485" s="278"/>
      <c r="G485" s="278"/>
      <c r="H485" s="278"/>
      <c r="I485" s="278"/>
      <c r="J485" s="278"/>
      <c r="K485" s="278"/>
      <c r="L485" s="278"/>
      <c r="M485" s="278"/>
      <c r="N485" s="278"/>
      <c r="O485" s="278"/>
      <c r="P485" s="278"/>
      <c r="Q485" s="278"/>
      <c r="R485" s="278"/>
      <c r="S485" s="278"/>
      <c r="T485" s="278"/>
      <c r="U485" s="278"/>
      <c r="V485" s="278"/>
      <c r="W485" s="278"/>
      <c r="X485" s="278"/>
      <c r="Y485" s="278"/>
      <c r="Z485" s="278"/>
    </row>
    <row r="486" spans="1:26" x14ac:dyDescent="0.2">
      <c r="A486" s="277"/>
      <c r="B486" s="278"/>
      <c r="C486" s="278"/>
      <c r="D486" s="278"/>
      <c r="E486" s="278"/>
      <c r="F486" s="278"/>
      <c r="G486" s="278"/>
      <c r="H486" s="278"/>
      <c r="I486" s="278"/>
      <c r="J486" s="278"/>
      <c r="K486" s="278"/>
      <c r="L486" s="278"/>
      <c r="M486" s="278"/>
      <c r="N486" s="278"/>
      <c r="O486" s="278"/>
      <c r="P486" s="278"/>
      <c r="Q486" s="278"/>
      <c r="R486" s="278"/>
      <c r="S486" s="278"/>
      <c r="T486" s="278"/>
      <c r="U486" s="278"/>
      <c r="V486" s="278"/>
      <c r="W486" s="278"/>
      <c r="X486" s="278"/>
      <c r="Y486" s="278"/>
      <c r="Z486" s="278"/>
    </row>
    <row r="487" spans="1:26" x14ac:dyDescent="0.2">
      <c r="A487" s="277"/>
      <c r="B487" s="278"/>
      <c r="C487" s="278"/>
      <c r="D487" s="278"/>
      <c r="E487" s="278"/>
      <c r="F487" s="278"/>
      <c r="G487" s="278"/>
      <c r="H487" s="278"/>
      <c r="I487" s="278"/>
      <c r="J487" s="278"/>
      <c r="K487" s="278"/>
      <c r="L487" s="278"/>
      <c r="M487" s="278"/>
      <c r="N487" s="278"/>
      <c r="O487" s="278"/>
      <c r="P487" s="278"/>
      <c r="Q487" s="278"/>
      <c r="R487" s="278"/>
      <c r="S487" s="278"/>
      <c r="T487" s="278"/>
      <c r="U487" s="278"/>
      <c r="V487" s="278"/>
      <c r="W487" s="278"/>
      <c r="X487" s="278"/>
      <c r="Y487" s="278"/>
      <c r="Z487" s="278"/>
    </row>
    <row r="488" spans="1:26" x14ac:dyDescent="0.2">
      <c r="A488" s="277"/>
      <c r="B488" s="278"/>
      <c r="C488" s="278"/>
      <c r="D488" s="278"/>
      <c r="E488" s="278"/>
      <c r="F488" s="278"/>
      <c r="G488" s="278"/>
      <c r="H488" s="278"/>
      <c r="I488" s="278"/>
      <c r="J488" s="278"/>
      <c r="K488" s="278"/>
      <c r="L488" s="278"/>
      <c r="M488" s="278"/>
      <c r="N488" s="278"/>
      <c r="O488" s="278"/>
      <c r="P488" s="278"/>
      <c r="Q488" s="278"/>
      <c r="R488" s="278"/>
      <c r="S488" s="278"/>
      <c r="T488" s="278"/>
      <c r="U488" s="278"/>
      <c r="V488" s="278"/>
      <c r="W488" s="278"/>
      <c r="X488" s="278"/>
      <c r="Y488" s="278"/>
      <c r="Z488" s="278"/>
    </row>
    <row r="489" spans="1:26" x14ac:dyDescent="0.2">
      <c r="A489" s="277"/>
      <c r="B489" s="278"/>
      <c r="C489" s="278"/>
      <c r="D489" s="278"/>
      <c r="E489" s="278"/>
      <c r="F489" s="278"/>
      <c r="G489" s="278"/>
      <c r="H489" s="278"/>
      <c r="I489" s="278"/>
      <c r="J489" s="278"/>
      <c r="K489" s="278"/>
      <c r="L489" s="278"/>
      <c r="M489" s="278"/>
      <c r="N489" s="278"/>
      <c r="O489" s="278"/>
      <c r="P489" s="278"/>
      <c r="Q489" s="278"/>
      <c r="R489" s="278"/>
      <c r="S489" s="278"/>
      <c r="T489" s="278"/>
      <c r="U489" s="278"/>
      <c r="V489" s="278"/>
      <c r="W489" s="278"/>
      <c r="X489" s="278"/>
      <c r="Y489" s="278"/>
      <c r="Z489" s="278"/>
    </row>
    <row r="490" spans="1:26" x14ac:dyDescent="0.2">
      <c r="A490" s="277"/>
      <c r="B490" s="278"/>
      <c r="C490" s="278"/>
      <c r="D490" s="278"/>
      <c r="E490" s="278"/>
      <c r="F490" s="278"/>
      <c r="G490" s="278"/>
      <c r="H490" s="278"/>
      <c r="I490" s="278"/>
      <c r="J490" s="278"/>
      <c r="K490" s="278"/>
      <c r="L490" s="278"/>
      <c r="M490" s="278"/>
      <c r="N490" s="278"/>
      <c r="O490" s="278"/>
      <c r="P490" s="278"/>
      <c r="Q490" s="278"/>
      <c r="R490" s="278"/>
      <c r="S490" s="278"/>
      <c r="T490" s="278"/>
      <c r="U490" s="278"/>
      <c r="V490" s="278"/>
      <c r="W490" s="278"/>
      <c r="X490" s="278"/>
      <c r="Y490" s="278"/>
      <c r="Z490" s="278"/>
    </row>
    <row r="491" spans="1:26" x14ac:dyDescent="0.2">
      <c r="A491" s="277"/>
      <c r="B491" s="278"/>
      <c r="C491" s="278"/>
      <c r="D491" s="278"/>
      <c r="E491" s="278"/>
      <c r="F491" s="278"/>
      <c r="G491" s="278"/>
      <c r="H491" s="278"/>
      <c r="I491" s="278"/>
      <c r="J491" s="278"/>
      <c r="K491" s="278"/>
      <c r="L491" s="278"/>
      <c r="M491" s="278"/>
      <c r="N491" s="278"/>
      <c r="O491" s="278"/>
      <c r="P491" s="278"/>
      <c r="Q491" s="278"/>
      <c r="R491" s="278"/>
      <c r="S491" s="278"/>
      <c r="T491" s="278"/>
      <c r="U491" s="278"/>
      <c r="V491" s="278"/>
      <c r="W491" s="278"/>
      <c r="X491" s="278"/>
      <c r="Y491" s="278"/>
      <c r="Z491" s="278"/>
    </row>
    <row r="492" spans="1:26" x14ac:dyDescent="0.2">
      <c r="A492" s="277"/>
      <c r="B492" s="278"/>
      <c r="C492" s="278"/>
      <c r="D492" s="278"/>
      <c r="E492" s="278"/>
      <c r="F492" s="278"/>
      <c r="G492" s="278"/>
      <c r="H492" s="278"/>
      <c r="I492" s="278"/>
      <c r="J492" s="278"/>
      <c r="K492" s="278"/>
      <c r="L492" s="278"/>
      <c r="M492" s="278"/>
      <c r="N492" s="278"/>
      <c r="O492" s="278"/>
      <c r="P492" s="278"/>
      <c r="Q492" s="278"/>
      <c r="R492" s="278"/>
      <c r="S492" s="278"/>
      <c r="T492" s="278"/>
      <c r="U492" s="278"/>
      <c r="V492" s="278"/>
      <c r="W492" s="278"/>
      <c r="X492" s="278"/>
      <c r="Y492" s="278"/>
      <c r="Z492" s="278"/>
    </row>
    <row r="493" spans="1:26" x14ac:dyDescent="0.2">
      <c r="A493" s="277"/>
      <c r="B493" s="278"/>
      <c r="C493" s="278"/>
      <c r="D493" s="278"/>
      <c r="E493" s="278"/>
      <c r="F493" s="278"/>
      <c r="G493" s="278"/>
      <c r="H493" s="278"/>
      <c r="I493" s="278"/>
      <c r="J493" s="278"/>
      <c r="K493" s="278"/>
      <c r="L493" s="278"/>
      <c r="M493" s="278"/>
      <c r="N493" s="278"/>
      <c r="O493" s="278"/>
      <c r="P493" s="278"/>
      <c r="Q493" s="278"/>
      <c r="R493" s="278"/>
      <c r="S493" s="278"/>
      <c r="T493" s="278"/>
      <c r="U493" s="278"/>
      <c r="V493" s="278"/>
      <c r="W493" s="278"/>
      <c r="X493" s="278"/>
      <c r="Y493" s="278"/>
      <c r="Z493" s="278"/>
    </row>
    <row r="494" spans="1:26" x14ac:dyDescent="0.2">
      <c r="A494" s="277"/>
      <c r="B494" s="278"/>
      <c r="C494" s="278"/>
      <c r="D494" s="278"/>
      <c r="E494" s="278"/>
      <c r="F494" s="278"/>
      <c r="G494" s="278"/>
      <c r="H494" s="278"/>
      <c r="I494" s="278"/>
      <c r="J494" s="278"/>
      <c r="K494" s="278"/>
      <c r="L494" s="278"/>
      <c r="M494" s="278"/>
      <c r="N494" s="278"/>
      <c r="O494" s="278"/>
      <c r="P494" s="278"/>
      <c r="Q494" s="278"/>
      <c r="R494" s="278"/>
      <c r="S494" s="278"/>
      <c r="T494" s="278"/>
      <c r="U494" s="278"/>
      <c r="V494" s="278"/>
      <c r="W494" s="278"/>
      <c r="X494" s="278"/>
      <c r="Y494" s="278"/>
      <c r="Z494" s="278"/>
    </row>
    <row r="495" spans="1:26" x14ac:dyDescent="0.2">
      <c r="A495" s="277"/>
      <c r="B495" s="278"/>
      <c r="C495" s="278"/>
      <c r="D495" s="278"/>
      <c r="E495" s="278"/>
      <c r="F495" s="278"/>
      <c r="G495" s="278"/>
      <c r="H495" s="278"/>
      <c r="I495" s="278"/>
      <c r="J495" s="278"/>
      <c r="K495" s="278"/>
      <c r="L495" s="278"/>
      <c r="M495" s="278"/>
      <c r="N495" s="278"/>
      <c r="O495" s="278"/>
      <c r="P495" s="278"/>
      <c r="Q495" s="278"/>
      <c r="R495" s="278"/>
      <c r="S495" s="278"/>
      <c r="T495" s="278"/>
      <c r="U495" s="278"/>
      <c r="V495" s="278"/>
      <c r="W495" s="278"/>
      <c r="X495" s="278"/>
      <c r="Y495" s="278"/>
      <c r="Z495" s="278"/>
    </row>
    <row r="496" spans="1:26" x14ac:dyDescent="0.2">
      <c r="A496" s="277"/>
      <c r="B496" s="278"/>
      <c r="C496" s="278"/>
      <c r="D496" s="278"/>
      <c r="E496" s="278"/>
      <c r="F496" s="278"/>
      <c r="G496" s="278"/>
      <c r="H496" s="278"/>
      <c r="I496" s="278"/>
      <c r="J496" s="278"/>
      <c r="K496" s="278"/>
      <c r="L496" s="278"/>
      <c r="M496" s="278"/>
      <c r="N496" s="278"/>
      <c r="O496" s="278"/>
      <c r="P496" s="278"/>
      <c r="Q496" s="278"/>
      <c r="R496" s="278"/>
      <c r="S496" s="278"/>
      <c r="T496" s="278"/>
      <c r="U496" s="278"/>
      <c r="V496" s="278"/>
      <c r="W496" s="278"/>
      <c r="X496" s="278"/>
      <c r="Y496" s="278"/>
      <c r="Z496" s="278"/>
    </row>
    <row r="497" spans="1:26" x14ac:dyDescent="0.2">
      <c r="A497" s="277"/>
      <c r="B497" s="278"/>
      <c r="C497" s="278"/>
      <c r="D497" s="278"/>
      <c r="E497" s="278"/>
      <c r="F497" s="278"/>
      <c r="G497" s="278"/>
      <c r="H497" s="278"/>
      <c r="I497" s="278"/>
      <c r="J497" s="278"/>
      <c r="K497" s="278"/>
      <c r="L497" s="278"/>
      <c r="M497" s="278"/>
      <c r="N497" s="278"/>
      <c r="O497" s="278"/>
      <c r="P497" s="278"/>
      <c r="Q497" s="278"/>
      <c r="R497" s="278"/>
      <c r="S497" s="278"/>
      <c r="T497" s="278"/>
      <c r="U497" s="278"/>
      <c r="V497" s="278"/>
      <c r="W497" s="278"/>
      <c r="X497" s="278"/>
      <c r="Y497" s="278"/>
      <c r="Z497" s="278"/>
    </row>
    <row r="498" spans="1:26" x14ac:dyDescent="0.2">
      <c r="A498" s="277"/>
      <c r="B498" s="278"/>
      <c r="C498" s="278"/>
      <c r="D498" s="278"/>
      <c r="E498" s="278"/>
      <c r="F498" s="278"/>
      <c r="G498" s="278"/>
      <c r="H498" s="278"/>
      <c r="I498" s="278"/>
      <c r="J498" s="278"/>
      <c r="K498" s="278"/>
      <c r="L498" s="278"/>
      <c r="M498" s="278"/>
      <c r="N498" s="278"/>
      <c r="O498" s="278"/>
      <c r="P498" s="278"/>
      <c r="Q498" s="278"/>
      <c r="R498" s="278"/>
      <c r="S498" s="278"/>
      <c r="T498" s="278"/>
      <c r="U498" s="278"/>
      <c r="V498" s="278"/>
      <c r="W498" s="278"/>
      <c r="X498" s="278"/>
      <c r="Y498" s="278"/>
      <c r="Z498" s="278"/>
    </row>
    <row r="499" spans="1:26" x14ac:dyDescent="0.2">
      <c r="A499" s="277"/>
      <c r="B499" s="278"/>
      <c r="C499" s="278"/>
      <c r="D499" s="278"/>
      <c r="E499" s="278"/>
      <c r="F499" s="278"/>
      <c r="G499" s="278"/>
      <c r="H499" s="278"/>
      <c r="I499" s="278"/>
      <c r="J499" s="278"/>
      <c r="K499" s="278"/>
      <c r="L499" s="278"/>
      <c r="M499" s="278"/>
      <c r="N499" s="278"/>
      <c r="O499" s="278"/>
      <c r="P499" s="278"/>
      <c r="Q499" s="278"/>
      <c r="R499" s="278"/>
      <c r="S499" s="278"/>
      <c r="T499" s="278"/>
      <c r="U499" s="278"/>
      <c r="V499" s="278"/>
      <c r="W499" s="278"/>
      <c r="X499" s="278"/>
      <c r="Y499" s="278"/>
      <c r="Z499" s="278"/>
    </row>
    <row r="500" spans="1:26" x14ac:dyDescent="0.2">
      <c r="A500" s="277"/>
      <c r="B500" s="278"/>
      <c r="C500" s="278"/>
      <c r="D500" s="278"/>
      <c r="E500" s="278"/>
      <c r="F500" s="278"/>
      <c r="G500" s="278"/>
      <c r="H500" s="278"/>
      <c r="I500" s="278"/>
      <c r="J500" s="278"/>
      <c r="K500" s="278"/>
      <c r="L500" s="278"/>
      <c r="M500" s="278"/>
      <c r="N500" s="278"/>
      <c r="O500" s="278"/>
      <c r="P500" s="278"/>
      <c r="Q500" s="278"/>
      <c r="R500" s="278"/>
      <c r="S500" s="278"/>
      <c r="T500" s="278"/>
      <c r="U500" s="278"/>
      <c r="V500" s="278"/>
      <c r="W500" s="278"/>
      <c r="X500" s="278"/>
      <c r="Y500" s="278"/>
      <c r="Z500" s="278"/>
    </row>
    <row r="501" spans="1:26" x14ac:dyDescent="0.2">
      <c r="A501" s="277"/>
      <c r="B501" s="278"/>
      <c r="C501" s="278"/>
      <c r="D501" s="278"/>
      <c r="E501" s="278"/>
      <c r="F501" s="278"/>
      <c r="G501" s="278"/>
      <c r="H501" s="278"/>
      <c r="I501" s="278"/>
      <c r="J501" s="278"/>
      <c r="K501" s="278"/>
      <c r="L501" s="278"/>
      <c r="M501" s="278"/>
      <c r="N501" s="278"/>
      <c r="O501" s="278"/>
      <c r="P501" s="278"/>
      <c r="Q501" s="278"/>
      <c r="R501" s="278"/>
      <c r="S501" s="278"/>
      <c r="T501" s="278"/>
      <c r="U501" s="278"/>
      <c r="V501" s="278"/>
      <c r="W501" s="278"/>
      <c r="X501" s="278"/>
      <c r="Y501" s="278"/>
      <c r="Z501" s="278"/>
    </row>
    <row r="502" spans="1:26" x14ac:dyDescent="0.2">
      <c r="A502" s="277"/>
      <c r="B502" s="278"/>
      <c r="C502" s="278"/>
      <c r="D502" s="278"/>
      <c r="E502" s="278"/>
      <c r="F502" s="278"/>
      <c r="G502" s="278"/>
      <c r="H502" s="278"/>
      <c r="I502" s="278"/>
      <c r="J502" s="278"/>
      <c r="K502" s="278"/>
      <c r="L502" s="278"/>
      <c r="M502" s="278"/>
      <c r="N502" s="278"/>
      <c r="O502" s="278"/>
      <c r="P502" s="278"/>
      <c r="Q502" s="278"/>
      <c r="R502" s="278"/>
      <c r="S502" s="278"/>
      <c r="T502" s="278"/>
      <c r="U502" s="278"/>
      <c r="V502" s="278"/>
      <c r="W502" s="278"/>
      <c r="X502" s="278"/>
      <c r="Y502" s="278"/>
      <c r="Z502" s="278"/>
    </row>
    <row r="503" spans="1:26" x14ac:dyDescent="0.2">
      <c r="A503" s="277"/>
      <c r="B503" s="278"/>
      <c r="C503" s="278"/>
      <c r="D503" s="278"/>
      <c r="E503" s="278"/>
      <c r="F503" s="278"/>
      <c r="G503" s="278"/>
      <c r="H503" s="278"/>
      <c r="I503" s="278"/>
      <c r="J503" s="278"/>
      <c r="K503" s="278"/>
      <c r="L503" s="278"/>
      <c r="M503" s="278"/>
      <c r="N503" s="278"/>
      <c r="O503" s="278"/>
      <c r="P503" s="278"/>
      <c r="Q503" s="278"/>
      <c r="R503" s="278"/>
      <c r="S503" s="278"/>
      <c r="T503" s="278"/>
      <c r="U503" s="278"/>
      <c r="V503" s="278"/>
      <c r="W503" s="278"/>
      <c r="X503" s="278"/>
      <c r="Y503" s="278"/>
      <c r="Z503" s="278"/>
    </row>
    <row r="504" spans="1:26" x14ac:dyDescent="0.2">
      <c r="A504" s="277"/>
      <c r="B504" s="278"/>
      <c r="C504" s="278"/>
      <c r="D504" s="278"/>
      <c r="E504" s="278"/>
      <c r="F504" s="278"/>
      <c r="G504" s="278"/>
      <c r="H504" s="278"/>
      <c r="I504" s="278"/>
      <c r="J504" s="278"/>
      <c r="K504" s="278"/>
      <c r="L504" s="278"/>
      <c r="M504" s="278"/>
      <c r="N504" s="278"/>
      <c r="O504" s="278"/>
      <c r="P504" s="278"/>
      <c r="Q504" s="278"/>
      <c r="R504" s="278"/>
      <c r="S504" s="278"/>
      <c r="T504" s="278"/>
      <c r="U504" s="278"/>
      <c r="V504" s="278"/>
      <c r="W504" s="278"/>
      <c r="X504" s="278"/>
      <c r="Y504" s="278"/>
      <c r="Z504" s="278"/>
    </row>
    <row r="505" spans="1:26" x14ac:dyDescent="0.2">
      <c r="A505" s="277"/>
      <c r="B505" s="278"/>
      <c r="C505" s="278"/>
      <c r="D505" s="278"/>
      <c r="E505" s="278"/>
      <c r="F505" s="278"/>
      <c r="G505" s="278"/>
      <c r="H505" s="278"/>
      <c r="I505" s="278"/>
      <c r="J505" s="278"/>
      <c r="K505" s="278"/>
      <c r="L505" s="278"/>
      <c r="M505" s="278"/>
      <c r="N505" s="278"/>
      <c r="O505" s="278"/>
      <c r="P505" s="278"/>
      <c r="Q505" s="278"/>
      <c r="R505" s="278"/>
      <c r="S505" s="278"/>
      <c r="T505" s="278"/>
      <c r="U505" s="278"/>
      <c r="V505" s="278"/>
      <c r="W505" s="278"/>
      <c r="X505" s="278"/>
      <c r="Y505" s="278"/>
      <c r="Z505" s="278"/>
    </row>
    <row r="506" spans="1:26" x14ac:dyDescent="0.2">
      <c r="A506" s="277"/>
      <c r="B506" s="278"/>
      <c r="C506" s="278"/>
      <c r="D506" s="278"/>
      <c r="E506" s="278"/>
      <c r="F506" s="278"/>
      <c r="G506" s="278"/>
      <c r="H506" s="278"/>
      <c r="I506" s="278"/>
      <c r="J506" s="278"/>
      <c r="K506" s="278"/>
      <c r="L506" s="278"/>
      <c r="M506" s="278"/>
      <c r="N506" s="278"/>
      <c r="O506" s="278"/>
      <c r="P506" s="278"/>
      <c r="Q506" s="278"/>
      <c r="R506" s="278"/>
      <c r="S506" s="278"/>
      <c r="T506" s="278"/>
      <c r="U506" s="278"/>
      <c r="V506" s="278"/>
      <c r="W506" s="278"/>
      <c r="X506" s="278"/>
      <c r="Y506" s="278"/>
      <c r="Z506" s="278"/>
    </row>
    <row r="507" spans="1:26" x14ac:dyDescent="0.2">
      <c r="A507" s="277"/>
      <c r="B507" s="278"/>
      <c r="C507" s="278"/>
      <c r="D507" s="278"/>
      <c r="E507" s="278"/>
      <c r="F507" s="278"/>
      <c r="G507" s="278"/>
      <c r="H507" s="278"/>
      <c r="I507" s="278"/>
      <c r="J507" s="278"/>
      <c r="K507" s="278"/>
      <c r="L507" s="278"/>
      <c r="M507" s="278"/>
      <c r="N507" s="278"/>
      <c r="O507" s="278"/>
      <c r="P507" s="278"/>
      <c r="Q507" s="278"/>
      <c r="R507" s="278"/>
      <c r="S507" s="278"/>
      <c r="T507" s="278"/>
      <c r="U507" s="278"/>
      <c r="V507" s="278"/>
      <c r="W507" s="278"/>
      <c r="X507" s="278"/>
      <c r="Y507" s="278"/>
      <c r="Z507" s="278"/>
    </row>
    <row r="508" spans="1:26" x14ac:dyDescent="0.2">
      <c r="A508" s="277"/>
      <c r="B508" s="278"/>
      <c r="C508" s="278"/>
      <c r="D508" s="278"/>
      <c r="E508" s="278"/>
      <c r="F508" s="278"/>
      <c r="G508" s="278"/>
      <c r="H508" s="278"/>
      <c r="I508" s="278"/>
      <c r="J508" s="278"/>
      <c r="K508" s="278"/>
      <c r="L508" s="278"/>
      <c r="M508" s="278"/>
      <c r="N508" s="278"/>
      <c r="O508" s="278"/>
      <c r="P508" s="278"/>
      <c r="Q508" s="278"/>
      <c r="R508" s="278"/>
      <c r="S508" s="278"/>
      <c r="T508" s="278"/>
      <c r="U508" s="278"/>
      <c r="V508" s="278"/>
      <c r="W508" s="278"/>
      <c r="X508" s="278"/>
      <c r="Y508" s="278"/>
      <c r="Z508" s="278"/>
    </row>
    <row r="509" spans="1:26" x14ac:dyDescent="0.2">
      <c r="A509" s="277"/>
      <c r="B509" s="278"/>
      <c r="C509" s="278"/>
      <c r="D509" s="278"/>
      <c r="E509" s="278"/>
      <c r="F509" s="278"/>
      <c r="G509" s="278"/>
      <c r="H509" s="278"/>
      <c r="I509" s="278"/>
      <c r="J509" s="278"/>
      <c r="K509" s="278"/>
      <c r="L509" s="278"/>
      <c r="M509" s="278"/>
      <c r="N509" s="278"/>
      <c r="O509" s="278"/>
      <c r="P509" s="278"/>
      <c r="Q509" s="278"/>
      <c r="R509" s="278"/>
      <c r="S509" s="278"/>
      <c r="T509" s="278"/>
      <c r="U509" s="278"/>
      <c r="V509" s="278"/>
      <c r="W509" s="278"/>
      <c r="X509" s="278"/>
      <c r="Y509" s="278"/>
      <c r="Z509" s="278"/>
    </row>
    <row r="510" spans="1:26" x14ac:dyDescent="0.2">
      <c r="A510" s="277"/>
      <c r="B510" s="278"/>
      <c r="C510" s="278"/>
      <c r="D510" s="278"/>
      <c r="E510" s="278"/>
      <c r="F510" s="278"/>
      <c r="G510" s="278"/>
      <c r="H510" s="278"/>
      <c r="I510" s="278"/>
      <c r="J510" s="278"/>
      <c r="K510" s="278"/>
      <c r="L510" s="278"/>
      <c r="M510" s="278"/>
      <c r="N510" s="278"/>
      <c r="O510" s="278"/>
      <c r="P510" s="278"/>
      <c r="Q510" s="278"/>
      <c r="R510" s="278"/>
      <c r="S510" s="278"/>
      <c r="T510" s="278"/>
      <c r="U510" s="278"/>
      <c r="V510" s="278"/>
      <c r="W510" s="278"/>
      <c r="X510" s="278"/>
      <c r="Y510" s="278"/>
      <c r="Z510" s="278"/>
    </row>
    <row r="511" spans="1:26" x14ac:dyDescent="0.2">
      <c r="A511" s="277"/>
      <c r="B511" s="278"/>
      <c r="C511" s="278"/>
      <c r="D511" s="278"/>
      <c r="E511" s="278"/>
      <c r="F511" s="278"/>
      <c r="G511" s="278"/>
      <c r="H511" s="278"/>
      <c r="I511" s="278"/>
      <c r="J511" s="278"/>
      <c r="K511" s="278"/>
      <c r="L511" s="278"/>
      <c r="M511" s="278"/>
      <c r="N511" s="278"/>
      <c r="O511" s="278"/>
      <c r="P511" s="278"/>
      <c r="Q511" s="278"/>
      <c r="R511" s="278"/>
      <c r="S511" s="278"/>
      <c r="T511" s="278"/>
      <c r="U511" s="278"/>
      <c r="V511" s="278"/>
      <c r="W511" s="278"/>
      <c r="X511" s="278"/>
      <c r="Y511" s="278"/>
      <c r="Z511" s="278"/>
    </row>
    <row r="512" spans="1:26" x14ac:dyDescent="0.2">
      <c r="A512" s="277"/>
      <c r="B512" s="278"/>
      <c r="C512" s="278"/>
      <c r="D512" s="278"/>
      <c r="E512" s="278"/>
      <c r="F512" s="278"/>
      <c r="G512" s="278"/>
      <c r="H512" s="278"/>
      <c r="I512" s="278"/>
      <c r="J512" s="278"/>
      <c r="K512" s="278"/>
      <c r="L512" s="278"/>
      <c r="M512" s="278"/>
      <c r="N512" s="278"/>
      <c r="O512" s="278"/>
      <c r="P512" s="278"/>
      <c r="Q512" s="278"/>
      <c r="R512" s="278"/>
      <c r="S512" s="278"/>
      <c r="T512" s="278"/>
      <c r="U512" s="278"/>
      <c r="V512" s="278"/>
      <c r="W512" s="278"/>
      <c r="X512" s="278"/>
      <c r="Y512" s="278"/>
      <c r="Z512" s="278"/>
    </row>
    <row r="513" spans="1:26" x14ac:dyDescent="0.2">
      <c r="A513" s="277"/>
      <c r="B513" s="278"/>
      <c r="C513" s="278"/>
      <c r="D513" s="278"/>
      <c r="E513" s="278"/>
      <c r="F513" s="278"/>
      <c r="G513" s="278"/>
      <c r="H513" s="278"/>
      <c r="I513" s="278"/>
      <c r="J513" s="278"/>
      <c r="K513" s="278"/>
      <c r="L513" s="278"/>
      <c r="M513" s="278"/>
      <c r="N513" s="278"/>
      <c r="O513" s="278"/>
      <c r="P513" s="278"/>
      <c r="Q513" s="278"/>
      <c r="R513" s="278"/>
      <c r="S513" s="278"/>
      <c r="T513" s="278"/>
      <c r="U513" s="278"/>
      <c r="V513" s="278"/>
      <c r="W513" s="278"/>
      <c r="X513" s="278"/>
      <c r="Y513" s="278"/>
      <c r="Z513" s="278"/>
    </row>
    <row r="514" spans="1:26" x14ac:dyDescent="0.2">
      <c r="A514" s="277"/>
      <c r="B514" s="278"/>
      <c r="C514" s="278"/>
      <c r="D514" s="278"/>
      <c r="E514" s="278"/>
      <c r="F514" s="278"/>
      <c r="G514" s="278"/>
      <c r="H514" s="278"/>
      <c r="I514" s="278"/>
      <c r="J514" s="278"/>
      <c r="K514" s="278"/>
      <c r="L514" s="278"/>
      <c r="M514" s="278"/>
      <c r="N514" s="278"/>
      <c r="O514" s="278"/>
      <c r="P514" s="278"/>
      <c r="Q514" s="278"/>
      <c r="R514" s="278"/>
      <c r="S514" s="278"/>
      <c r="T514" s="278"/>
      <c r="U514" s="278"/>
      <c r="V514" s="278"/>
      <c r="W514" s="278"/>
      <c r="X514" s="278"/>
      <c r="Y514" s="278"/>
      <c r="Z514" s="278"/>
    </row>
    <row r="515" spans="1:26" x14ac:dyDescent="0.2">
      <c r="A515" s="277"/>
      <c r="B515" s="278"/>
      <c r="C515" s="278"/>
      <c r="D515" s="278"/>
      <c r="E515" s="278"/>
      <c r="F515" s="278"/>
      <c r="G515" s="278"/>
      <c r="H515" s="278"/>
      <c r="I515" s="278"/>
      <c r="J515" s="278"/>
      <c r="K515" s="278"/>
      <c r="L515" s="278"/>
      <c r="M515" s="278"/>
      <c r="N515" s="278"/>
      <c r="O515" s="278"/>
      <c r="P515" s="278"/>
      <c r="Q515" s="278"/>
      <c r="R515" s="278"/>
      <c r="S515" s="278"/>
      <c r="T515" s="278"/>
      <c r="U515" s="278"/>
      <c r="V515" s="278"/>
      <c r="W515" s="278"/>
      <c r="X515" s="278"/>
      <c r="Y515" s="278"/>
      <c r="Z515" s="278"/>
    </row>
    <row r="516" spans="1:26" x14ac:dyDescent="0.2">
      <c r="A516" s="277"/>
      <c r="B516" s="278"/>
      <c r="C516" s="278"/>
      <c r="D516" s="278"/>
      <c r="E516" s="278"/>
      <c r="F516" s="278"/>
      <c r="G516" s="278"/>
      <c r="H516" s="278"/>
      <c r="I516" s="278"/>
      <c r="J516" s="278"/>
      <c r="K516" s="278"/>
      <c r="L516" s="278"/>
      <c r="M516" s="278"/>
      <c r="N516" s="278"/>
      <c r="O516" s="278"/>
      <c r="P516" s="278"/>
      <c r="Q516" s="278"/>
      <c r="R516" s="278"/>
      <c r="S516" s="278"/>
      <c r="T516" s="278"/>
      <c r="U516" s="278"/>
      <c r="V516" s="278"/>
      <c r="W516" s="278"/>
      <c r="X516" s="278"/>
      <c r="Y516" s="278"/>
      <c r="Z516" s="278"/>
    </row>
    <row r="517" spans="1:26" x14ac:dyDescent="0.2">
      <c r="A517" s="277"/>
      <c r="B517" s="278"/>
      <c r="C517" s="278"/>
      <c r="D517" s="278"/>
      <c r="E517" s="278"/>
      <c r="F517" s="278"/>
      <c r="G517" s="278"/>
      <c r="H517" s="278"/>
      <c r="I517" s="278"/>
      <c r="J517" s="278"/>
      <c r="K517" s="278"/>
      <c r="L517" s="278"/>
      <c r="M517" s="278"/>
      <c r="N517" s="278"/>
      <c r="O517" s="278"/>
      <c r="P517" s="278"/>
      <c r="Q517" s="278"/>
      <c r="R517" s="278"/>
      <c r="S517" s="278"/>
      <c r="T517" s="278"/>
      <c r="U517" s="278"/>
      <c r="V517" s="278"/>
      <c r="W517" s="278"/>
      <c r="X517" s="278"/>
      <c r="Y517" s="278"/>
      <c r="Z517" s="278"/>
    </row>
    <row r="518" spans="1:26" x14ac:dyDescent="0.2">
      <c r="A518" s="277"/>
      <c r="B518" s="278"/>
      <c r="C518" s="278"/>
      <c r="D518" s="278"/>
      <c r="E518" s="278"/>
      <c r="F518" s="278"/>
      <c r="G518" s="278"/>
      <c r="H518" s="278"/>
      <c r="I518" s="278"/>
      <c r="J518" s="278"/>
      <c r="K518" s="278"/>
      <c r="L518" s="278"/>
      <c r="M518" s="278"/>
      <c r="N518" s="278"/>
      <c r="O518" s="278"/>
      <c r="P518" s="278"/>
      <c r="Q518" s="278"/>
      <c r="R518" s="278"/>
      <c r="S518" s="278"/>
      <c r="T518" s="278"/>
      <c r="U518" s="278"/>
      <c r="V518" s="278"/>
      <c r="W518" s="278"/>
      <c r="X518" s="278"/>
      <c r="Y518" s="278"/>
      <c r="Z518" s="278"/>
    </row>
    <row r="519" spans="1:26" x14ac:dyDescent="0.2">
      <c r="A519" s="277"/>
      <c r="B519" s="278"/>
      <c r="C519" s="278"/>
      <c r="D519" s="278"/>
      <c r="E519" s="278"/>
      <c r="F519" s="278"/>
      <c r="G519" s="278"/>
      <c r="H519" s="278"/>
      <c r="I519" s="278"/>
      <c r="J519" s="278"/>
      <c r="K519" s="278"/>
      <c r="L519" s="278"/>
      <c r="M519" s="278"/>
      <c r="N519" s="278"/>
      <c r="O519" s="278"/>
      <c r="P519" s="278"/>
      <c r="Q519" s="278"/>
      <c r="R519" s="278"/>
      <c r="S519" s="278"/>
      <c r="T519" s="278"/>
      <c r="U519" s="278"/>
      <c r="V519" s="278"/>
      <c r="W519" s="278"/>
      <c r="X519" s="278"/>
      <c r="Y519" s="278"/>
      <c r="Z519" s="278"/>
    </row>
    <row r="520" spans="1:26" x14ac:dyDescent="0.2">
      <c r="A520" s="277"/>
      <c r="B520" s="278"/>
      <c r="C520" s="278"/>
      <c r="D520" s="278"/>
      <c r="E520" s="278"/>
      <c r="F520" s="278"/>
      <c r="G520" s="278"/>
      <c r="H520" s="278"/>
      <c r="I520" s="278"/>
      <c r="J520" s="278"/>
      <c r="K520" s="278"/>
      <c r="L520" s="278"/>
      <c r="M520" s="278"/>
      <c r="N520" s="278"/>
      <c r="O520" s="278"/>
      <c r="P520" s="278"/>
      <c r="Q520" s="278"/>
      <c r="R520" s="278"/>
      <c r="S520" s="278"/>
      <c r="T520" s="278"/>
      <c r="U520" s="278"/>
      <c r="V520" s="278"/>
      <c r="W520" s="278"/>
      <c r="X520" s="278"/>
      <c r="Y520" s="278"/>
      <c r="Z520" s="278"/>
    </row>
    <row r="521" spans="1:26" x14ac:dyDescent="0.2">
      <c r="A521" s="277"/>
      <c r="B521" s="278"/>
      <c r="C521" s="278"/>
      <c r="D521" s="278"/>
      <c r="E521" s="278"/>
      <c r="F521" s="278"/>
      <c r="G521" s="278"/>
      <c r="H521" s="278"/>
      <c r="I521" s="278"/>
      <c r="J521" s="278"/>
      <c r="K521" s="278"/>
      <c r="L521" s="278"/>
      <c r="M521" s="278"/>
      <c r="N521" s="278"/>
      <c r="O521" s="278"/>
      <c r="P521" s="278"/>
      <c r="Q521" s="278"/>
      <c r="R521" s="278"/>
      <c r="S521" s="278"/>
      <c r="T521" s="278"/>
      <c r="U521" s="278"/>
      <c r="V521" s="278"/>
      <c r="W521" s="278"/>
      <c r="X521" s="278"/>
      <c r="Y521" s="278"/>
      <c r="Z521" s="278"/>
    </row>
    <row r="522" spans="1:26" x14ac:dyDescent="0.2">
      <c r="A522" s="277"/>
      <c r="B522" s="278"/>
      <c r="C522" s="278"/>
      <c r="D522" s="278"/>
      <c r="E522" s="278"/>
      <c r="F522" s="278"/>
      <c r="G522" s="278"/>
      <c r="H522" s="278"/>
      <c r="I522" s="278"/>
      <c r="J522" s="278"/>
      <c r="K522" s="278"/>
      <c r="L522" s="278"/>
      <c r="M522" s="278"/>
      <c r="N522" s="278"/>
      <c r="O522" s="278"/>
      <c r="P522" s="278"/>
      <c r="Q522" s="278"/>
      <c r="R522" s="278"/>
      <c r="S522" s="278"/>
      <c r="T522" s="278"/>
      <c r="U522" s="278"/>
      <c r="V522" s="278"/>
      <c r="W522" s="278"/>
      <c r="X522" s="278"/>
      <c r="Y522" s="278"/>
      <c r="Z522" s="278"/>
    </row>
    <row r="523" spans="1:26" x14ac:dyDescent="0.2">
      <c r="A523" s="277"/>
      <c r="B523" s="278"/>
      <c r="C523" s="278"/>
      <c r="D523" s="278"/>
      <c r="E523" s="278"/>
      <c r="F523" s="278"/>
      <c r="G523" s="278"/>
      <c r="H523" s="278"/>
      <c r="I523" s="278"/>
      <c r="J523" s="278"/>
      <c r="K523" s="278"/>
      <c r="L523" s="278"/>
      <c r="M523" s="278"/>
      <c r="N523" s="278"/>
      <c r="O523" s="278"/>
      <c r="P523" s="278"/>
      <c r="Q523" s="278"/>
      <c r="R523" s="278"/>
      <c r="S523" s="278"/>
      <c r="T523" s="278"/>
      <c r="U523" s="278"/>
      <c r="V523" s="278"/>
      <c r="W523" s="278"/>
      <c r="X523" s="278"/>
      <c r="Y523" s="278"/>
      <c r="Z523" s="278"/>
    </row>
    <row r="524" spans="1:26" x14ac:dyDescent="0.2">
      <c r="A524" s="277"/>
      <c r="B524" s="278"/>
      <c r="C524" s="278"/>
      <c r="D524" s="278"/>
      <c r="E524" s="278"/>
      <c r="F524" s="278"/>
      <c r="G524" s="278"/>
      <c r="H524" s="278"/>
      <c r="I524" s="278"/>
      <c r="J524" s="278"/>
      <c r="K524" s="278"/>
      <c r="L524" s="278"/>
      <c r="M524" s="278"/>
      <c r="N524" s="278"/>
      <c r="O524" s="278"/>
      <c r="P524" s="278"/>
      <c r="Q524" s="278"/>
      <c r="R524" s="278"/>
      <c r="S524" s="278"/>
      <c r="T524" s="278"/>
      <c r="U524" s="278"/>
      <c r="V524" s="278"/>
      <c r="W524" s="278"/>
      <c r="X524" s="278"/>
      <c r="Y524" s="278"/>
      <c r="Z524" s="278"/>
    </row>
    <row r="525" spans="1:26" x14ac:dyDescent="0.2">
      <c r="A525" s="277"/>
      <c r="B525" s="278"/>
      <c r="C525" s="278"/>
      <c r="D525" s="278"/>
      <c r="E525" s="278"/>
      <c r="F525" s="278"/>
      <c r="G525" s="278"/>
      <c r="H525" s="278"/>
      <c r="I525" s="278"/>
      <c r="J525" s="278"/>
      <c r="K525" s="278"/>
      <c r="L525" s="278"/>
      <c r="M525" s="278"/>
      <c r="N525" s="278"/>
      <c r="O525" s="278"/>
      <c r="P525" s="278"/>
      <c r="Q525" s="278"/>
      <c r="R525" s="278"/>
      <c r="S525" s="278"/>
      <c r="T525" s="278"/>
      <c r="U525" s="278"/>
      <c r="V525" s="278"/>
      <c r="W525" s="278"/>
      <c r="X525" s="278"/>
      <c r="Y525" s="278"/>
      <c r="Z525" s="278"/>
    </row>
    <row r="526" spans="1:26" x14ac:dyDescent="0.2">
      <c r="A526" s="277"/>
      <c r="B526" s="278"/>
      <c r="C526" s="278"/>
      <c r="D526" s="278"/>
      <c r="E526" s="278"/>
      <c r="F526" s="278"/>
      <c r="G526" s="278"/>
      <c r="H526" s="278"/>
      <c r="I526" s="278"/>
      <c r="J526" s="278"/>
      <c r="K526" s="278"/>
      <c r="L526" s="278"/>
      <c r="M526" s="278"/>
      <c r="N526" s="278"/>
      <c r="O526" s="278"/>
      <c r="P526" s="278"/>
      <c r="Q526" s="278"/>
      <c r="R526" s="278"/>
      <c r="S526" s="278"/>
      <c r="T526" s="278"/>
      <c r="U526" s="278"/>
      <c r="V526" s="278"/>
      <c r="W526" s="278"/>
      <c r="X526" s="278"/>
      <c r="Y526" s="278"/>
      <c r="Z526" s="278"/>
    </row>
    <row r="527" spans="1:26" x14ac:dyDescent="0.2">
      <c r="A527" s="277"/>
      <c r="B527" s="278"/>
      <c r="C527" s="278"/>
      <c r="D527" s="278"/>
      <c r="E527" s="278"/>
      <c r="F527" s="278"/>
      <c r="G527" s="278"/>
      <c r="H527" s="278"/>
      <c r="I527" s="278"/>
      <c r="J527" s="278"/>
      <c r="K527" s="278"/>
      <c r="L527" s="278"/>
      <c r="M527" s="278"/>
      <c r="N527" s="278"/>
      <c r="O527" s="278"/>
      <c r="P527" s="278"/>
      <c r="Q527" s="278"/>
      <c r="R527" s="278"/>
      <c r="S527" s="278"/>
      <c r="T527" s="278"/>
      <c r="U527" s="278"/>
      <c r="V527" s="278"/>
      <c r="W527" s="278"/>
      <c r="X527" s="278"/>
      <c r="Y527" s="278"/>
      <c r="Z527" s="278"/>
    </row>
    <row r="528" spans="1:26" x14ac:dyDescent="0.2">
      <c r="A528" s="277"/>
      <c r="B528" s="278"/>
      <c r="C528" s="278"/>
      <c r="D528" s="278"/>
      <c r="E528" s="278"/>
      <c r="F528" s="278"/>
      <c r="G528" s="278"/>
      <c r="H528" s="278"/>
      <c r="I528" s="278"/>
      <c r="J528" s="278"/>
      <c r="K528" s="278"/>
      <c r="L528" s="278"/>
      <c r="M528" s="278"/>
      <c r="N528" s="278"/>
      <c r="O528" s="278"/>
      <c r="P528" s="278"/>
      <c r="Q528" s="278"/>
      <c r="R528" s="278"/>
      <c r="S528" s="278"/>
      <c r="T528" s="278"/>
      <c r="U528" s="278"/>
      <c r="V528" s="278"/>
      <c r="W528" s="278"/>
      <c r="X528" s="278"/>
      <c r="Y528" s="278"/>
      <c r="Z528" s="278"/>
    </row>
    <row r="529" spans="1:26" x14ac:dyDescent="0.2">
      <c r="A529" s="277"/>
      <c r="B529" s="278"/>
      <c r="C529" s="278"/>
      <c r="D529" s="278"/>
      <c r="E529" s="278"/>
      <c r="F529" s="278"/>
      <c r="G529" s="278"/>
      <c r="H529" s="278"/>
      <c r="I529" s="278"/>
      <c r="J529" s="278"/>
      <c r="K529" s="278"/>
      <c r="L529" s="278"/>
      <c r="M529" s="278"/>
      <c r="N529" s="278"/>
      <c r="O529" s="278"/>
      <c r="P529" s="278"/>
      <c r="Q529" s="278"/>
      <c r="R529" s="278"/>
      <c r="S529" s="278"/>
      <c r="T529" s="278"/>
      <c r="U529" s="278"/>
      <c r="V529" s="278"/>
      <c r="W529" s="278"/>
      <c r="X529" s="278"/>
      <c r="Y529" s="278"/>
      <c r="Z529" s="278"/>
    </row>
    <row r="530" spans="1:26" x14ac:dyDescent="0.2">
      <c r="A530" s="277"/>
      <c r="B530" s="278"/>
      <c r="C530" s="278"/>
      <c r="D530" s="278"/>
      <c r="E530" s="278"/>
      <c r="F530" s="278"/>
      <c r="G530" s="278"/>
      <c r="H530" s="278"/>
      <c r="I530" s="278"/>
      <c r="J530" s="278"/>
      <c r="K530" s="278"/>
      <c r="L530" s="278"/>
      <c r="M530" s="278"/>
      <c r="N530" s="278"/>
      <c r="O530" s="278"/>
      <c r="P530" s="278"/>
      <c r="Q530" s="278"/>
      <c r="R530" s="278"/>
      <c r="S530" s="278"/>
      <c r="T530" s="278"/>
      <c r="U530" s="278"/>
      <c r="V530" s="278"/>
      <c r="W530" s="278"/>
      <c r="X530" s="278"/>
      <c r="Y530" s="278"/>
      <c r="Z530" s="278"/>
    </row>
    <row r="531" spans="1:26" x14ac:dyDescent="0.2">
      <c r="A531" s="277"/>
      <c r="B531" s="278"/>
      <c r="C531" s="278"/>
      <c r="D531" s="278"/>
      <c r="E531" s="278"/>
      <c r="F531" s="278"/>
      <c r="G531" s="278"/>
      <c r="H531" s="278"/>
      <c r="I531" s="278"/>
      <c r="J531" s="278"/>
      <c r="K531" s="278"/>
      <c r="L531" s="278"/>
      <c r="M531" s="278"/>
      <c r="N531" s="278"/>
      <c r="O531" s="278"/>
      <c r="P531" s="278"/>
      <c r="Q531" s="278"/>
      <c r="R531" s="278"/>
      <c r="S531" s="278"/>
      <c r="T531" s="278"/>
      <c r="U531" s="278"/>
      <c r="V531" s="278"/>
      <c r="W531" s="278"/>
      <c r="X531" s="278"/>
      <c r="Y531" s="278"/>
      <c r="Z531" s="278"/>
    </row>
    <row r="532" spans="1:26" x14ac:dyDescent="0.2">
      <c r="A532" s="277"/>
      <c r="B532" s="278"/>
      <c r="C532" s="278"/>
      <c r="D532" s="278"/>
      <c r="E532" s="278"/>
      <c r="F532" s="278"/>
      <c r="G532" s="278"/>
      <c r="H532" s="278"/>
      <c r="I532" s="278"/>
      <c r="J532" s="278"/>
      <c r="K532" s="278"/>
      <c r="L532" s="278"/>
      <c r="M532" s="278"/>
      <c r="N532" s="278"/>
      <c r="O532" s="278"/>
      <c r="P532" s="278"/>
      <c r="Q532" s="278"/>
      <c r="R532" s="278"/>
      <c r="S532" s="278"/>
      <c r="T532" s="278"/>
      <c r="U532" s="278"/>
      <c r="V532" s="278"/>
      <c r="W532" s="278"/>
      <c r="X532" s="278"/>
      <c r="Y532" s="278"/>
      <c r="Z532" s="278"/>
    </row>
    <row r="533" spans="1:26" x14ac:dyDescent="0.2">
      <c r="A533" s="277"/>
      <c r="B533" s="278"/>
      <c r="C533" s="278"/>
      <c r="D533" s="278"/>
      <c r="E533" s="278"/>
      <c r="F533" s="278"/>
      <c r="G533" s="278"/>
      <c r="H533" s="278"/>
      <c r="I533" s="278"/>
      <c r="J533" s="278"/>
      <c r="K533" s="278"/>
      <c r="L533" s="278"/>
      <c r="M533" s="278"/>
      <c r="N533" s="278"/>
      <c r="O533" s="278"/>
      <c r="P533" s="278"/>
      <c r="Q533" s="278"/>
      <c r="R533" s="278"/>
      <c r="S533" s="278"/>
      <c r="T533" s="278"/>
      <c r="U533" s="278"/>
      <c r="V533" s="278"/>
      <c r="W533" s="278"/>
      <c r="X533" s="278"/>
      <c r="Y533" s="278"/>
      <c r="Z533" s="278"/>
    </row>
    <row r="534" spans="1:26" x14ac:dyDescent="0.2">
      <c r="A534" s="277"/>
      <c r="B534" s="278"/>
      <c r="C534" s="278"/>
      <c r="D534" s="278"/>
      <c r="E534" s="278"/>
      <c r="F534" s="278"/>
      <c r="G534" s="278"/>
      <c r="H534" s="278"/>
      <c r="I534" s="278"/>
      <c r="J534" s="278"/>
      <c r="K534" s="278"/>
      <c r="L534" s="278"/>
      <c r="M534" s="278"/>
      <c r="N534" s="278"/>
      <c r="O534" s="278"/>
      <c r="P534" s="278"/>
      <c r="Q534" s="278"/>
      <c r="R534" s="278"/>
      <c r="S534" s="278"/>
      <c r="T534" s="278"/>
      <c r="U534" s="278"/>
      <c r="V534" s="278"/>
      <c r="W534" s="278"/>
      <c r="X534" s="278"/>
      <c r="Y534" s="278"/>
      <c r="Z534" s="278"/>
    </row>
    <row r="535" spans="1:26" x14ac:dyDescent="0.2">
      <c r="A535" s="277"/>
      <c r="B535" s="278"/>
      <c r="C535" s="278"/>
      <c r="D535" s="278"/>
      <c r="E535" s="278"/>
      <c r="F535" s="278"/>
      <c r="G535" s="278"/>
      <c r="H535" s="278"/>
      <c r="I535" s="278"/>
      <c r="J535" s="278"/>
      <c r="K535" s="278"/>
      <c r="L535" s="278"/>
      <c r="M535" s="278"/>
      <c r="N535" s="278"/>
      <c r="O535" s="278"/>
      <c r="P535" s="278"/>
      <c r="Q535" s="278"/>
      <c r="R535" s="278"/>
      <c r="S535" s="278"/>
      <c r="T535" s="278"/>
      <c r="U535" s="278"/>
      <c r="V535" s="278"/>
      <c r="W535" s="278"/>
      <c r="X535" s="278"/>
      <c r="Y535" s="278"/>
      <c r="Z535" s="278"/>
    </row>
    <row r="536" spans="1:26" x14ac:dyDescent="0.2">
      <c r="A536" s="277"/>
      <c r="B536" s="278"/>
      <c r="C536" s="278"/>
      <c r="D536" s="278"/>
      <c r="E536" s="278"/>
      <c r="F536" s="278"/>
      <c r="G536" s="278"/>
      <c r="H536" s="278"/>
      <c r="I536" s="278"/>
      <c r="J536" s="278"/>
      <c r="K536" s="278"/>
      <c r="L536" s="278"/>
      <c r="M536" s="278"/>
      <c r="N536" s="278"/>
      <c r="O536" s="278"/>
      <c r="P536" s="278"/>
      <c r="Q536" s="278"/>
      <c r="R536" s="278"/>
      <c r="S536" s="278"/>
      <c r="T536" s="278"/>
      <c r="U536" s="278"/>
      <c r="V536" s="278"/>
      <c r="W536" s="278"/>
      <c r="X536" s="278"/>
      <c r="Y536" s="278"/>
      <c r="Z536" s="278"/>
    </row>
    <row r="537" spans="1:26" x14ac:dyDescent="0.2">
      <c r="A537" s="277"/>
      <c r="B537" s="278"/>
      <c r="C537" s="278"/>
      <c r="D537" s="278"/>
      <c r="E537" s="278"/>
      <c r="F537" s="278"/>
      <c r="G537" s="278"/>
      <c r="H537" s="278"/>
      <c r="I537" s="278"/>
      <c r="J537" s="278"/>
      <c r="K537" s="278"/>
      <c r="L537" s="278"/>
      <c r="M537" s="278"/>
      <c r="N537" s="278"/>
      <c r="O537" s="278"/>
      <c r="P537" s="278"/>
      <c r="Q537" s="278"/>
      <c r="R537" s="278"/>
      <c r="S537" s="278"/>
      <c r="T537" s="278"/>
      <c r="U537" s="278"/>
      <c r="V537" s="278"/>
      <c r="W537" s="278"/>
      <c r="X537" s="278"/>
      <c r="Y537" s="278"/>
      <c r="Z537" s="278"/>
    </row>
    <row r="538" spans="1:26" x14ac:dyDescent="0.2">
      <c r="A538" s="277"/>
      <c r="B538" s="278"/>
      <c r="C538" s="278"/>
      <c r="D538" s="278"/>
      <c r="E538" s="278"/>
      <c r="F538" s="278"/>
      <c r="G538" s="278"/>
      <c r="H538" s="278"/>
      <c r="I538" s="278"/>
      <c r="J538" s="278"/>
      <c r="K538" s="278"/>
      <c r="L538" s="278"/>
      <c r="M538" s="278"/>
      <c r="N538" s="278"/>
      <c r="O538" s="278"/>
      <c r="P538" s="278"/>
      <c r="Q538" s="278"/>
      <c r="R538" s="278"/>
      <c r="S538" s="278"/>
      <c r="T538" s="278"/>
      <c r="U538" s="278"/>
      <c r="V538" s="278"/>
      <c r="W538" s="278"/>
      <c r="X538" s="278"/>
      <c r="Y538" s="278"/>
      <c r="Z538" s="278"/>
    </row>
    <row r="539" spans="1:26" x14ac:dyDescent="0.2">
      <c r="A539" s="277"/>
      <c r="B539" s="278"/>
      <c r="C539" s="278"/>
      <c r="D539" s="278"/>
      <c r="E539" s="278"/>
      <c r="F539" s="278"/>
      <c r="G539" s="278"/>
      <c r="H539" s="278"/>
      <c r="I539" s="278"/>
      <c r="J539" s="278"/>
      <c r="K539" s="278"/>
      <c r="L539" s="278"/>
      <c r="M539" s="278"/>
      <c r="N539" s="278"/>
      <c r="O539" s="278"/>
      <c r="P539" s="278"/>
      <c r="Q539" s="278"/>
      <c r="R539" s="278"/>
      <c r="S539" s="278"/>
      <c r="T539" s="278"/>
      <c r="U539" s="278"/>
      <c r="V539" s="278"/>
      <c r="W539" s="278"/>
      <c r="X539" s="278"/>
      <c r="Y539" s="278"/>
      <c r="Z539" s="278"/>
    </row>
    <row r="540" spans="1:26" x14ac:dyDescent="0.2">
      <c r="A540" s="277"/>
      <c r="B540" s="278"/>
      <c r="C540" s="278"/>
      <c r="D540" s="278"/>
      <c r="E540" s="278"/>
      <c r="F540" s="278"/>
      <c r="G540" s="278"/>
      <c r="H540" s="278"/>
      <c r="I540" s="278"/>
      <c r="J540" s="278"/>
      <c r="K540" s="278"/>
      <c r="L540" s="278"/>
      <c r="M540" s="278"/>
      <c r="N540" s="278"/>
      <c r="O540" s="278"/>
      <c r="P540" s="278"/>
      <c r="Q540" s="278"/>
      <c r="R540" s="278"/>
      <c r="S540" s="278"/>
      <c r="T540" s="278"/>
      <c r="U540" s="278"/>
      <c r="V540" s="278"/>
      <c r="W540" s="278"/>
      <c r="X540" s="278"/>
      <c r="Y540" s="278"/>
      <c r="Z540" s="278"/>
    </row>
    <row r="541" spans="1:26" x14ac:dyDescent="0.2">
      <c r="A541" s="277"/>
      <c r="B541" s="278"/>
      <c r="C541" s="278"/>
      <c r="D541" s="278"/>
      <c r="E541" s="278"/>
      <c r="F541" s="278"/>
      <c r="G541" s="278"/>
      <c r="H541" s="278"/>
      <c r="I541" s="278"/>
      <c r="J541" s="278"/>
      <c r="K541" s="278"/>
      <c r="L541" s="278"/>
      <c r="M541" s="278"/>
      <c r="N541" s="278"/>
      <c r="O541" s="278"/>
      <c r="P541" s="278"/>
      <c r="Q541" s="278"/>
      <c r="R541" s="278"/>
      <c r="S541" s="278"/>
      <c r="T541" s="278"/>
      <c r="U541" s="278"/>
      <c r="V541" s="278"/>
      <c r="W541" s="278"/>
      <c r="X541" s="278"/>
      <c r="Y541" s="278"/>
      <c r="Z541" s="278"/>
    </row>
    <row r="542" spans="1:26" x14ac:dyDescent="0.2">
      <c r="A542" s="277"/>
      <c r="B542" s="278"/>
      <c r="C542" s="278"/>
      <c r="D542" s="278"/>
      <c r="E542" s="278"/>
      <c r="F542" s="278"/>
      <c r="G542" s="278"/>
      <c r="H542" s="278"/>
      <c r="I542" s="278"/>
      <c r="J542" s="278"/>
      <c r="K542" s="278"/>
      <c r="L542" s="278"/>
      <c r="M542" s="278"/>
      <c r="N542" s="278"/>
      <c r="O542" s="278"/>
      <c r="P542" s="278"/>
      <c r="Q542" s="278"/>
      <c r="R542" s="278"/>
      <c r="S542" s="278"/>
      <c r="T542" s="278"/>
      <c r="U542" s="278"/>
      <c r="V542" s="278"/>
      <c r="W542" s="278"/>
      <c r="X542" s="278"/>
      <c r="Y542" s="278"/>
      <c r="Z542" s="278"/>
    </row>
    <row r="543" spans="1:26" x14ac:dyDescent="0.2">
      <c r="A543" s="277"/>
      <c r="B543" s="278"/>
      <c r="C543" s="278"/>
      <c r="D543" s="278"/>
      <c r="E543" s="278"/>
      <c r="F543" s="278"/>
      <c r="G543" s="278"/>
      <c r="H543" s="278"/>
      <c r="I543" s="278"/>
      <c r="J543" s="278"/>
      <c r="K543" s="278"/>
      <c r="L543" s="278"/>
      <c r="M543" s="278"/>
      <c r="N543" s="278"/>
      <c r="O543" s="278"/>
      <c r="P543" s="278"/>
      <c r="Q543" s="278"/>
      <c r="R543" s="278"/>
      <c r="S543" s="278"/>
      <c r="T543" s="278"/>
      <c r="U543" s="278"/>
      <c r="V543" s="278"/>
      <c r="W543" s="278"/>
      <c r="X543" s="278"/>
      <c r="Y543" s="278"/>
      <c r="Z543" s="278"/>
    </row>
    <row r="544" spans="1:26" x14ac:dyDescent="0.2">
      <c r="A544" s="277"/>
      <c r="B544" s="278"/>
      <c r="C544" s="278"/>
      <c r="D544" s="278"/>
      <c r="E544" s="278"/>
      <c r="F544" s="278"/>
      <c r="G544" s="278"/>
      <c r="H544" s="278"/>
      <c r="I544" s="278"/>
      <c r="J544" s="278"/>
      <c r="K544" s="278"/>
      <c r="L544" s="278"/>
      <c r="M544" s="278"/>
      <c r="N544" s="278"/>
      <c r="O544" s="278"/>
      <c r="P544" s="278"/>
      <c r="Q544" s="278"/>
      <c r="R544" s="278"/>
      <c r="S544" s="278"/>
      <c r="T544" s="278"/>
      <c r="U544" s="278"/>
      <c r="V544" s="278"/>
      <c r="W544" s="278"/>
      <c r="X544" s="278"/>
      <c r="Y544" s="278"/>
      <c r="Z544" s="278"/>
    </row>
    <row r="545" spans="1:26" x14ac:dyDescent="0.2">
      <c r="A545" s="277"/>
      <c r="B545" s="278"/>
      <c r="C545" s="278"/>
      <c r="D545" s="278"/>
      <c r="E545" s="278"/>
      <c r="F545" s="278"/>
      <c r="G545" s="278"/>
      <c r="H545" s="278"/>
      <c r="I545" s="278"/>
      <c r="J545" s="278"/>
      <c r="K545" s="278"/>
      <c r="L545" s="278"/>
      <c r="M545" s="278"/>
      <c r="N545" s="278"/>
      <c r="O545" s="278"/>
      <c r="P545" s="278"/>
      <c r="Q545" s="278"/>
      <c r="R545" s="278"/>
      <c r="S545" s="278"/>
      <c r="T545" s="278"/>
      <c r="U545" s="278"/>
      <c r="V545" s="278"/>
      <c r="W545" s="278"/>
      <c r="X545" s="278"/>
      <c r="Y545" s="278"/>
      <c r="Z545" s="278"/>
    </row>
    <row r="546" spans="1:26" x14ac:dyDescent="0.2">
      <c r="A546" s="277"/>
      <c r="B546" s="278"/>
      <c r="C546" s="278"/>
      <c r="D546" s="278"/>
      <c r="E546" s="278"/>
      <c r="F546" s="278"/>
      <c r="G546" s="278"/>
      <c r="H546" s="278"/>
      <c r="I546" s="278"/>
      <c r="J546" s="278"/>
      <c r="K546" s="278"/>
      <c r="L546" s="278"/>
      <c r="M546" s="278"/>
      <c r="N546" s="278"/>
      <c r="O546" s="278"/>
      <c r="P546" s="278"/>
      <c r="Q546" s="278"/>
      <c r="R546" s="278"/>
      <c r="S546" s="278"/>
      <c r="T546" s="278"/>
      <c r="U546" s="278"/>
      <c r="V546" s="278"/>
      <c r="W546" s="278"/>
      <c r="X546" s="278"/>
      <c r="Y546" s="278"/>
      <c r="Z546" s="278"/>
    </row>
    <row r="547" spans="1:26" x14ac:dyDescent="0.2">
      <c r="A547" s="277"/>
      <c r="B547" s="278"/>
      <c r="C547" s="278"/>
      <c r="D547" s="278"/>
      <c r="E547" s="278"/>
      <c r="F547" s="278"/>
      <c r="G547" s="278"/>
      <c r="H547" s="278"/>
      <c r="I547" s="278"/>
      <c r="J547" s="278"/>
      <c r="K547" s="278"/>
      <c r="L547" s="278"/>
      <c r="M547" s="278"/>
      <c r="N547" s="278"/>
      <c r="O547" s="278"/>
      <c r="P547" s="278"/>
      <c r="Q547" s="278"/>
      <c r="R547" s="278"/>
      <c r="S547" s="278"/>
      <c r="T547" s="278"/>
      <c r="U547" s="278"/>
      <c r="V547" s="278"/>
      <c r="W547" s="278"/>
      <c r="X547" s="278"/>
      <c r="Y547" s="278"/>
      <c r="Z547" s="278"/>
    </row>
    <row r="548" spans="1:26" x14ac:dyDescent="0.2">
      <c r="A548" s="277"/>
      <c r="B548" s="278"/>
      <c r="C548" s="278"/>
      <c r="D548" s="278"/>
      <c r="E548" s="278"/>
      <c r="F548" s="278"/>
      <c r="G548" s="278"/>
      <c r="H548" s="278"/>
      <c r="I548" s="278"/>
      <c r="J548" s="278"/>
      <c r="K548" s="278"/>
      <c r="L548" s="278"/>
      <c r="M548" s="278"/>
      <c r="N548" s="278"/>
      <c r="O548" s="278"/>
      <c r="P548" s="278"/>
      <c r="Q548" s="278"/>
      <c r="R548" s="278"/>
      <c r="S548" s="278"/>
      <c r="T548" s="278"/>
      <c r="U548" s="278"/>
      <c r="V548" s="278"/>
      <c r="W548" s="278"/>
      <c r="X548" s="278"/>
      <c r="Y548" s="278"/>
      <c r="Z548" s="278"/>
    </row>
    <row r="549" spans="1:26" x14ac:dyDescent="0.2">
      <c r="A549" s="277"/>
      <c r="B549" s="278"/>
      <c r="C549" s="278"/>
      <c r="D549" s="278"/>
      <c r="E549" s="278"/>
      <c r="F549" s="278"/>
      <c r="G549" s="278"/>
      <c r="H549" s="278"/>
      <c r="I549" s="278"/>
      <c r="J549" s="278"/>
      <c r="K549" s="278"/>
      <c r="L549" s="278"/>
      <c r="M549" s="278"/>
      <c r="N549" s="278"/>
      <c r="O549" s="278"/>
      <c r="P549" s="278"/>
      <c r="Q549" s="278"/>
      <c r="R549" s="278"/>
      <c r="S549" s="278"/>
      <c r="T549" s="278"/>
      <c r="U549" s="278"/>
      <c r="V549" s="278"/>
      <c r="W549" s="278"/>
      <c r="X549" s="278"/>
      <c r="Y549" s="278"/>
      <c r="Z549" s="278"/>
    </row>
    <row r="550" spans="1:26" x14ac:dyDescent="0.2">
      <c r="A550" s="277"/>
      <c r="B550" s="278"/>
      <c r="C550" s="278"/>
      <c r="D550" s="278"/>
      <c r="E550" s="278"/>
      <c r="F550" s="278"/>
      <c r="G550" s="278"/>
      <c r="H550" s="278"/>
      <c r="I550" s="278"/>
      <c r="J550" s="278"/>
      <c r="K550" s="278"/>
      <c r="L550" s="278"/>
      <c r="M550" s="278"/>
      <c r="N550" s="278"/>
      <c r="O550" s="278"/>
      <c r="P550" s="278"/>
      <c r="Q550" s="278"/>
      <c r="R550" s="278"/>
      <c r="S550" s="278"/>
      <c r="T550" s="278"/>
      <c r="U550" s="278"/>
      <c r="V550" s="278"/>
      <c r="W550" s="278"/>
      <c r="X550" s="278"/>
      <c r="Y550" s="278"/>
      <c r="Z550" s="278"/>
    </row>
    <row r="551" spans="1:26" x14ac:dyDescent="0.2">
      <c r="A551" s="277"/>
      <c r="B551" s="278"/>
      <c r="C551" s="278"/>
      <c r="D551" s="278"/>
      <c r="E551" s="278"/>
      <c r="F551" s="278"/>
      <c r="G551" s="278"/>
      <c r="H551" s="278"/>
      <c r="I551" s="278"/>
      <c r="J551" s="278"/>
      <c r="K551" s="278"/>
      <c r="L551" s="278"/>
      <c r="M551" s="278"/>
      <c r="N551" s="278"/>
      <c r="O551" s="278"/>
      <c r="P551" s="278"/>
      <c r="Q551" s="278"/>
      <c r="R551" s="278"/>
      <c r="S551" s="278"/>
      <c r="T551" s="278"/>
      <c r="U551" s="278"/>
      <c r="V551" s="278"/>
      <c r="W551" s="278"/>
      <c r="X551" s="278"/>
      <c r="Y551" s="278"/>
      <c r="Z551" s="278"/>
    </row>
    <row r="552" spans="1:26" x14ac:dyDescent="0.2">
      <c r="A552" s="277"/>
      <c r="B552" s="278"/>
      <c r="C552" s="278"/>
      <c r="D552" s="278"/>
      <c r="E552" s="278"/>
      <c r="F552" s="278"/>
      <c r="G552" s="278"/>
      <c r="H552" s="278"/>
      <c r="I552" s="278"/>
      <c r="J552" s="278"/>
      <c r="K552" s="278"/>
      <c r="L552" s="278"/>
      <c r="M552" s="278"/>
      <c r="N552" s="278"/>
      <c r="O552" s="278"/>
      <c r="P552" s="278"/>
      <c r="Q552" s="278"/>
      <c r="R552" s="278"/>
      <c r="S552" s="278"/>
      <c r="T552" s="278"/>
      <c r="U552" s="278"/>
      <c r="V552" s="278"/>
      <c r="W552" s="278"/>
      <c r="X552" s="278"/>
      <c r="Y552" s="278"/>
      <c r="Z552" s="278"/>
    </row>
    <row r="553" spans="1:26" x14ac:dyDescent="0.2">
      <c r="A553" s="277"/>
      <c r="B553" s="278"/>
      <c r="C553" s="278"/>
      <c r="D553" s="278"/>
      <c r="E553" s="278"/>
      <c r="F553" s="278"/>
      <c r="G553" s="278"/>
      <c r="H553" s="278"/>
      <c r="I553" s="278"/>
      <c r="J553" s="278"/>
      <c r="K553" s="278"/>
      <c r="L553" s="278"/>
      <c r="M553" s="278"/>
      <c r="N553" s="278"/>
      <c r="O553" s="278"/>
      <c r="P553" s="278"/>
      <c r="Q553" s="278"/>
      <c r="R553" s="278"/>
      <c r="S553" s="278"/>
      <c r="T553" s="278"/>
      <c r="U553" s="278"/>
      <c r="V553" s="278"/>
      <c r="W553" s="278"/>
      <c r="X553" s="278"/>
      <c r="Y553" s="278"/>
      <c r="Z553" s="278"/>
    </row>
    <row r="554" spans="1:26" x14ac:dyDescent="0.2">
      <c r="A554" s="277"/>
      <c r="B554" s="278"/>
      <c r="C554" s="278"/>
      <c r="D554" s="278"/>
      <c r="E554" s="278"/>
      <c r="F554" s="278"/>
      <c r="G554" s="278"/>
      <c r="H554" s="278"/>
      <c r="I554" s="278"/>
      <c r="J554" s="278"/>
      <c r="K554" s="278"/>
      <c r="L554" s="278"/>
      <c r="M554" s="278"/>
      <c r="N554" s="278"/>
      <c r="O554" s="278"/>
      <c r="P554" s="278"/>
      <c r="Q554" s="278"/>
      <c r="R554" s="278"/>
      <c r="S554" s="278"/>
      <c r="T554" s="278"/>
      <c r="U554" s="278"/>
      <c r="V554" s="278"/>
      <c r="W554" s="278"/>
      <c r="X554" s="278"/>
      <c r="Y554" s="278"/>
      <c r="Z554" s="278"/>
    </row>
    <row r="555" spans="1:26" x14ac:dyDescent="0.2">
      <c r="A555" s="277"/>
      <c r="B555" s="278"/>
      <c r="C555" s="278"/>
      <c r="D555" s="278"/>
      <c r="E555" s="278"/>
      <c r="F555" s="278"/>
      <c r="G555" s="278"/>
      <c r="H555" s="278"/>
      <c r="I555" s="278"/>
      <c r="J555" s="278"/>
      <c r="K555" s="278"/>
      <c r="L555" s="278"/>
      <c r="M555" s="278"/>
      <c r="N555" s="278"/>
      <c r="O555" s="278"/>
      <c r="P555" s="278"/>
      <c r="Q555" s="278"/>
      <c r="R555" s="278"/>
      <c r="S555" s="278"/>
      <c r="T555" s="278"/>
      <c r="U555" s="278"/>
      <c r="V555" s="278"/>
      <c r="W555" s="278"/>
      <c r="X555" s="278"/>
      <c r="Y555" s="278"/>
      <c r="Z555" s="278"/>
    </row>
    <row r="556" spans="1:26" x14ac:dyDescent="0.2">
      <c r="A556" s="277"/>
      <c r="B556" s="278"/>
      <c r="C556" s="278"/>
      <c r="D556" s="278"/>
      <c r="E556" s="278"/>
      <c r="F556" s="278"/>
      <c r="G556" s="278"/>
      <c r="H556" s="278"/>
      <c r="I556" s="278"/>
      <c r="J556" s="278"/>
      <c r="K556" s="278"/>
      <c r="L556" s="278"/>
      <c r="M556" s="278"/>
      <c r="N556" s="278"/>
      <c r="O556" s="278"/>
      <c r="P556" s="278"/>
      <c r="Q556" s="278"/>
      <c r="R556" s="278"/>
      <c r="S556" s="278"/>
      <c r="T556" s="278"/>
      <c r="U556" s="278"/>
      <c r="V556" s="278"/>
      <c r="W556" s="278"/>
      <c r="X556" s="278"/>
      <c r="Y556" s="278"/>
      <c r="Z556" s="278"/>
    </row>
    <row r="557" spans="1:26" x14ac:dyDescent="0.2">
      <c r="A557" s="277"/>
      <c r="B557" s="278"/>
      <c r="C557" s="278"/>
      <c r="D557" s="278"/>
      <c r="E557" s="278"/>
      <c r="F557" s="278"/>
      <c r="G557" s="278"/>
      <c r="H557" s="278"/>
      <c r="I557" s="278"/>
      <c r="J557" s="278"/>
      <c r="K557" s="278"/>
      <c r="L557" s="278"/>
      <c r="M557" s="278"/>
      <c r="N557" s="278"/>
      <c r="O557" s="278"/>
      <c r="P557" s="278"/>
      <c r="Q557" s="278"/>
      <c r="R557" s="278"/>
      <c r="S557" s="278"/>
      <c r="T557" s="278"/>
      <c r="U557" s="278"/>
      <c r="V557" s="278"/>
      <c r="W557" s="278"/>
      <c r="X557" s="278"/>
      <c r="Y557" s="278"/>
      <c r="Z557" s="278"/>
    </row>
    <row r="558" spans="1:26" x14ac:dyDescent="0.2">
      <c r="A558" s="277"/>
      <c r="B558" s="278"/>
      <c r="C558" s="278"/>
      <c r="D558" s="278"/>
      <c r="E558" s="278"/>
      <c r="F558" s="278"/>
      <c r="G558" s="278"/>
      <c r="H558" s="278"/>
      <c r="I558" s="278"/>
      <c r="J558" s="278"/>
      <c r="K558" s="278"/>
      <c r="L558" s="278"/>
      <c r="M558" s="278"/>
      <c r="N558" s="278"/>
      <c r="O558" s="278"/>
      <c r="P558" s="278"/>
      <c r="Q558" s="278"/>
      <c r="R558" s="278"/>
      <c r="S558" s="278"/>
      <c r="T558" s="278"/>
      <c r="U558" s="278"/>
      <c r="V558" s="278"/>
      <c r="W558" s="278"/>
      <c r="X558" s="278"/>
      <c r="Y558" s="278"/>
      <c r="Z558" s="278"/>
    </row>
    <row r="559" spans="1:26" x14ac:dyDescent="0.2">
      <c r="A559" s="277"/>
      <c r="B559" s="278"/>
      <c r="C559" s="278"/>
      <c r="D559" s="278"/>
      <c r="E559" s="278"/>
      <c r="F559" s="278"/>
      <c r="G559" s="278"/>
      <c r="H559" s="278"/>
      <c r="I559" s="278"/>
      <c r="J559" s="278"/>
      <c r="K559" s="278"/>
      <c r="L559" s="278"/>
      <c r="M559" s="278"/>
      <c r="N559" s="278"/>
      <c r="O559" s="278"/>
      <c r="P559" s="278"/>
      <c r="Q559" s="278"/>
      <c r="R559" s="278"/>
      <c r="S559" s="278"/>
      <c r="T559" s="278"/>
      <c r="U559" s="278"/>
      <c r="V559" s="278"/>
      <c r="W559" s="278"/>
      <c r="X559" s="278"/>
      <c r="Y559" s="278"/>
      <c r="Z559" s="278"/>
    </row>
    <row r="560" spans="1:26" x14ac:dyDescent="0.2">
      <c r="A560" s="277"/>
      <c r="B560" s="278"/>
      <c r="C560" s="278"/>
      <c r="D560" s="278"/>
      <c r="E560" s="278"/>
      <c r="F560" s="278"/>
      <c r="G560" s="278"/>
      <c r="H560" s="278"/>
      <c r="I560" s="278"/>
      <c r="J560" s="278"/>
      <c r="K560" s="278"/>
      <c r="L560" s="278"/>
      <c r="M560" s="278"/>
      <c r="N560" s="278"/>
      <c r="O560" s="278"/>
      <c r="P560" s="278"/>
      <c r="Q560" s="278"/>
      <c r="R560" s="278"/>
      <c r="S560" s="278"/>
      <c r="T560" s="278"/>
      <c r="U560" s="278"/>
      <c r="V560" s="278"/>
      <c r="W560" s="278"/>
      <c r="X560" s="278"/>
      <c r="Y560" s="278"/>
      <c r="Z560" s="278"/>
    </row>
    <row r="561" spans="1:26" x14ac:dyDescent="0.2">
      <c r="A561" s="277"/>
      <c r="B561" s="278"/>
      <c r="C561" s="278"/>
      <c r="D561" s="278"/>
      <c r="E561" s="278"/>
      <c r="F561" s="278"/>
      <c r="G561" s="278"/>
      <c r="H561" s="278"/>
      <c r="I561" s="278"/>
      <c r="J561" s="278"/>
      <c r="K561" s="278"/>
      <c r="L561" s="278"/>
      <c r="M561" s="278"/>
      <c r="N561" s="278"/>
      <c r="O561" s="278"/>
      <c r="P561" s="278"/>
      <c r="Q561" s="278"/>
      <c r="R561" s="278"/>
      <c r="S561" s="278"/>
      <c r="T561" s="278"/>
      <c r="U561" s="278"/>
      <c r="V561" s="278"/>
      <c r="W561" s="278"/>
      <c r="X561" s="278"/>
      <c r="Y561" s="278"/>
      <c r="Z561" s="278"/>
    </row>
    <row r="562" spans="1:26" x14ac:dyDescent="0.2">
      <c r="A562" s="277"/>
      <c r="B562" s="278"/>
      <c r="C562" s="278"/>
      <c r="D562" s="278"/>
      <c r="E562" s="278"/>
      <c r="F562" s="278"/>
      <c r="G562" s="278"/>
      <c r="H562" s="278"/>
      <c r="I562" s="278"/>
      <c r="J562" s="278"/>
      <c r="K562" s="278"/>
      <c r="L562" s="278"/>
      <c r="M562" s="278"/>
      <c r="N562" s="278"/>
      <c r="O562" s="278"/>
      <c r="P562" s="278"/>
      <c r="Q562" s="278"/>
      <c r="R562" s="278"/>
      <c r="S562" s="278"/>
      <c r="T562" s="278"/>
      <c r="U562" s="278"/>
      <c r="V562" s="278"/>
      <c r="W562" s="278"/>
      <c r="X562" s="278"/>
      <c r="Y562" s="278"/>
      <c r="Z562" s="278"/>
    </row>
    <row r="563" spans="1:26" x14ac:dyDescent="0.2">
      <c r="A563" s="277"/>
      <c r="B563" s="278"/>
      <c r="C563" s="278"/>
      <c r="D563" s="278"/>
      <c r="E563" s="278"/>
      <c r="F563" s="278"/>
      <c r="G563" s="278"/>
      <c r="H563" s="278"/>
      <c r="I563" s="278"/>
      <c r="J563" s="278"/>
      <c r="K563" s="278"/>
      <c r="L563" s="278"/>
      <c r="M563" s="278"/>
      <c r="N563" s="278"/>
      <c r="O563" s="278"/>
      <c r="P563" s="278"/>
      <c r="Q563" s="278"/>
      <c r="R563" s="278"/>
      <c r="S563" s="278"/>
      <c r="T563" s="278"/>
      <c r="U563" s="278"/>
      <c r="V563" s="278"/>
      <c r="W563" s="278"/>
      <c r="X563" s="278"/>
      <c r="Y563" s="278"/>
      <c r="Z563" s="278"/>
    </row>
    <row r="564" spans="1:26" x14ac:dyDescent="0.2">
      <c r="A564" s="277"/>
      <c r="B564" s="278"/>
      <c r="C564" s="278"/>
      <c r="D564" s="278"/>
      <c r="E564" s="278"/>
      <c r="F564" s="278"/>
      <c r="G564" s="278"/>
      <c r="H564" s="278"/>
      <c r="I564" s="278"/>
      <c r="J564" s="278"/>
      <c r="K564" s="278"/>
      <c r="L564" s="278"/>
      <c r="M564" s="278"/>
      <c r="N564" s="278"/>
      <c r="O564" s="278"/>
      <c r="P564" s="278"/>
      <c r="Q564" s="278"/>
      <c r="R564" s="278"/>
      <c r="S564" s="278"/>
      <c r="T564" s="278"/>
      <c r="U564" s="278"/>
      <c r="V564" s="278"/>
      <c r="W564" s="278"/>
      <c r="X564" s="278"/>
      <c r="Y564" s="278"/>
      <c r="Z564" s="278"/>
    </row>
    <row r="565" spans="1:26" x14ac:dyDescent="0.2">
      <c r="A565" s="277"/>
      <c r="B565" s="278"/>
      <c r="C565" s="278"/>
      <c r="D565" s="278"/>
      <c r="E565" s="278"/>
      <c r="F565" s="278"/>
      <c r="G565" s="278"/>
      <c r="H565" s="278"/>
      <c r="I565" s="278"/>
      <c r="J565" s="278"/>
      <c r="K565" s="278"/>
      <c r="L565" s="278"/>
      <c r="M565" s="278"/>
      <c r="N565" s="278"/>
      <c r="O565" s="278"/>
      <c r="P565" s="278"/>
      <c r="Q565" s="278"/>
      <c r="R565" s="278"/>
      <c r="S565" s="278"/>
      <c r="T565" s="278"/>
      <c r="U565" s="278"/>
      <c r="V565" s="278"/>
      <c r="W565" s="278"/>
      <c r="X565" s="278"/>
      <c r="Y565" s="278"/>
      <c r="Z565" s="278"/>
    </row>
    <row r="566" spans="1:26" x14ac:dyDescent="0.2">
      <c r="A566" s="277"/>
      <c r="B566" s="278"/>
      <c r="C566" s="278"/>
      <c r="D566" s="278"/>
      <c r="E566" s="278"/>
      <c r="F566" s="278"/>
      <c r="G566" s="278"/>
      <c r="H566" s="278"/>
      <c r="I566" s="278"/>
      <c r="J566" s="278"/>
      <c r="K566" s="278"/>
      <c r="L566" s="278"/>
      <c r="M566" s="278"/>
      <c r="N566" s="278"/>
      <c r="O566" s="278"/>
      <c r="P566" s="278"/>
      <c r="Q566" s="278"/>
      <c r="R566" s="278"/>
      <c r="S566" s="278"/>
      <c r="T566" s="278"/>
      <c r="U566" s="278"/>
      <c r="V566" s="278"/>
      <c r="W566" s="278"/>
      <c r="X566" s="278"/>
      <c r="Y566" s="278"/>
      <c r="Z566" s="278"/>
    </row>
    <row r="567" spans="1:26" x14ac:dyDescent="0.2">
      <c r="A567" s="277"/>
      <c r="B567" s="278"/>
      <c r="C567" s="278"/>
      <c r="D567" s="278"/>
      <c r="E567" s="278"/>
      <c r="F567" s="278"/>
      <c r="G567" s="278"/>
      <c r="H567" s="278"/>
      <c r="I567" s="278"/>
      <c r="J567" s="278"/>
      <c r="K567" s="278"/>
      <c r="L567" s="278"/>
      <c r="M567" s="278"/>
      <c r="N567" s="278"/>
      <c r="O567" s="278"/>
      <c r="P567" s="278"/>
      <c r="Q567" s="278"/>
      <c r="R567" s="278"/>
      <c r="S567" s="278"/>
      <c r="T567" s="278"/>
      <c r="U567" s="278"/>
      <c r="V567" s="278"/>
      <c r="W567" s="278"/>
      <c r="X567" s="278"/>
      <c r="Y567" s="278"/>
      <c r="Z567" s="278"/>
    </row>
    <row r="568" spans="1:26" x14ac:dyDescent="0.2">
      <c r="A568" s="277"/>
      <c r="B568" s="278"/>
      <c r="C568" s="278"/>
      <c r="D568" s="278"/>
      <c r="E568" s="278"/>
      <c r="F568" s="278"/>
      <c r="G568" s="278"/>
      <c r="H568" s="278"/>
      <c r="I568" s="278"/>
      <c r="J568" s="278"/>
      <c r="K568" s="278"/>
      <c r="L568" s="278"/>
      <c r="M568" s="278"/>
      <c r="N568" s="278"/>
      <c r="O568" s="278"/>
      <c r="P568" s="278"/>
      <c r="Q568" s="278"/>
      <c r="R568" s="278"/>
      <c r="S568" s="278"/>
      <c r="T568" s="278"/>
      <c r="U568" s="278"/>
      <c r="V568" s="278"/>
      <c r="W568" s="278"/>
      <c r="X568" s="278"/>
      <c r="Y568" s="278"/>
      <c r="Z568" s="278"/>
    </row>
    <row r="569" spans="1:26" x14ac:dyDescent="0.2">
      <c r="A569" s="277"/>
      <c r="B569" s="278"/>
      <c r="C569" s="278"/>
      <c r="D569" s="278"/>
      <c r="E569" s="278"/>
      <c r="F569" s="278"/>
      <c r="G569" s="278"/>
      <c r="H569" s="278"/>
      <c r="I569" s="278"/>
      <c r="J569" s="278"/>
      <c r="K569" s="278"/>
      <c r="L569" s="278"/>
      <c r="M569" s="278"/>
      <c r="N569" s="278"/>
      <c r="O569" s="278"/>
      <c r="P569" s="278"/>
      <c r="Q569" s="278"/>
      <c r="R569" s="278"/>
      <c r="S569" s="278"/>
      <c r="T569" s="278"/>
      <c r="U569" s="278"/>
      <c r="V569" s="278"/>
      <c r="W569" s="278"/>
      <c r="X569" s="278"/>
      <c r="Y569" s="278"/>
      <c r="Z569" s="278"/>
    </row>
    <row r="570" spans="1:26" x14ac:dyDescent="0.2">
      <c r="A570" s="277"/>
      <c r="B570" s="278"/>
      <c r="C570" s="278"/>
      <c r="D570" s="278"/>
      <c r="E570" s="278"/>
      <c r="F570" s="278"/>
      <c r="G570" s="278"/>
      <c r="H570" s="278"/>
      <c r="I570" s="278"/>
      <c r="J570" s="278"/>
      <c r="K570" s="278"/>
      <c r="L570" s="278"/>
      <c r="M570" s="278"/>
      <c r="N570" s="278"/>
      <c r="O570" s="278"/>
      <c r="P570" s="278"/>
      <c r="Q570" s="278"/>
      <c r="R570" s="278"/>
      <c r="S570" s="278"/>
      <c r="T570" s="278"/>
      <c r="U570" s="278"/>
      <c r="V570" s="278"/>
      <c r="W570" s="278"/>
      <c r="X570" s="278"/>
      <c r="Y570" s="278"/>
      <c r="Z570" s="278"/>
    </row>
    <row r="571" spans="1:26" x14ac:dyDescent="0.2">
      <c r="A571" s="277"/>
      <c r="B571" s="278"/>
      <c r="C571" s="278"/>
      <c r="D571" s="278"/>
      <c r="E571" s="278"/>
      <c r="F571" s="278"/>
      <c r="G571" s="278"/>
      <c r="H571" s="278"/>
      <c r="I571" s="278"/>
      <c r="J571" s="278"/>
      <c r="K571" s="278"/>
      <c r="L571" s="278"/>
      <c r="M571" s="278"/>
      <c r="N571" s="278"/>
      <c r="O571" s="278"/>
      <c r="P571" s="278"/>
      <c r="Q571" s="278"/>
      <c r="R571" s="278"/>
      <c r="S571" s="278"/>
      <c r="T571" s="278"/>
      <c r="U571" s="278"/>
      <c r="V571" s="278"/>
      <c r="W571" s="278"/>
      <c r="X571" s="278"/>
      <c r="Y571" s="278"/>
      <c r="Z571" s="278"/>
    </row>
    <row r="572" spans="1:26" x14ac:dyDescent="0.2">
      <c r="A572" s="277"/>
      <c r="B572" s="278"/>
      <c r="C572" s="278"/>
      <c r="D572" s="278"/>
      <c r="E572" s="278"/>
      <c r="F572" s="278"/>
      <c r="G572" s="278"/>
      <c r="H572" s="278"/>
      <c r="I572" s="278"/>
      <c r="J572" s="278"/>
      <c r="K572" s="278"/>
      <c r="L572" s="278"/>
      <c r="M572" s="278"/>
      <c r="N572" s="278"/>
      <c r="O572" s="278"/>
      <c r="P572" s="278"/>
      <c r="Q572" s="278"/>
      <c r="R572" s="278"/>
      <c r="S572" s="278"/>
      <c r="T572" s="278"/>
      <c r="U572" s="278"/>
      <c r="V572" s="278"/>
      <c r="W572" s="278"/>
      <c r="X572" s="278"/>
      <c r="Y572" s="278"/>
      <c r="Z572" s="278"/>
    </row>
    <row r="573" spans="1:26" x14ac:dyDescent="0.2">
      <c r="A573" s="277"/>
      <c r="B573" s="278"/>
      <c r="C573" s="278"/>
      <c r="D573" s="278"/>
      <c r="E573" s="278"/>
      <c r="F573" s="278"/>
      <c r="G573" s="278"/>
      <c r="H573" s="278"/>
      <c r="I573" s="278"/>
      <c r="J573" s="278"/>
      <c r="K573" s="278"/>
      <c r="L573" s="278"/>
      <c r="M573" s="278"/>
      <c r="N573" s="278"/>
      <c r="O573" s="278"/>
      <c r="P573" s="278"/>
      <c r="Q573" s="278"/>
      <c r="R573" s="278"/>
      <c r="S573" s="278"/>
      <c r="T573" s="278"/>
      <c r="U573" s="278"/>
      <c r="V573" s="278"/>
      <c r="W573" s="278"/>
      <c r="X573" s="278"/>
      <c r="Y573" s="278"/>
      <c r="Z573" s="278"/>
    </row>
    <row r="574" spans="1:26" x14ac:dyDescent="0.2">
      <c r="A574" s="277"/>
      <c r="B574" s="278"/>
      <c r="C574" s="278"/>
      <c r="D574" s="278"/>
      <c r="E574" s="278"/>
      <c r="F574" s="278"/>
      <c r="G574" s="278"/>
      <c r="H574" s="278"/>
      <c r="I574" s="278"/>
      <c r="J574" s="278"/>
      <c r="K574" s="278"/>
      <c r="L574" s="278"/>
      <c r="M574" s="278"/>
      <c r="N574" s="278"/>
      <c r="O574" s="278"/>
      <c r="P574" s="278"/>
      <c r="Q574" s="278"/>
      <c r="R574" s="278"/>
      <c r="S574" s="278"/>
      <c r="T574" s="278"/>
      <c r="U574" s="278"/>
      <c r="V574" s="278"/>
      <c r="W574" s="278"/>
      <c r="X574" s="278"/>
      <c r="Y574" s="278"/>
      <c r="Z574" s="278"/>
    </row>
    <row r="575" spans="1:26" x14ac:dyDescent="0.2">
      <c r="A575" s="277"/>
      <c r="B575" s="278"/>
      <c r="C575" s="278"/>
      <c r="D575" s="278"/>
      <c r="E575" s="278"/>
      <c r="F575" s="278"/>
      <c r="G575" s="278"/>
      <c r="H575" s="278"/>
      <c r="I575" s="278"/>
      <c r="J575" s="278"/>
      <c r="K575" s="278"/>
      <c r="L575" s="278"/>
      <c r="M575" s="278"/>
      <c r="N575" s="278"/>
      <c r="O575" s="278"/>
      <c r="P575" s="278"/>
      <c r="Q575" s="278"/>
      <c r="R575" s="278"/>
      <c r="S575" s="278"/>
      <c r="T575" s="278"/>
      <c r="U575" s="278"/>
      <c r="V575" s="278"/>
      <c r="W575" s="278"/>
      <c r="X575" s="278"/>
      <c r="Y575" s="278"/>
      <c r="Z575" s="278"/>
    </row>
    <row r="576" spans="1:26" x14ac:dyDescent="0.2">
      <c r="A576" s="277"/>
      <c r="B576" s="278"/>
      <c r="C576" s="278"/>
      <c r="D576" s="278"/>
      <c r="E576" s="278"/>
      <c r="F576" s="278"/>
      <c r="G576" s="278"/>
      <c r="H576" s="278"/>
      <c r="I576" s="278"/>
      <c r="J576" s="278"/>
      <c r="K576" s="278"/>
      <c r="L576" s="278"/>
      <c r="M576" s="278"/>
      <c r="N576" s="278"/>
      <c r="O576" s="278"/>
      <c r="P576" s="278"/>
      <c r="Q576" s="278"/>
      <c r="R576" s="278"/>
      <c r="S576" s="278"/>
      <c r="T576" s="278"/>
      <c r="U576" s="278"/>
      <c r="V576" s="278"/>
      <c r="W576" s="278"/>
      <c r="X576" s="278"/>
      <c r="Y576" s="278"/>
      <c r="Z576" s="278"/>
    </row>
    <row r="577" spans="1:26" x14ac:dyDescent="0.2">
      <c r="A577" s="277"/>
      <c r="B577" s="278"/>
      <c r="C577" s="278"/>
      <c r="D577" s="278"/>
      <c r="E577" s="278"/>
      <c r="F577" s="278"/>
      <c r="G577" s="278"/>
      <c r="H577" s="278"/>
      <c r="I577" s="278"/>
      <c r="J577" s="278"/>
      <c r="K577" s="278"/>
      <c r="L577" s="278"/>
      <c r="M577" s="278"/>
      <c r="N577" s="278"/>
      <c r="O577" s="278"/>
      <c r="P577" s="278"/>
      <c r="Q577" s="278"/>
      <c r="R577" s="278"/>
      <c r="S577" s="278"/>
      <c r="T577" s="278"/>
      <c r="U577" s="278"/>
      <c r="V577" s="278"/>
      <c r="W577" s="278"/>
      <c r="X577" s="278"/>
      <c r="Y577" s="278"/>
      <c r="Z577" s="278"/>
    </row>
    <row r="578" spans="1:26" x14ac:dyDescent="0.2">
      <c r="A578" s="277"/>
      <c r="B578" s="278"/>
      <c r="C578" s="278"/>
      <c r="D578" s="278"/>
      <c r="E578" s="278"/>
      <c r="F578" s="278"/>
      <c r="G578" s="278"/>
      <c r="H578" s="278"/>
      <c r="I578" s="278"/>
      <c r="J578" s="278"/>
      <c r="K578" s="278"/>
      <c r="L578" s="278"/>
      <c r="M578" s="278"/>
      <c r="N578" s="278"/>
      <c r="O578" s="278"/>
      <c r="P578" s="278"/>
      <c r="Q578" s="278"/>
      <c r="R578" s="278"/>
      <c r="S578" s="278"/>
      <c r="T578" s="278"/>
      <c r="U578" s="278"/>
      <c r="V578" s="278"/>
      <c r="W578" s="278"/>
      <c r="X578" s="278"/>
      <c r="Y578" s="278"/>
      <c r="Z578" s="278"/>
    </row>
    <row r="579" spans="1:26" x14ac:dyDescent="0.2">
      <c r="A579" s="277"/>
      <c r="B579" s="278"/>
      <c r="C579" s="278"/>
      <c r="D579" s="278"/>
      <c r="E579" s="278"/>
      <c r="F579" s="278"/>
      <c r="G579" s="278"/>
      <c r="H579" s="278"/>
      <c r="I579" s="278"/>
      <c r="J579" s="278"/>
      <c r="K579" s="278"/>
      <c r="L579" s="278"/>
      <c r="M579" s="278"/>
      <c r="N579" s="278"/>
      <c r="O579" s="278"/>
      <c r="P579" s="278"/>
      <c r="Q579" s="278"/>
      <c r="R579" s="278"/>
      <c r="S579" s="278"/>
      <c r="T579" s="278"/>
      <c r="U579" s="278"/>
      <c r="V579" s="278"/>
      <c r="W579" s="278"/>
      <c r="X579" s="278"/>
      <c r="Y579" s="278"/>
      <c r="Z579" s="278"/>
    </row>
    <row r="580" spans="1:26" x14ac:dyDescent="0.2">
      <c r="A580" s="277"/>
      <c r="B580" s="278"/>
      <c r="C580" s="278"/>
      <c r="D580" s="278"/>
      <c r="E580" s="278"/>
      <c r="F580" s="278"/>
      <c r="G580" s="278"/>
      <c r="H580" s="278"/>
      <c r="I580" s="278"/>
      <c r="J580" s="278"/>
      <c r="K580" s="278"/>
      <c r="L580" s="278"/>
      <c r="M580" s="278"/>
      <c r="N580" s="278"/>
      <c r="O580" s="278"/>
      <c r="P580" s="278"/>
      <c r="Q580" s="278"/>
      <c r="R580" s="278"/>
      <c r="S580" s="278"/>
      <c r="T580" s="278"/>
      <c r="U580" s="278"/>
      <c r="V580" s="278"/>
      <c r="W580" s="278"/>
      <c r="X580" s="278"/>
      <c r="Y580" s="278"/>
      <c r="Z580" s="278"/>
    </row>
    <row r="581" spans="1:26" x14ac:dyDescent="0.2">
      <c r="A581" s="277"/>
      <c r="B581" s="278"/>
      <c r="C581" s="278"/>
      <c r="D581" s="278"/>
      <c r="E581" s="278"/>
      <c r="F581" s="278"/>
      <c r="G581" s="278"/>
      <c r="H581" s="278"/>
      <c r="I581" s="278"/>
      <c r="J581" s="278"/>
      <c r="K581" s="278"/>
      <c r="L581" s="278"/>
      <c r="M581" s="278"/>
      <c r="N581" s="278"/>
      <c r="O581" s="278"/>
      <c r="P581" s="278"/>
      <c r="Q581" s="278"/>
      <c r="R581" s="278"/>
      <c r="S581" s="278"/>
      <c r="T581" s="278"/>
      <c r="U581" s="278"/>
      <c r="V581" s="278"/>
      <c r="W581" s="278"/>
      <c r="X581" s="278"/>
      <c r="Y581" s="278"/>
      <c r="Z581" s="278"/>
    </row>
    <row r="582" spans="1:26" x14ac:dyDescent="0.2">
      <c r="A582" s="277"/>
      <c r="B582" s="278"/>
      <c r="C582" s="278"/>
      <c r="D582" s="278"/>
      <c r="E582" s="278"/>
      <c r="F582" s="278"/>
      <c r="G582" s="278"/>
      <c r="H582" s="278"/>
      <c r="I582" s="278"/>
      <c r="J582" s="278"/>
      <c r="K582" s="278"/>
      <c r="L582" s="278"/>
      <c r="M582" s="278"/>
      <c r="N582" s="278"/>
      <c r="O582" s="278"/>
      <c r="P582" s="278"/>
      <c r="Q582" s="278"/>
      <c r="R582" s="278"/>
      <c r="S582" s="278"/>
      <c r="T582" s="278"/>
      <c r="U582" s="278"/>
      <c r="V582" s="278"/>
      <c r="W582" s="278"/>
      <c r="X582" s="278"/>
      <c r="Y582" s="278"/>
      <c r="Z582" s="278"/>
    </row>
    <row r="583" spans="1:26" x14ac:dyDescent="0.2">
      <c r="A583" s="277"/>
      <c r="B583" s="278"/>
      <c r="C583" s="278"/>
      <c r="D583" s="278"/>
      <c r="E583" s="278"/>
      <c r="F583" s="278"/>
      <c r="G583" s="278"/>
      <c r="H583" s="278"/>
      <c r="I583" s="278"/>
      <c r="J583" s="278"/>
      <c r="K583" s="278"/>
      <c r="L583" s="278"/>
      <c r="M583" s="278"/>
      <c r="N583" s="278"/>
      <c r="O583" s="278"/>
      <c r="P583" s="278"/>
      <c r="Q583" s="278"/>
      <c r="R583" s="278"/>
      <c r="S583" s="278"/>
      <c r="T583" s="278"/>
      <c r="U583" s="278"/>
      <c r="V583" s="278"/>
      <c r="W583" s="278"/>
      <c r="X583" s="278"/>
      <c r="Y583" s="278"/>
      <c r="Z583" s="278"/>
    </row>
  </sheetData>
  <dataConsolidate/>
  <mergeCells count="76">
    <mergeCell ref="A1:M2"/>
    <mergeCell ref="D5:F5"/>
    <mergeCell ref="I5:J5"/>
    <mergeCell ref="B6:L6"/>
    <mergeCell ref="B7:B8"/>
    <mergeCell ref="D7:D8"/>
    <mergeCell ref="E7:E8"/>
    <mergeCell ref="F7:F8"/>
    <mergeCell ref="H7:H8"/>
    <mergeCell ref="I7:J8"/>
    <mergeCell ref="K7:K8"/>
    <mergeCell ref="L7:L8"/>
    <mergeCell ref="B9:B10"/>
    <mergeCell ref="D9:D10"/>
    <mergeCell ref="E9:E10"/>
    <mergeCell ref="F9:F10"/>
    <mergeCell ref="H9:H10"/>
    <mergeCell ref="I9:J10"/>
    <mergeCell ref="K9:K10"/>
    <mergeCell ref="L9:L10"/>
    <mergeCell ref="K11:K12"/>
    <mergeCell ref="L11:L12"/>
    <mergeCell ref="I13:J14"/>
    <mergeCell ref="K13:K14"/>
    <mergeCell ref="L13:L14"/>
    <mergeCell ref="B11:B12"/>
    <mergeCell ref="D11:D12"/>
    <mergeCell ref="E11:E12"/>
    <mergeCell ref="F11:F12"/>
    <mergeCell ref="H11:H12"/>
    <mergeCell ref="I11:J12"/>
    <mergeCell ref="B13:B14"/>
    <mergeCell ref="D13:D14"/>
    <mergeCell ref="E13:E14"/>
    <mergeCell ref="F13:F14"/>
    <mergeCell ref="H13:H14"/>
    <mergeCell ref="K15:K16"/>
    <mergeCell ref="L15:L16"/>
    <mergeCell ref="B17:B18"/>
    <mergeCell ref="D17:D18"/>
    <mergeCell ref="E17:E18"/>
    <mergeCell ref="F17:F18"/>
    <mergeCell ref="H17:H18"/>
    <mergeCell ref="I17:J18"/>
    <mergeCell ref="K17:K18"/>
    <mergeCell ref="L17:L18"/>
    <mergeCell ref="B15:B16"/>
    <mergeCell ref="D15:D16"/>
    <mergeCell ref="E15:E16"/>
    <mergeCell ref="F15:F16"/>
    <mergeCell ref="H15:H16"/>
    <mergeCell ref="I15:J16"/>
    <mergeCell ref="K19:K20"/>
    <mergeCell ref="L19:L20"/>
    <mergeCell ref="B21:B22"/>
    <mergeCell ref="D21:D22"/>
    <mergeCell ref="E21:E22"/>
    <mergeCell ref="F21:F22"/>
    <mergeCell ref="H21:H22"/>
    <mergeCell ref="I21:J22"/>
    <mergeCell ref="K21:K22"/>
    <mergeCell ref="L21:L22"/>
    <mergeCell ref="B19:B20"/>
    <mergeCell ref="D19:D20"/>
    <mergeCell ref="E19:E20"/>
    <mergeCell ref="F19:F20"/>
    <mergeCell ref="H19:H20"/>
    <mergeCell ref="I19:J20"/>
    <mergeCell ref="I29:J29"/>
    <mergeCell ref="I30:J30"/>
    <mergeCell ref="I23:J23"/>
    <mergeCell ref="I24:J24"/>
    <mergeCell ref="I25:J25"/>
    <mergeCell ref="I26:J26"/>
    <mergeCell ref="I27:J27"/>
    <mergeCell ref="I28:J28"/>
  </mergeCells>
  <conditionalFormatting sqref="A60:A61 A5:A6 A9 A17 A24:A26 A28:A30 A32:A34 A36:A38 A40:A42 A44:A46 A48:A50 A52:A54 A56:A58 A11 A13 A19 A21">
    <cfRule type="expression" dxfId="124" priority="24" stopIfTrue="1">
      <formula>IF(AND($C$5=3,$C$6=3,#REF!=3,$C$7=3),1,0)</formula>
    </cfRule>
  </conditionalFormatting>
  <conditionalFormatting sqref="B6 B31:L31 B35:L36 B40:L41 B45:L46 B50:L51 B55:L56 B60:L61 I30 I7 L7 I17 I25:I26 K25:L26 K30:L30 B5:D5 G5:L5 L9 L17 L19">
    <cfRule type="expression" dxfId="123" priority="25" stopIfTrue="1">
      <formula>IF(AND($C$5=3,$C$6=3,#REF!=3,$C$7=3),1,0)</formula>
    </cfRule>
  </conditionalFormatting>
  <conditionalFormatting sqref="I11 L11 L13 I13">
    <cfRule type="expression" dxfId="122" priority="23" stopIfTrue="1">
      <formula>IF(AND($C$5=3,$C$6=3,#REF!=3,$C$7=3),1,0)</formula>
    </cfRule>
  </conditionalFormatting>
  <conditionalFormatting sqref="I15 L15">
    <cfRule type="expression" dxfId="121" priority="22" stopIfTrue="1">
      <formula>IF(AND($C$5=3,$C$6=3,#REF!=3,$C$7=3),1,0)</formula>
    </cfRule>
  </conditionalFormatting>
  <conditionalFormatting sqref="I23 L21 K23:L23">
    <cfRule type="expression" dxfId="120" priority="21" stopIfTrue="1">
      <formula>IF(AND($C$5=3,$C$6=3,#REF!=3,$C$7=3),1,0)</formula>
    </cfRule>
  </conditionalFormatting>
  <conditionalFormatting sqref="I24 K24:L24">
    <cfRule type="expression" dxfId="119" priority="20" stopIfTrue="1">
      <formula>IF(AND($C$5=3,$C$6=3,#REF!=3,$C$7=3),1,0)</formula>
    </cfRule>
  </conditionalFormatting>
  <conditionalFormatting sqref="I27:I28 K27:L28">
    <cfRule type="expression" dxfId="118" priority="19" stopIfTrue="1">
      <formula>IF(AND($C$5=3,$C$6=3,#REF!=3,$C$7=3),1,0)</formula>
    </cfRule>
  </conditionalFormatting>
  <conditionalFormatting sqref="I29 K29:L29">
    <cfRule type="expression" dxfId="117" priority="18" stopIfTrue="1">
      <formula>IF(AND($C$5=3,$C$6=3,#REF!=3,$C$7=3),1,0)</formula>
    </cfRule>
  </conditionalFormatting>
  <conditionalFormatting sqref="B32:L33">
    <cfRule type="expression" dxfId="116" priority="17" stopIfTrue="1">
      <formula>IF(AND($C$5=3,$C$6=3,#REF!=3,$C$7=3),1,0)</formula>
    </cfRule>
  </conditionalFormatting>
  <conditionalFormatting sqref="B34:L34">
    <cfRule type="expression" dxfId="115" priority="16" stopIfTrue="1">
      <formula>IF(AND($C$5=3,$C$6=3,#REF!=3,$C$7=3),1,0)</formula>
    </cfRule>
  </conditionalFormatting>
  <conditionalFormatting sqref="B37:L38">
    <cfRule type="expression" dxfId="114" priority="15" stopIfTrue="1">
      <formula>IF(AND($C$5=3,$C$6=3,#REF!=3,$C$7=3),1,0)</formula>
    </cfRule>
  </conditionalFormatting>
  <conditionalFormatting sqref="B39:L39">
    <cfRule type="expression" dxfId="113" priority="14" stopIfTrue="1">
      <formula>IF(AND($C$5=3,$C$6=3,#REF!=3,$C$7=3),1,0)</formula>
    </cfRule>
  </conditionalFormatting>
  <conditionalFormatting sqref="B42:L43">
    <cfRule type="expression" dxfId="112" priority="13" stopIfTrue="1">
      <formula>IF(AND($C$5=3,$C$6=3,#REF!=3,$C$7=3),1,0)</formula>
    </cfRule>
  </conditionalFormatting>
  <conditionalFormatting sqref="B44:L44">
    <cfRule type="expression" dxfId="111" priority="12" stopIfTrue="1">
      <formula>IF(AND($C$5=3,$C$6=3,#REF!=3,$C$7=3),1,0)</formula>
    </cfRule>
  </conditionalFormatting>
  <conditionalFormatting sqref="B47:L48">
    <cfRule type="expression" dxfId="110" priority="11" stopIfTrue="1">
      <formula>IF(AND($C$5=3,$C$6=3,#REF!=3,$C$7=3),1,0)</formula>
    </cfRule>
  </conditionalFormatting>
  <conditionalFormatting sqref="B49:L49">
    <cfRule type="expression" dxfId="109" priority="10" stopIfTrue="1">
      <formula>IF(AND($C$5=3,$C$6=3,#REF!=3,$C$7=3),1,0)</formula>
    </cfRule>
  </conditionalFormatting>
  <conditionalFormatting sqref="B52:L53">
    <cfRule type="expression" dxfId="108" priority="9" stopIfTrue="1">
      <formula>IF(AND($C$5=3,$C$6=3,#REF!=3,$C$7=3),1,0)</formula>
    </cfRule>
  </conditionalFormatting>
  <conditionalFormatting sqref="B54:L54">
    <cfRule type="expression" dxfId="107" priority="8" stopIfTrue="1">
      <formula>IF(AND($C$5=3,$C$6=3,#REF!=3,$C$7=3),1,0)</formula>
    </cfRule>
  </conditionalFormatting>
  <conditionalFormatting sqref="B57:L58">
    <cfRule type="expression" dxfId="106" priority="7" stopIfTrue="1">
      <formula>IF(AND($C$5=3,$C$6=3,#REF!=3,$C$7=3),1,0)</formula>
    </cfRule>
  </conditionalFormatting>
  <conditionalFormatting sqref="B59:L59">
    <cfRule type="expression" dxfId="105" priority="6" stopIfTrue="1">
      <formula>IF(AND($C$5=3,$C$6=3,#REF!=3,$C$7=3),1,0)</formula>
    </cfRule>
  </conditionalFormatting>
  <conditionalFormatting sqref="I21">
    <cfRule type="expression" dxfId="104" priority="5" stopIfTrue="1">
      <formula>IF(AND($C$5=3,$C$6=3,#REF!=3,$C$7=3),1,0)</formula>
    </cfRule>
  </conditionalFormatting>
  <conditionalFormatting sqref="K11 K13 K15 K17 K19 K21">
    <cfRule type="expression" dxfId="103" priority="4" stopIfTrue="1">
      <formula>IF(AND($C$5=3,$C$6=3,#REF!=3,$C$7=3),1,0)</formula>
    </cfRule>
  </conditionalFormatting>
  <conditionalFormatting sqref="I9">
    <cfRule type="expression" dxfId="102" priority="3" stopIfTrue="1">
      <formula>IF(AND($C$5=3,$C$6=3,#REF!=3,$C$7=3),1,0)</formula>
    </cfRule>
  </conditionalFormatting>
  <conditionalFormatting sqref="I19">
    <cfRule type="expression" dxfId="101" priority="2" stopIfTrue="1">
      <formula>IF(AND($C$5=3,$C$6=3,#REF!=3,$C$7=3),1,0)</formula>
    </cfRule>
  </conditionalFormatting>
  <conditionalFormatting sqref="K7 K9">
    <cfRule type="expression" dxfId="100" priority="1" stopIfTrue="1">
      <formula>IF(AND($C$5=3,$C$6=3,#REF!=3,$C$7=3),1,0)</formula>
    </cfRule>
  </conditionalFormatting>
  <pageMargins left="0.75" right="0.75" top="1" bottom="1" header="0" footer="0"/>
  <pageSetup paperSize="9" scale="8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AN583"/>
  <sheetViews>
    <sheetView showGridLines="0" showOutlineSymbols="0" workbookViewId="0">
      <selection activeCell="A3" sqref="A3"/>
    </sheetView>
  </sheetViews>
  <sheetFormatPr baseColWidth="10" defaultRowHeight="12.75" x14ac:dyDescent="0.2"/>
  <cols>
    <col min="1" max="1" width="26.28515625" style="241" customWidth="1"/>
    <col min="2" max="2" width="8.7109375" style="241" bestFit="1" customWidth="1"/>
    <col min="3" max="3" width="24.140625" style="241" bestFit="1" customWidth="1"/>
    <col min="4" max="4" width="4.28515625" style="241" customWidth="1"/>
    <col min="5" max="5" width="4.5703125" style="241" bestFit="1" customWidth="1"/>
    <col min="6" max="6" width="4.5703125" style="241" customWidth="1"/>
    <col min="7" max="7" width="27.28515625" style="241" bestFit="1" customWidth="1"/>
    <col min="8" max="8" width="16.42578125" style="241" customWidth="1"/>
    <col min="9" max="9" width="6.140625" style="241" bestFit="1" customWidth="1"/>
    <col min="10" max="10" width="8.7109375" style="241" customWidth="1"/>
    <col min="11" max="11" width="18.28515625" style="241" customWidth="1"/>
    <col min="12" max="12" width="15.7109375" style="241" customWidth="1"/>
    <col min="13" max="13" width="5.7109375" style="241" customWidth="1"/>
    <col min="14" max="15" width="26.28515625" style="241" customWidth="1"/>
    <col min="16" max="16" width="5.7109375" style="241" customWidth="1"/>
    <col min="17" max="17" width="7.7109375" style="241" customWidth="1"/>
    <col min="18" max="16384" width="11.42578125" style="241"/>
  </cols>
  <sheetData>
    <row r="1" spans="1:40" s="240" customFormat="1" ht="71.25" customHeight="1" x14ac:dyDescent="0.2">
      <c r="A1" s="442" t="s">
        <v>215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272"/>
      <c r="O1" s="272"/>
      <c r="P1" s="272"/>
      <c r="Q1" s="272"/>
      <c r="R1" s="273"/>
      <c r="S1" s="273"/>
      <c r="T1" s="273"/>
      <c r="U1" s="273"/>
      <c r="V1" s="274"/>
      <c r="W1" s="274"/>
      <c r="X1" s="275"/>
      <c r="Y1" s="275"/>
      <c r="Z1" s="275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</row>
    <row r="2" spans="1:40" s="240" customFormat="1" ht="71.25" customHeight="1" x14ac:dyDescent="0.2">
      <c r="A2" s="442"/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272"/>
      <c r="O2" s="272"/>
      <c r="P2" s="272"/>
      <c r="Q2" s="272"/>
      <c r="R2" s="273"/>
      <c r="S2" s="273"/>
      <c r="T2" s="273"/>
      <c r="U2" s="273"/>
      <c r="V2" s="274"/>
      <c r="W2" s="274"/>
      <c r="X2" s="275"/>
      <c r="Y2" s="275"/>
      <c r="Z2" s="275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</row>
    <row r="3" spans="1:40" ht="21" customHeight="1" x14ac:dyDescent="0.2">
      <c r="A3" s="277"/>
      <c r="B3" s="278"/>
      <c r="C3" s="278"/>
      <c r="D3" s="278"/>
      <c r="E3" s="278"/>
      <c r="F3" s="278"/>
      <c r="G3" s="279"/>
      <c r="H3" s="278"/>
      <c r="I3" s="278"/>
      <c r="J3" s="278"/>
      <c r="K3" s="278"/>
      <c r="L3" s="278"/>
      <c r="M3" s="278"/>
      <c r="N3" s="279"/>
      <c r="O3" s="279"/>
      <c r="P3" s="279"/>
      <c r="Q3" s="279"/>
      <c r="R3" s="279"/>
      <c r="S3" s="278"/>
      <c r="T3" s="278"/>
      <c r="U3" s="278"/>
      <c r="V3" s="278"/>
      <c r="W3" s="278"/>
      <c r="X3" s="278"/>
      <c r="Y3" s="278"/>
      <c r="Z3" s="278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</row>
    <row r="4" spans="1:40" ht="14.25" thickBot="1" x14ac:dyDescent="0.3">
      <c r="A4" s="277"/>
      <c r="B4" s="278"/>
      <c r="C4" s="278"/>
      <c r="D4" s="278"/>
      <c r="E4" s="278"/>
      <c r="F4" s="278"/>
      <c r="G4" s="279"/>
      <c r="H4" s="278"/>
      <c r="I4" s="278"/>
      <c r="J4" s="278"/>
      <c r="K4" s="278"/>
      <c r="L4" s="278"/>
      <c r="M4" s="278"/>
      <c r="N4" s="281"/>
      <c r="O4" s="282"/>
      <c r="P4" s="279"/>
      <c r="Q4" s="283"/>
      <c r="R4" s="279"/>
      <c r="S4" s="278"/>
      <c r="T4" s="278"/>
      <c r="U4" s="278"/>
      <c r="V4" s="278"/>
      <c r="W4" s="278"/>
      <c r="X4" s="278"/>
      <c r="Y4" s="278"/>
      <c r="Z4" s="278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</row>
    <row r="5" spans="1:40" ht="17.850000000000001" customHeight="1" x14ac:dyDescent="0.25">
      <c r="A5" s="284"/>
      <c r="B5" s="285" t="s">
        <v>158</v>
      </c>
      <c r="C5" s="286" t="s">
        <v>159</v>
      </c>
      <c r="D5" s="533"/>
      <c r="E5" s="445"/>
      <c r="F5" s="534"/>
      <c r="G5" s="286" t="s">
        <v>160</v>
      </c>
      <c r="H5" s="286" t="s">
        <v>109</v>
      </c>
      <c r="I5" s="447" t="s">
        <v>110</v>
      </c>
      <c r="J5" s="447"/>
      <c r="K5" s="286" t="s">
        <v>161</v>
      </c>
      <c r="L5" s="287" t="s">
        <v>111</v>
      </c>
      <c r="M5" s="279"/>
      <c r="N5" s="288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</row>
    <row r="6" spans="1:40" ht="3" customHeight="1" x14ac:dyDescent="0.2">
      <c r="A6" s="290"/>
      <c r="B6" s="448"/>
      <c r="C6" s="449"/>
      <c r="D6" s="449"/>
      <c r="E6" s="449"/>
      <c r="F6" s="449"/>
      <c r="G6" s="449"/>
      <c r="H6" s="449"/>
      <c r="I6" s="449"/>
      <c r="J6" s="449"/>
      <c r="K6" s="449"/>
      <c r="L6" s="451"/>
      <c r="M6" s="279"/>
      <c r="N6" s="279"/>
      <c r="O6" s="279"/>
      <c r="P6" s="279"/>
      <c r="Q6" s="279"/>
      <c r="R6" s="279"/>
      <c r="S6" s="278"/>
      <c r="T6" s="278"/>
      <c r="U6" s="278"/>
      <c r="V6" s="278"/>
      <c r="W6" s="278"/>
      <c r="X6" s="278"/>
      <c r="Y6" s="278"/>
      <c r="Z6" s="278"/>
      <c r="AA6" s="280"/>
      <c r="AB6" s="289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</row>
    <row r="7" spans="1:40" ht="28.5" customHeight="1" x14ac:dyDescent="0.2">
      <c r="A7" s="290"/>
      <c r="B7" s="542" t="s">
        <v>50</v>
      </c>
      <c r="C7" s="347"/>
      <c r="D7" s="537"/>
      <c r="E7" s="522" t="s">
        <v>163</v>
      </c>
      <c r="F7" s="522"/>
      <c r="G7" s="347"/>
      <c r="H7" s="546" t="s">
        <v>203</v>
      </c>
      <c r="I7" s="459">
        <v>0.54166666666666663</v>
      </c>
      <c r="J7" s="459"/>
      <c r="K7" s="544" t="s">
        <v>198</v>
      </c>
      <c r="L7" s="462"/>
      <c r="M7" s="279"/>
      <c r="N7" s="279"/>
      <c r="O7" s="279"/>
      <c r="P7" s="279"/>
      <c r="Q7" s="279"/>
      <c r="R7" s="279"/>
      <c r="S7" s="278"/>
      <c r="T7" s="278"/>
      <c r="U7" s="278"/>
      <c r="V7" s="278"/>
      <c r="W7" s="278"/>
      <c r="X7" s="278"/>
      <c r="Y7" s="278"/>
      <c r="Z7" s="278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  <c r="AL7" s="280"/>
      <c r="AM7" s="280"/>
      <c r="AN7" s="280"/>
    </row>
    <row r="8" spans="1:40" ht="28.5" customHeight="1" thickBot="1" x14ac:dyDescent="0.25">
      <c r="A8" s="290"/>
      <c r="B8" s="528"/>
      <c r="C8" s="346" t="s">
        <v>190</v>
      </c>
      <c r="D8" s="538"/>
      <c r="E8" s="530"/>
      <c r="F8" s="530"/>
      <c r="G8" s="346" t="s">
        <v>191</v>
      </c>
      <c r="H8" s="547"/>
      <c r="I8" s="484"/>
      <c r="J8" s="484"/>
      <c r="K8" s="468"/>
      <c r="L8" s="545"/>
      <c r="M8" s="279"/>
      <c r="N8" s="279"/>
      <c r="O8" s="279"/>
      <c r="P8" s="279"/>
      <c r="Q8" s="279"/>
      <c r="R8" s="279"/>
      <c r="S8" s="278"/>
      <c r="T8" s="278"/>
      <c r="U8" s="278"/>
      <c r="V8" s="278"/>
      <c r="W8" s="278"/>
      <c r="X8" s="278"/>
      <c r="Y8" s="278"/>
      <c r="Z8" s="278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</row>
    <row r="9" spans="1:40" ht="28.5" customHeight="1" x14ac:dyDescent="0.2">
      <c r="A9" s="290"/>
      <c r="B9" s="542" t="s">
        <v>50</v>
      </c>
      <c r="C9" s="347"/>
      <c r="D9" s="537"/>
      <c r="E9" s="522" t="s">
        <v>163</v>
      </c>
      <c r="F9" s="522"/>
      <c r="G9" s="347"/>
      <c r="H9" s="546" t="s">
        <v>205</v>
      </c>
      <c r="I9" s="459">
        <v>0.54166666666666663</v>
      </c>
      <c r="J9" s="459"/>
      <c r="K9" s="544" t="s">
        <v>198</v>
      </c>
      <c r="L9" s="462"/>
      <c r="M9" s="279"/>
      <c r="N9" s="279"/>
      <c r="O9" s="279"/>
      <c r="P9" s="279"/>
      <c r="Q9" s="279"/>
      <c r="R9" s="279"/>
      <c r="S9" s="278"/>
      <c r="T9" s="278"/>
      <c r="U9" s="278"/>
      <c r="V9" s="278"/>
      <c r="W9" s="278"/>
      <c r="X9" s="278"/>
      <c r="Y9" s="278"/>
      <c r="Z9" s="278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</row>
    <row r="10" spans="1:40" ht="28.5" customHeight="1" thickBot="1" x14ac:dyDescent="0.25">
      <c r="A10" s="290"/>
      <c r="B10" s="528"/>
      <c r="C10" s="346" t="s">
        <v>191</v>
      </c>
      <c r="D10" s="538"/>
      <c r="E10" s="530"/>
      <c r="F10" s="530"/>
      <c r="G10" s="346" t="s">
        <v>190</v>
      </c>
      <c r="H10" s="547"/>
      <c r="I10" s="484"/>
      <c r="J10" s="484"/>
      <c r="K10" s="468"/>
      <c r="L10" s="545"/>
      <c r="M10" s="279"/>
      <c r="N10" s="279"/>
      <c r="O10" s="279"/>
      <c r="P10" s="279"/>
      <c r="Q10" s="279"/>
      <c r="R10" s="279"/>
      <c r="S10" s="278"/>
      <c r="T10" s="278"/>
      <c r="U10" s="278"/>
      <c r="V10" s="278"/>
      <c r="W10" s="278"/>
      <c r="X10" s="278"/>
      <c r="Y10" s="278"/>
      <c r="Z10" s="278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</row>
    <row r="11" spans="1:40" ht="28.5" customHeight="1" x14ac:dyDescent="0.2">
      <c r="A11" s="290"/>
      <c r="B11" s="542" t="s">
        <v>50</v>
      </c>
      <c r="C11" s="347"/>
      <c r="D11" s="537"/>
      <c r="E11" s="522" t="s">
        <v>163</v>
      </c>
      <c r="F11" s="522"/>
      <c r="G11" s="347"/>
      <c r="H11" s="543" t="s">
        <v>204</v>
      </c>
      <c r="I11" s="459">
        <v>0.54166666666666663</v>
      </c>
      <c r="J11" s="459"/>
      <c r="K11" s="544" t="s">
        <v>198</v>
      </c>
      <c r="L11" s="462"/>
      <c r="M11" s="279"/>
      <c r="N11" s="279"/>
      <c r="O11" s="279"/>
      <c r="P11" s="279"/>
      <c r="Q11" s="279"/>
      <c r="R11" s="279"/>
      <c r="S11" s="278"/>
      <c r="T11" s="278"/>
      <c r="U11" s="278"/>
      <c r="V11" s="278"/>
      <c r="W11" s="278"/>
      <c r="X11" s="278"/>
      <c r="Y11" s="278"/>
      <c r="Z11" s="278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</row>
    <row r="12" spans="1:40" ht="28.5" customHeight="1" thickBot="1" x14ac:dyDescent="0.25">
      <c r="A12" s="290"/>
      <c r="B12" s="528"/>
      <c r="C12" s="346" t="s">
        <v>190</v>
      </c>
      <c r="D12" s="538"/>
      <c r="E12" s="530"/>
      <c r="F12" s="530"/>
      <c r="G12" s="346" t="s">
        <v>191</v>
      </c>
      <c r="H12" s="540"/>
      <c r="I12" s="484"/>
      <c r="J12" s="484"/>
      <c r="K12" s="468"/>
      <c r="L12" s="545"/>
      <c r="M12" s="279"/>
      <c r="N12" s="279"/>
      <c r="O12" s="279"/>
      <c r="P12" s="279"/>
      <c r="Q12" s="279"/>
      <c r="R12" s="279"/>
      <c r="S12" s="278"/>
      <c r="T12" s="278"/>
      <c r="U12" s="278"/>
      <c r="V12" s="278"/>
      <c r="W12" s="278"/>
      <c r="X12" s="278"/>
      <c r="Y12" s="278"/>
      <c r="Z12" s="278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</row>
    <row r="13" spans="1:40" ht="15" x14ac:dyDescent="0.2">
      <c r="A13" s="290"/>
      <c r="B13" s="513"/>
      <c r="C13" s="293"/>
      <c r="D13" s="513"/>
      <c r="E13" s="513"/>
      <c r="F13" s="514"/>
      <c r="G13" s="293"/>
      <c r="H13" s="513"/>
      <c r="I13" s="485"/>
      <c r="J13" s="485"/>
      <c r="K13" s="471"/>
      <c r="L13" s="471"/>
      <c r="M13" s="279"/>
      <c r="N13" s="279"/>
      <c r="O13" s="279"/>
      <c r="P13" s="279"/>
      <c r="Q13" s="279"/>
      <c r="R13" s="279"/>
      <c r="S13" s="278"/>
      <c r="T13" s="278"/>
      <c r="U13" s="278"/>
      <c r="V13" s="278"/>
      <c r="W13" s="278"/>
      <c r="X13" s="278"/>
      <c r="Y13" s="278"/>
      <c r="Z13" s="278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</row>
    <row r="14" spans="1:40" ht="9.75" customHeight="1" x14ac:dyDescent="0.2">
      <c r="A14" s="290"/>
      <c r="B14" s="513"/>
      <c r="C14" s="294"/>
      <c r="D14" s="513"/>
      <c r="E14" s="513"/>
      <c r="F14" s="514"/>
      <c r="G14" s="294"/>
      <c r="H14" s="513"/>
      <c r="I14" s="485"/>
      <c r="J14" s="485"/>
      <c r="K14" s="471"/>
      <c r="L14" s="471"/>
      <c r="M14" s="279"/>
      <c r="N14" s="279"/>
      <c r="O14" s="279"/>
      <c r="P14" s="279"/>
      <c r="Q14" s="279"/>
      <c r="R14" s="279"/>
      <c r="S14" s="278"/>
      <c r="T14" s="278"/>
      <c r="U14" s="278"/>
      <c r="V14" s="278"/>
      <c r="W14" s="278"/>
      <c r="X14" s="278"/>
      <c r="Y14" s="278"/>
      <c r="Z14" s="278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</row>
    <row r="15" spans="1:40" ht="15" x14ac:dyDescent="0.2">
      <c r="A15" s="290"/>
      <c r="B15" s="513"/>
      <c r="C15" s="293"/>
      <c r="D15" s="513"/>
      <c r="E15" s="513"/>
      <c r="F15" s="514"/>
      <c r="G15" s="293"/>
      <c r="H15" s="513"/>
      <c r="I15" s="485"/>
      <c r="J15" s="485"/>
      <c r="K15" s="471"/>
      <c r="L15" s="472"/>
      <c r="M15" s="279"/>
      <c r="N15" s="279"/>
      <c r="O15" s="279"/>
      <c r="P15" s="279"/>
      <c r="Q15" s="279"/>
      <c r="R15" s="279"/>
      <c r="S15" s="278"/>
      <c r="T15" s="278"/>
      <c r="U15" s="278"/>
      <c r="V15" s="278"/>
      <c r="W15" s="278"/>
      <c r="X15" s="278"/>
      <c r="Y15" s="278"/>
      <c r="Z15" s="278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0"/>
    </row>
    <row r="16" spans="1:40" ht="9" customHeight="1" x14ac:dyDescent="0.2">
      <c r="A16" s="290"/>
      <c r="B16" s="513"/>
      <c r="C16" s="294"/>
      <c r="D16" s="513"/>
      <c r="E16" s="513"/>
      <c r="F16" s="514"/>
      <c r="G16" s="294"/>
      <c r="H16" s="513"/>
      <c r="I16" s="485"/>
      <c r="J16" s="485"/>
      <c r="K16" s="471"/>
      <c r="L16" s="472"/>
      <c r="M16" s="279"/>
      <c r="N16" s="279"/>
      <c r="O16" s="279"/>
      <c r="P16" s="279"/>
      <c r="Q16" s="279"/>
      <c r="R16" s="279"/>
      <c r="S16" s="278"/>
      <c r="T16" s="278"/>
      <c r="U16" s="278"/>
      <c r="V16" s="278"/>
      <c r="W16" s="278"/>
      <c r="X16" s="278"/>
      <c r="Y16" s="278"/>
      <c r="Z16" s="278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</row>
    <row r="17" spans="1:40" ht="17.25" customHeight="1" x14ac:dyDescent="0.2">
      <c r="A17" s="290"/>
      <c r="B17" s="513"/>
      <c r="C17" s="293"/>
      <c r="D17" s="514"/>
      <c r="E17" s="513"/>
      <c r="F17" s="513"/>
      <c r="G17" s="293"/>
      <c r="H17" s="513"/>
      <c r="I17" s="476"/>
      <c r="J17" s="476"/>
      <c r="K17" s="471"/>
      <c r="L17" s="471"/>
      <c r="M17" s="279"/>
      <c r="N17" s="279"/>
      <c r="O17" s="279"/>
      <c r="P17" s="279"/>
      <c r="Q17" s="279"/>
      <c r="R17" s="279"/>
      <c r="S17" s="278"/>
      <c r="T17" s="278"/>
      <c r="U17" s="278"/>
      <c r="V17" s="278"/>
      <c r="W17" s="278"/>
      <c r="X17" s="278"/>
      <c r="Y17" s="278"/>
      <c r="Z17" s="278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0"/>
    </row>
    <row r="18" spans="1:40" ht="9" customHeight="1" x14ac:dyDescent="0.2">
      <c r="A18" s="290"/>
      <c r="B18" s="513"/>
      <c r="C18" s="294"/>
      <c r="D18" s="514"/>
      <c r="E18" s="513"/>
      <c r="F18" s="513"/>
      <c r="G18" s="294"/>
      <c r="H18" s="513"/>
      <c r="I18" s="476"/>
      <c r="J18" s="476"/>
      <c r="K18" s="471"/>
      <c r="L18" s="471"/>
      <c r="M18" s="279"/>
      <c r="N18" s="279"/>
      <c r="O18" s="279"/>
      <c r="P18" s="279"/>
      <c r="Q18" s="279"/>
      <c r="R18" s="279"/>
      <c r="S18" s="278"/>
      <c r="T18" s="278"/>
      <c r="U18" s="278"/>
      <c r="V18" s="278"/>
      <c r="W18" s="278"/>
      <c r="X18" s="278"/>
      <c r="Y18" s="278"/>
      <c r="Z18" s="278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</row>
    <row r="19" spans="1:40" ht="18" customHeight="1" x14ac:dyDescent="0.2">
      <c r="A19" s="290"/>
      <c r="B19" s="513"/>
      <c r="C19" s="293"/>
      <c r="D19" s="513"/>
      <c r="E19" s="513"/>
      <c r="F19" s="513"/>
      <c r="G19" s="293"/>
      <c r="H19" s="513"/>
      <c r="I19" s="476"/>
      <c r="J19" s="476"/>
      <c r="K19" s="471"/>
      <c r="L19" s="471"/>
      <c r="M19" s="279"/>
      <c r="N19" s="279"/>
      <c r="O19" s="279"/>
      <c r="P19" s="279"/>
      <c r="Q19" s="279"/>
      <c r="R19" s="279"/>
      <c r="S19" s="278"/>
      <c r="T19" s="278"/>
      <c r="U19" s="278"/>
      <c r="V19" s="278"/>
      <c r="W19" s="278"/>
      <c r="X19" s="278"/>
      <c r="Y19" s="278"/>
      <c r="Z19" s="278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0"/>
    </row>
    <row r="20" spans="1:40" ht="8.25" customHeight="1" x14ac:dyDescent="0.2">
      <c r="A20" s="290"/>
      <c r="B20" s="513"/>
      <c r="C20" s="294"/>
      <c r="D20" s="513"/>
      <c r="E20" s="513"/>
      <c r="F20" s="513"/>
      <c r="G20" s="294"/>
      <c r="H20" s="513"/>
      <c r="I20" s="476"/>
      <c r="J20" s="476"/>
      <c r="K20" s="471"/>
      <c r="L20" s="471"/>
      <c r="M20" s="279"/>
      <c r="N20" s="279"/>
      <c r="O20" s="279"/>
      <c r="P20" s="279"/>
      <c r="Q20" s="279"/>
      <c r="R20" s="279"/>
      <c r="S20" s="278"/>
      <c r="T20" s="278"/>
      <c r="U20" s="278"/>
      <c r="V20" s="278"/>
      <c r="W20" s="278"/>
      <c r="X20" s="278"/>
      <c r="Y20" s="278"/>
      <c r="Z20" s="278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</row>
    <row r="21" spans="1:40" ht="15" x14ac:dyDescent="0.2">
      <c r="A21" s="290"/>
      <c r="B21" s="513"/>
      <c r="C21" s="293"/>
      <c r="D21" s="514"/>
      <c r="E21" s="513"/>
      <c r="F21" s="513"/>
      <c r="G21" s="293"/>
      <c r="H21" s="513"/>
      <c r="I21" s="477"/>
      <c r="J21" s="477"/>
      <c r="K21" s="471"/>
      <c r="L21" s="471"/>
      <c r="M21" s="279"/>
      <c r="N21" s="279"/>
      <c r="O21" s="279"/>
      <c r="P21" s="279"/>
      <c r="Q21" s="279"/>
      <c r="R21" s="279"/>
      <c r="S21" s="278"/>
      <c r="T21" s="278"/>
      <c r="U21" s="278"/>
      <c r="V21" s="278"/>
      <c r="W21" s="278"/>
      <c r="X21" s="278"/>
      <c r="Y21" s="278"/>
      <c r="Z21" s="278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0"/>
      <c r="AN21" s="280"/>
    </row>
    <row r="22" spans="1:40" ht="9" customHeight="1" x14ac:dyDescent="0.2">
      <c r="A22" s="290"/>
      <c r="B22" s="513"/>
      <c r="C22" s="294"/>
      <c r="D22" s="514"/>
      <c r="E22" s="513"/>
      <c r="F22" s="513"/>
      <c r="G22" s="294"/>
      <c r="H22" s="513"/>
      <c r="I22" s="477"/>
      <c r="J22" s="477"/>
      <c r="K22" s="471"/>
      <c r="L22" s="471"/>
      <c r="M22" s="279"/>
      <c r="N22" s="279"/>
      <c r="O22" s="279"/>
      <c r="P22" s="279"/>
      <c r="Q22" s="279"/>
      <c r="R22" s="279"/>
      <c r="S22" s="278"/>
      <c r="T22" s="278"/>
      <c r="U22" s="278"/>
      <c r="V22" s="278"/>
      <c r="W22" s="278"/>
      <c r="X22" s="278"/>
      <c r="Y22" s="278"/>
      <c r="Z22" s="278"/>
      <c r="AA22" s="280"/>
      <c r="AB22" s="280"/>
      <c r="AC22" s="280"/>
      <c r="AD22" s="280"/>
      <c r="AE22" s="280"/>
      <c r="AF22" s="280"/>
      <c r="AG22" s="280"/>
      <c r="AH22" s="280"/>
      <c r="AI22" s="280"/>
      <c r="AJ22" s="280"/>
      <c r="AK22" s="280"/>
      <c r="AL22" s="280"/>
      <c r="AM22" s="280"/>
      <c r="AN22" s="280"/>
    </row>
    <row r="23" spans="1:40" ht="15" x14ac:dyDescent="0.25">
      <c r="A23" s="290"/>
      <c r="B23" s="313"/>
      <c r="C23" s="296"/>
      <c r="D23" s="313"/>
      <c r="E23" s="293"/>
      <c r="F23" s="312"/>
      <c r="G23" s="293"/>
      <c r="H23" s="296"/>
      <c r="I23" s="482"/>
      <c r="J23" s="482"/>
      <c r="K23" s="298"/>
      <c r="L23" s="299"/>
      <c r="M23" s="279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80"/>
      <c r="AB23" s="280"/>
      <c r="AC23" s="280"/>
      <c r="AD23" s="280"/>
      <c r="AE23" s="280"/>
      <c r="AF23" s="280"/>
      <c r="AG23" s="280"/>
      <c r="AH23" s="280"/>
      <c r="AI23" s="280"/>
      <c r="AJ23" s="280"/>
      <c r="AK23" s="280"/>
      <c r="AL23" s="280"/>
      <c r="AM23" s="280"/>
      <c r="AN23" s="280"/>
    </row>
    <row r="24" spans="1:40" ht="15" x14ac:dyDescent="0.25">
      <c r="A24" s="290"/>
      <c r="B24" s="312"/>
      <c r="C24" s="296"/>
      <c r="D24" s="313"/>
      <c r="E24" s="293"/>
      <c r="F24" s="312"/>
      <c r="G24" s="293"/>
      <c r="H24" s="293"/>
      <c r="I24" s="478"/>
      <c r="J24" s="478"/>
      <c r="K24" s="298"/>
      <c r="L24" s="298"/>
      <c r="M24" s="279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</row>
    <row r="25" spans="1:40" ht="15" x14ac:dyDescent="0.25">
      <c r="A25" s="290"/>
      <c r="B25" s="313"/>
      <c r="C25" s="293"/>
      <c r="D25" s="312"/>
      <c r="E25" s="293"/>
      <c r="F25" s="313"/>
      <c r="G25" s="296"/>
      <c r="H25" s="296"/>
      <c r="I25" s="483"/>
      <c r="J25" s="483"/>
      <c r="K25" s="298"/>
      <c r="L25" s="298"/>
      <c r="M25" s="279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  <c r="Y25" s="278"/>
      <c r="Z25" s="278"/>
    </row>
    <row r="26" spans="1:40" ht="15" x14ac:dyDescent="0.25">
      <c r="A26" s="290"/>
      <c r="B26" s="312"/>
      <c r="C26" s="293"/>
      <c r="D26" s="312"/>
      <c r="E26" s="293"/>
      <c r="F26" s="313"/>
      <c r="G26" s="296"/>
      <c r="H26" s="293"/>
      <c r="I26" s="478"/>
      <c r="J26" s="478"/>
      <c r="K26" s="298"/>
      <c r="L26" s="298"/>
      <c r="M26" s="279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</row>
    <row r="27" spans="1:40" ht="15" x14ac:dyDescent="0.25">
      <c r="A27" s="290"/>
      <c r="B27" s="312"/>
      <c r="C27" s="296"/>
      <c r="D27" s="313"/>
      <c r="E27" s="293"/>
      <c r="F27" s="312"/>
      <c r="G27" s="293"/>
      <c r="H27" s="293"/>
      <c r="I27" s="478"/>
      <c r="J27" s="478"/>
      <c r="K27" s="298"/>
      <c r="L27" s="299"/>
      <c r="M27" s="279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</row>
    <row r="28" spans="1:40" ht="15" x14ac:dyDescent="0.25">
      <c r="A28" s="290"/>
      <c r="B28" s="312"/>
      <c r="C28" s="296"/>
      <c r="D28" s="313"/>
      <c r="E28" s="293"/>
      <c r="F28" s="312"/>
      <c r="G28" s="293"/>
      <c r="H28" s="293"/>
      <c r="I28" s="478"/>
      <c r="J28" s="478"/>
      <c r="K28" s="298"/>
      <c r="L28" s="298"/>
      <c r="M28" s="279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</row>
    <row r="29" spans="1:40" ht="15" x14ac:dyDescent="0.25">
      <c r="A29" s="290"/>
      <c r="B29" s="312"/>
      <c r="C29" s="293"/>
      <c r="D29" s="312"/>
      <c r="E29" s="293"/>
      <c r="F29" s="312"/>
      <c r="G29" s="293"/>
      <c r="H29" s="293"/>
      <c r="I29" s="478"/>
      <c r="J29" s="478"/>
      <c r="K29" s="298"/>
      <c r="L29" s="298"/>
      <c r="M29" s="279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</row>
    <row r="30" spans="1:40" ht="15" x14ac:dyDescent="0.25">
      <c r="A30" s="290"/>
      <c r="B30" s="312"/>
      <c r="C30" s="296"/>
      <c r="D30" s="313"/>
      <c r="E30" s="293"/>
      <c r="F30" s="312"/>
      <c r="G30" s="293"/>
      <c r="H30" s="293"/>
      <c r="I30" s="478"/>
      <c r="J30" s="478"/>
      <c r="K30" s="298"/>
      <c r="L30" s="298"/>
      <c r="M30" s="279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</row>
    <row r="31" spans="1:40" x14ac:dyDescent="0.2">
      <c r="A31" s="290"/>
      <c r="B31" s="300"/>
      <c r="C31" s="301"/>
      <c r="D31" s="301"/>
      <c r="E31" s="302"/>
      <c r="F31" s="302"/>
      <c r="G31" s="303"/>
      <c r="H31" s="298"/>
      <c r="I31" s="298"/>
      <c r="J31" s="298"/>
      <c r="K31" s="298"/>
      <c r="L31" s="299"/>
      <c r="M31" s="279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</row>
    <row r="32" spans="1:40" x14ac:dyDescent="0.2">
      <c r="A32" s="290"/>
      <c r="B32" s="311"/>
      <c r="C32" s="311"/>
      <c r="D32" s="311"/>
      <c r="E32" s="311"/>
      <c r="F32" s="311"/>
      <c r="G32" s="305"/>
      <c r="H32" s="306"/>
      <c r="I32" s="307"/>
      <c r="J32" s="298"/>
      <c r="K32" s="298"/>
      <c r="L32" s="298"/>
      <c r="M32" s="279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</row>
    <row r="33" spans="1:26" x14ac:dyDescent="0.2">
      <c r="A33" s="290"/>
      <c r="B33" s="311"/>
      <c r="C33" s="311"/>
      <c r="D33" s="311"/>
      <c r="E33" s="311"/>
      <c r="F33" s="311"/>
      <c r="G33" s="298"/>
      <c r="H33" s="298"/>
      <c r="I33" s="298"/>
      <c r="J33" s="298"/>
      <c r="K33" s="298"/>
      <c r="L33" s="298"/>
      <c r="M33" s="279"/>
      <c r="N33" s="278"/>
      <c r="O33" s="278"/>
      <c r="P33" s="278"/>
      <c r="Q33" s="278"/>
      <c r="R33" s="278"/>
      <c r="S33" s="278"/>
      <c r="T33" s="308"/>
      <c r="U33" s="308"/>
      <c r="V33" s="278"/>
      <c r="W33" s="278"/>
      <c r="X33" s="278"/>
      <c r="Y33" s="278"/>
      <c r="Z33" s="278"/>
    </row>
    <row r="34" spans="1:26" x14ac:dyDescent="0.2">
      <c r="A34" s="290"/>
      <c r="B34" s="311"/>
      <c r="C34" s="311"/>
      <c r="D34" s="311"/>
      <c r="E34" s="311"/>
      <c r="F34" s="311"/>
      <c r="G34" s="298"/>
      <c r="H34" s="298"/>
      <c r="I34" s="298"/>
      <c r="J34" s="298"/>
      <c r="K34" s="298"/>
      <c r="L34" s="298"/>
      <c r="M34" s="279"/>
      <c r="N34" s="278"/>
      <c r="O34" s="278"/>
      <c r="P34" s="278"/>
      <c r="Q34" s="278"/>
      <c r="R34" s="278"/>
      <c r="S34" s="278"/>
      <c r="T34" s="308"/>
      <c r="U34" s="309"/>
      <c r="V34" s="278"/>
      <c r="W34" s="278"/>
      <c r="X34" s="278"/>
      <c r="Y34" s="278"/>
      <c r="Z34" s="278"/>
    </row>
    <row r="35" spans="1:26" x14ac:dyDescent="0.2">
      <c r="A35" s="290"/>
      <c r="B35" s="311"/>
      <c r="C35" s="311"/>
      <c r="D35" s="311"/>
      <c r="E35" s="311"/>
      <c r="F35" s="311"/>
      <c r="G35" s="298"/>
      <c r="H35" s="298"/>
      <c r="I35" s="298"/>
      <c r="J35" s="298"/>
      <c r="K35" s="298"/>
      <c r="L35" s="298"/>
      <c r="M35" s="279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</row>
    <row r="36" spans="1:26" x14ac:dyDescent="0.2">
      <c r="A36" s="290"/>
      <c r="B36" s="311"/>
      <c r="C36" s="311"/>
      <c r="D36" s="311"/>
      <c r="E36" s="311"/>
      <c r="F36" s="311"/>
      <c r="G36" s="305"/>
      <c r="H36" s="306"/>
      <c r="I36" s="307"/>
      <c r="J36" s="298"/>
      <c r="K36" s="298"/>
      <c r="L36" s="298"/>
      <c r="M36" s="279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</row>
    <row r="37" spans="1:26" x14ac:dyDescent="0.2">
      <c r="A37" s="290"/>
      <c r="B37" s="300"/>
      <c r="C37" s="301"/>
      <c r="D37" s="301"/>
      <c r="E37" s="302"/>
      <c r="F37" s="302"/>
      <c r="G37" s="303"/>
      <c r="H37" s="298"/>
      <c r="I37" s="298"/>
      <c r="J37" s="298"/>
      <c r="K37" s="298"/>
      <c r="L37" s="299"/>
      <c r="M37" s="279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</row>
    <row r="38" spans="1:26" x14ac:dyDescent="0.2">
      <c r="A38" s="290"/>
      <c r="B38" s="311"/>
      <c r="C38" s="311"/>
      <c r="D38" s="311"/>
      <c r="E38" s="311"/>
      <c r="F38" s="311"/>
      <c r="G38" s="305"/>
      <c r="H38" s="306"/>
      <c r="I38" s="307"/>
      <c r="J38" s="298"/>
      <c r="K38" s="298"/>
      <c r="L38" s="298"/>
      <c r="M38" s="279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78"/>
      <c r="Y38" s="278"/>
      <c r="Z38" s="278"/>
    </row>
    <row r="39" spans="1:26" x14ac:dyDescent="0.2">
      <c r="A39" s="290"/>
      <c r="B39" s="311"/>
      <c r="C39" s="311"/>
      <c r="D39" s="311"/>
      <c r="E39" s="311"/>
      <c r="F39" s="311"/>
      <c r="G39" s="298"/>
      <c r="H39" s="298"/>
      <c r="I39" s="298"/>
      <c r="J39" s="298"/>
      <c r="K39" s="298"/>
      <c r="L39" s="298"/>
      <c r="M39" s="279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78"/>
      <c r="Y39" s="278"/>
      <c r="Z39" s="278"/>
    </row>
    <row r="40" spans="1:26" x14ac:dyDescent="0.2">
      <c r="A40" s="290"/>
      <c r="B40" s="311"/>
      <c r="C40" s="311"/>
      <c r="D40" s="311"/>
      <c r="E40" s="311"/>
      <c r="F40" s="311"/>
      <c r="G40" s="305"/>
      <c r="H40" s="306"/>
      <c r="I40" s="307"/>
      <c r="J40" s="298"/>
      <c r="K40" s="298"/>
      <c r="L40" s="298"/>
      <c r="M40" s="279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8"/>
    </row>
    <row r="41" spans="1:26" x14ac:dyDescent="0.2">
      <c r="A41" s="290"/>
      <c r="B41" s="300"/>
      <c r="C41" s="301"/>
      <c r="D41" s="301"/>
      <c r="E41" s="302"/>
      <c r="F41" s="302"/>
      <c r="G41" s="303"/>
      <c r="H41" s="298"/>
      <c r="I41" s="298"/>
      <c r="J41" s="298"/>
      <c r="K41" s="298"/>
      <c r="L41" s="299"/>
      <c r="M41" s="279"/>
      <c r="N41" s="278"/>
      <c r="O41" s="278"/>
      <c r="P41" s="278"/>
      <c r="Q41" s="278"/>
      <c r="R41" s="278"/>
      <c r="S41" s="278"/>
      <c r="T41" s="278"/>
      <c r="U41" s="278"/>
      <c r="V41" s="278"/>
      <c r="W41" s="278"/>
      <c r="X41" s="278"/>
      <c r="Y41" s="278"/>
      <c r="Z41" s="278"/>
    </row>
    <row r="42" spans="1:26" x14ac:dyDescent="0.2">
      <c r="A42" s="290"/>
      <c r="B42" s="311"/>
      <c r="C42" s="311"/>
      <c r="D42" s="311"/>
      <c r="E42" s="311"/>
      <c r="F42" s="311"/>
      <c r="G42" s="305"/>
      <c r="H42" s="306"/>
      <c r="I42" s="307"/>
      <c r="J42" s="298"/>
      <c r="K42" s="298"/>
      <c r="L42" s="298"/>
      <c r="M42" s="279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</row>
    <row r="43" spans="1:26" x14ac:dyDescent="0.2">
      <c r="A43" s="290"/>
      <c r="B43" s="311"/>
      <c r="C43" s="311"/>
      <c r="D43" s="311"/>
      <c r="E43" s="311"/>
      <c r="F43" s="311"/>
      <c r="G43" s="298"/>
      <c r="H43" s="298"/>
      <c r="I43" s="298"/>
      <c r="J43" s="298"/>
      <c r="K43" s="298"/>
      <c r="L43" s="298"/>
      <c r="M43" s="279"/>
      <c r="N43" s="278"/>
      <c r="O43" s="278"/>
      <c r="P43" s="278"/>
      <c r="Q43" s="278"/>
      <c r="R43" s="278"/>
      <c r="S43" s="278"/>
      <c r="T43" s="278"/>
      <c r="U43" s="278"/>
      <c r="V43" s="278"/>
      <c r="W43" s="278"/>
      <c r="X43" s="278"/>
      <c r="Y43" s="278"/>
      <c r="Z43" s="278"/>
    </row>
    <row r="44" spans="1:26" x14ac:dyDescent="0.2">
      <c r="A44" s="290"/>
      <c r="B44" s="311"/>
      <c r="C44" s="311"/>
      <c r="D44" s="311"/>
      <c r="E44" s="311"/>
      <c r="F44" s="311"/>
      <c r="G44" s="305"/>
      <c r="H44" s="306"/>
      <c r="I44" s="307"/>
      <c r="J44" s="298"/>
      <c r="K44" s="298"/>
      <c r="L44" s="298"/>
      <c r="M44" s="279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278"/>
    </row>
    <row r="45" spans="1:26" x14ac:dyDescent="0.2">
      <c r="A45" s="290"/>
      <c r="B45" s="300"/>
      <c r="C45" s="301"/>
      <c r="D45" s="301"/>
      <c r="E45" s="302"/>
      <c r="F45" s="302"/>
      <c r="G45" s="303"/>
      <c r="H45" s="298"/>
      <c r="I45" s="298"/>
      <c r="J45" s="298"/>
      <c r="K45" s="298"/>
      <c r="L45" s="299"/>
      <c r="M45" s="279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278"/>
      <c r="Z45" s="278"/>
    </row>
    <row r="46" spans="1:26" x14ac:dyDescent="0.2">
      <c r="A46" s="290"/>
      <c r="B46" s="311"/>
      <c r="C46" s="311"/>
      <c r="D46" s="311"/>
      <c r="E46" s="311"/>
      <c r="F46" s="311"/>
      <c r="G46" s="305"/>
      <c r="H46" s="306"/>
      <c r="I46" s="307"/>
      <c r="J46" s="298"/>
      <c r="K46" s="298"/>
      <c r="L46" s="298"/>
      <c r="M46" s="279"/>
      <c r="N46" s="278"/>
      <c r="O46" s="278"/>
      <c r="P46" s="278"/>
      <c r="Q46" s="278"/>
      <c r="R46" s="278"/>
      <c r="S46" s="278"/>
      <c r="T46" s="278"/>
      <c r="U46" s="278"/>
      <c r="V46" s="278"/>
      <c r="W46" s="278"/>
      <c r="X46" s="278"/>
      <c r="Y46" s="278"/>
      <c r="Z46" s="278"/>
    </row>
    <row r="47" spans="1:26" x14ac:dyDescent="0.2">
      <c r="A47" s="284"/>
      <c r="B47" s="310"/>
      <c r="C47" s="310"/>
      <c r="D47" s="310"/>
      <c r="E47" s="310"/>
      <c r="F47" s="310"/>
      <c r="G47" s="279"/>
      <c r="H47" s="279"/>
      <c r="I47" s="279"/>
      <c r="J47" s="279"/>
      <c r="K47" s="279"/>
      <c r="L47" s="279"/>
      <c r="M47" s="279"/>
      <c r="N47" s="278"/>
      <c r="O47" s="278"/>
      <c r="P47" s="278"/>
      <c r="Q47" s="278"/>
      <c r="R47" s="278"/>
      <c r="S47" s="278"/>
      <c r="T47" s="278"/>
      <c r="U47" s="278"/>
      <c r="V47" s="278"/>
      <c r="W47" s="278"/>
      <c r="X47" s="278"/>
      <c r="Y47" s="278"/>
      <c r="Z47" s="278"/>
    </row>
    <row r="48" spans="1:26" x14ac:dyDescent="0.2">
      <c r="A48" s="284"/>
      <c r="B48" s="310"/>
      <c r="C48" s="310"/>
      <c r="D48" s="310"/>
      <c r="E48" s="310"/>
      <c r="F48" s="310"/>
      <c r="G48" s="279"/>
      <c r="H48" s="279"/>
      <c r="I48" s="279"/>
      <c r="J48" s="279"/>
      <c r="K48" s="279"/>
      <c r="L48" s="279"/>
      <c r="M48" s="279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278"/>
      <c r="Z48" s="278"/>
    </row>
    <row r="49" spans="1:26" x14ac:dyDescent="0.2">
      <c r="A49" s="284"/>
      <c r="B49" s="279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8"/>
      <c r="O49" s="278"/>
      <c r="P49" s="278"/>
      <c r="Q49" s="278"/>
      <c r="R49" s="278"/>
      <c r="S49" s="278"/>
      <c r="T49" s="278"/>
      <c r="U49" s="278"/>
      <c r="V49" s="278"/>
      <c r="W49" s="278"/>
      <c r="X49" s="278"/>
      <c r="Y49" s="278"/>
      <c r="Z49" s="278"/>
    </row>
    <row r="50" spans="1:26" x14ac:dyDescent="0.2">
      <c r="A50" s="284"/>
      <c r="B50" s="279"/>
      <c r="C50" s="279"/>
      <c r="D50" s="279"/>
      <c r="E50" s="279"/>
      <c r="F50" s="279"/>
      <c r="G50" s="279"/>
      <c r="H50" s="279"/>
      <c r="I50" s="279"/>
      <c r="J50" s="279"/>
      <c r="K50" s="279"/>
      <c r="L50" s="279"/>
      <c r="M50" s="279"/>
      <c r="N50" s="278"/>
      <c r="O50" s="278"/>
      <c r="P50" s="278"/>
      <c r="Q50" s="278"/>
      <c r="R50" s="278"/>
      <c r="S50" s="278"/>
      <c r="T50" s="278"/>
      <c r="U50" s="278"/>
      <c r="V50" s="278"/>
      <c r="W50" s="278"/>
      <c r="X50" s="278"/>
      <c r="Y50" s="278"/>
      <c r="Z50" s="278"/>
    </row>
    <row r="51" spans="1:26" x14ac:dyDescent="0.2">
      <c r="A51" s="284"/>
      <c r="B51" s="279"/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278"/>
      <c r="Z51" s="278"/>
    </row>
    <row r="52" spans="1:26" x14ac:dyDescent="0.2">
      <c r="A52" s="277"/>
      <c r="B52" s="278"/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8"/>
    </row>
    <row r="53" spans="1:26" x14ac:dyDescent="0.2">
      <c r="A53" s="277"/>
      <c r="B53" s="278"/>
      <c r="C53" s="278"/>
      <c r="D53" s="278"/>
      <c r="E53" s="278"/>
      <c r="F53" s="278"/>
      <c r="G53" s="278"/>
      <c r="H53" s="278"/>
      <c r="I53" s="278"/>
      <c r="J53" s="278"/>
      <c r="K53" s="278"/>
      <c r="L53" s="278"/>
      <c r="M53" s="278"/>
      <c r="N53" s="278"/>
      <c r="O53" s="278"/>
      <c r="P53" s="278"/>
      <c r="Q53" s="278"/>
      <c r="R53" s="278"/>
      <c r="S53" s="278"/>
      <c r="T53" s="278"/>
      <c r="U53" s="278"/>
      <c r="V53" s="278"/>
      <c r="W53" s="278"/>
      <c r="X53" s="278"/>
      <c r="Y53" s="278"/>
      <c r="Z53" s="278"/>
    </row>
    <row r="54" spans="1:26" x14ac:dyDescent="0.2">
      <c r="A54" s="277"/>
      <c r="B54" s="278"/>
      <c r="C54" s="278"/>
      <c r="D54" s="278"/>
      <c r="E54" s="278"/>
      <c r="F54" s="278"/>
      <c r="G54" s="278"/>
      <c r="H54" s="278"/>
      <c r="I54" s="278"/>
      <c r="J54" s="278"/>
      <c r="K54" s="278"/>
      <c r="L54" s="278"/>
      <c r="M54" s="278"/>
      <c r="N54" s="278"/>
      <c r="O54" s="278"/>
      <c r="P54" s="278"/>
      <c r="Q54" s="278"/>
      <c r="R54" s="278"/>
      <c r="S54" s="278"/>
      <c r="T54" s="278"/>
      <c r="U54" s="278"/>
      <c r="V54" s="278"/>
      <c r="W54" s="278"/>
      <c r="X54" s="278"/>
      <c r="Y54" s="278"/>
      <c r="Z54" s="278"/>
    </row>
    <row r="55" spans="1:26" x14ac:dyDescent="0.2">
      <c r="A55" s="277"/>
      <c r="B55" s="278"/>
      <c r="C55" s="278"/>
      <c r="D55" s="278"/>
      <c r="E55" s="278"/>
      <c r="F55" s="278"/>
      <c r="G55" s="278"/>
      <c r="H55" s="278"/>
      <c r="I55" s="278"/>
      <c r="J55" s="278"/>
      <c r="K55" s="278"/>
      <c r="L55" s="278"/>
      <c r="M55" s="278"/>
      <c r="N55" s="278"/>
      <c r="O55" s="278"/>
      <c r="P55" s="278"/>
      <c r="Q55" s="278"/>
      <c r="R55" s="278"/>
      <c r="S55" s="278"/>
      <c r="T55" s="278"/>
      <c r="U55" s="278"/>
      <c r="V55" s="278"/>
      <c r="W55" s="278"/>
      <c r="X55" s="278"/>
      <c r="Y55" s="278"/>
      <c r="Z55" s="278"/>
    </row>
    <row r="56" spans="1:26" x14ac:dyDescent="0.2">
      <c r="A56" s="277"/>
      <c r="B56" s="278"/>
      <c r="C56" s="278"/>
      <c r="D56" s="278"/>
      <c r="E56" s="278"/>
      <c r="F56" s="278"/>
      <c r="G56" s="278"/>
      <c r="H56" s="278"/>
      <c r="I56" s="278"/>
      <c r="J56" s="278"/>
      <c r="K56" s="278"/>
      <c r="L56" s="278"/>
      <c r="M56" s="278"/>
      <c r="N56" s="278"/>
      <c r="O56" s="278"/>
      <c r="P56" s="278"/>
      <c r="Q56" s="278"/>
      <c r="R56" s="278"/>
      <c r="S56" s="278"/>
      <c r="T56" s="278"/>
      <c r="U56" s="278"/>
      <c r="V56" s="278"/>
      <c r="W56" s="278"/>
      <c r="X56" s="278"/>
      <c r="Y56" s="278"/>
      <c r="Z56" s="278"/>
    </row>
    <row r="57" spans="1:26" x14ac:dyDescent="0.2">
      <c r="A57" s="277"/>
      <c r="B57" s="278"/>
      <c r="C57" s="278"/>
      <c r="D57" s="278"/>
      <c r="E57" s="278"/>
      <c r="F57" s="278"/>
      <c r="G57" s="278"/>
      <c r="H57" s="278"/>
      <c r="I57" s="278"/>
      <c r="J57" s="278"/>
      <c r="K57" s="278"/>
      <c r="L57" s="278"/>
      <c r="M57" s="278"/>
      <c r="N57" s="278"/>
      <c r="O57" s="278"/>
      <c r="P57" s="278"/>
      <c r="Q57" s="278"/>
      <c r="R57" s="278"/>
      <c r="S57" s="278"/>
      <c r="T57" s="278"/>
      <c r="U57" s="278"/>
      <c r="V57" s="278"/>
      <c r="W57" s="278"/>
      <c r="X57" s="278"/>
      <c r="Y57" s="278"/>
      <c r="Z57" s="278"/>
    </row>
    <row r="58" spans="1:26" x14ac:dyDescent="0.2">
      <c r="A58" s="277"/>
      <c r="B58" s="278"/>
      <c r="C58" s="278"/>
      <c r="D58" s="278"/>
      <c r="E58" s="278"/>
      <c r="F58" s="278"/>
      <c r="G58" s="278"/>
      <c r="H58" s="278"/>
      <c r="I58" s="278"/>
      <c r="J58" s="278"/>
      <c r="K58" s="278"/>
      <c r="L58" s="278"/>
      <c r="M58" s="278"/>
      <c r="N58" s="278"/>
      <c r="O58" s="278"/>
      <c r="P58" s="278"/>
      <c r="Q58" s="278"/>
      <c r="R58" s="278"/>
      <c r="S58" s="278"/>
      <c r="T58" s="278"/>
      <c r="U58" s="278"/>
      <c r="V58" s="278"/>
      <c r="W58" s="278"/>
      <c r="X58" s="278"/>
      <c r="Y58" s="278"/>
      <c r="Z58" s="278"/>
    </row>
    <row r="59" spans="1:26" x14ac:dyDescent="0.2">
      <c r="A59" s="277"/>
      <c r="B59" s="278"/>
      <c r="C59" s="278"/>
      <c r="D59" s="278"/>
      <c r="E59" s="278"/>
      <c r="F59" s="278"/>
      <c r="G59" s="278"/>
      <c r="H59" s="278"/>
      <c r="I59" s="278"/>
      <c r="J59" s="278"/>
      <c r="K59" s="278"/>
      <c r="L59" s="278"/>
      <c r="M59" s="278"/>
      <c r="N59" s="278"/>
      <c r="O59" s="278"/>
      <c r="P59" s="278"/>
      <c r="Q59" s="278"/>
      <c r="R59" s="278"/>
      <c r="S59" s="278"/>
      <c r="T59" s="278"/>
      <c r="U59" s="278"/>
      <c r="V59" s="278"/>
      <c r="W59" s="278"/>
      <c r="X59" s="278"/>
      <c r="Y59" s="278"/>
      <c r="Z59" s="278"/>
    </row>
    <row r="60" spans="1:26" x14ac:dyDescent="0.2">
      <c r="A60" s="277"/>
      <c r="B60" s="278"/>
      <c r="C60" s="278"/>
      <c r="D60" s="278"/>
      <c r="E60" s="278"/>
      <c r="F60" s="278"/>
      <c r="G60" s="278"/>
      <c r="H60" s="278"/>
      <c r="I60" s="278"/>
      <c r="J60" s="278"/>
      <c r="K60" s="278"/>
      <c r="L60" s="278"/>
      <c r="M60" s="278"/>
      <c r="N60" s="278"/>
      <c r="O60" s="278"/>
      <c r="P60" s="278"/>
      <c r="Q60" s="278"/>
      <c r="R60" s="278"/>
      <c r="S60" s="278"/>
      <c r="T60" s="278"/>
      <c r="U60" s="278"/>
      <c r="V60" s="278"/>
      <c r="W60" s="278"/>
      <c r="X60" s="278"/>
      <c r="Y60" s="278"/>
      <c r="Z60" s="278"/>
    </row>
    <row r="61" spans="1:26" x14ac:dyDescent="0.2">
      <c r="A61" s="277"/>
      <c r="B61" s="278"/>
      <c r="C61" s="278"/>
      <c r="D61" s="278"/>
      <c r="E61" s="278"/>
      <c r="F61" s="278"/>
      <c r="G61" s="278"/>
      <c r="H61" s="278"/>
      <c r="I61" s="278"/>
      <c r="J61" s="278"/>
      <c r="K61" s="278"/>
      <c r="L61" s="278"/>
      <c r="M61" s="278"/>
      <c r="N61" s="278"/>
      <c r="O61" s="278"/>
      <c r="P61" s="278"/>
      <c r="Q61" s="278"/>
      <c r="R61" s="278"/>
      <c r="S61" s="278"/>
      <c r="T61" s="278"/>
      <c r="U61" s="278"/>
      <c r="V61" s="278"/>
      <c r="W61" s="278"/>
      <c r="X61" s="278"/>
      <c r="Y61" s="278"/>
      <c r="Z61" s="278"/>
    </row>
    <row r="62" spans="1:26" x14ac:dyDescent="0.2">
      <c r="A62" s="277"/>
      <c r="B62" s="278"/>
      <c r="C62" s="278"/>
      <c r="D62" s="278"/>
      <c r="E62" s="278"/>
      <c r="F62" s="278"/>
      <c r="G62" s="278"/>
      <c r="H62" s="278"/>
      <c r="I62" s="278"/>
      <c r="J62" s="278"/>
      <c r="K62" s="278"/>
      <c r="L62" s="278"/>
      <c r="M62" s="278"/>
      <c r="N62" s="278"/>
      <c r="O62" s="278"/>
      <c r="P62" s="278"/>
      <c r="Q62" s="278"/>
      <c r="R62" s="278"/>
      <c r="S62" s="278"/>
      <c r="T62" s="278"/>
      <c r="U62" s="278"/>
      <c r="V62" s="278"/>
      <c r="W62" s="278"/>
      <c r="X62" s="278"/>
      <c r="Y62" s="278"/>
      <c r="Z62" s="278"/>
    </row>
    <row r="63" spans="1:26" x14ac:dyDescent="0.2">
      <c r="A63" s="277"/>
      <c r="B63" s="278"/>
      <c r="C63" s="278"/>
      <c r="D63" s="278"/>
      <c r="E63" s="278"/>
      <c r="F63" s="278"/>
      <c r="G63" s="278"/>
      <c r="H63" s="278"/>
      <c r="I63" s="278"/>
      <c r="J63" s="278"/>
      <c r="K63" s="278"/>
      <c r="L63" s="278"/>
      <c r="M63" s="278"/>
      <c r="N63" s="278"/>
      <c r="O63" s="278"/>
      <c r="P63" s="278"/>
      <c r="Q63" s="278"/>
      <c r="R63" s="278"/>
      <c r="S63" s="278"/>
      <c r="T63" s="278"/>
      <c r="U63" s="278"/>
      <c r="V63" s="278"/>
      <c r="W63" s="278"/>
      <c r="X63" s="278"/>
      <c r="Y63" s="278"/>
      <c r="Z63" s="278"/>
    </row>
    <row r="64" spans="1:26" x14ac:dyDescent="0.2">
      <c r="A64" s="277"/>
      <c r="B64" s="278"/>
      <c r="C64" s="278"/>
      <c r="D64" s="278"/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78"/>
      <c r="P64" s="278"/>
      <c r="Q64" s="278"/>
      <c r="R64" s="278"/>
      <c r="S64" s="278"/>
      <c r="T64" s="278"/>
      <c r="U64" s="278"/>
      <c r="V64" s="278"/>
      <c r="W64" s="278"/>
      <c r="X64" s="278"/>
      <c r="Y64" s="278"/>
      <c r="Z64" s="278"/>
    </row>
    <row r="65" spans="1:26" x14ac:dyDescent="0.2">
      <c r="A65" s="277"/>
      <c r="B65" s="278"/>
      <c r="C65" s="278"/>
      <c r="D65" s="278"/>
      <c r="E65" s="278"/>
      <c r="F65" s="278"/>
      <c r="G65" s="278"/>
      <c r="H65" s="278"/>
      <c r="I65" s="278"/>
      <c r="J65" s="278"/>
      <c r="K65" s="278"/>
      <c r="L65" s="278"/>
      <c r="M65" s="278"/>
      <c r="N65" s="278"/>
      <c r="O65" s="278"/>
      <c r="P65" s="278"/>
      <c r="Q65" s="278"/>
      <c r="R65" s="278"/>
      <c r="S65" s="278"/>
      <c r="T65" s="278"/>
      <c r="U65" s="278"/>
      <c r="V65" s="278"/>
      <c r="W65" s="278"/>
      <c r="X65" s="278"/>
      <c r="Y65" s="278"/>
      <c r="Z65" s="278"/>
    </row>
    <row r="66" spans="1:26" x14ac:dyDescent="0.2">
      <c r="A66" s="277"/>
      <c r="B66" s="278"/>
      <c r="C66" s="278"/>
      <c r="D66" s="278"/>
      <c r="E66" s="278"/>
      <c r="F66" s="278"/>
      <c r="G66" s="278"/>
      <c r="H66" s="278"/>
      <c r="I66" s="278"/>
      <c r="J66" s="278"/>
      <c r="K66" s="278"/>
      <c r="L66" s="278"/>
      <c r="M66" s="278"/>
      <c r="N66" s="278"/>
      <c r="O66" s="278"/>
      <c r="P66" s="278"/>
      <c r="Q66" s="278"/>
      <c r="R66" s="278"/>
      <c r="S66" s="278"/>
      <c r="T66" s="278"/>
      <c r="U66" s="278"/>
      <c r="V66" s="278"/>
      <c r="W66" s="278"/>
      <c r="X66" s="278"/>
      <c r="Y66" s="278"/>
      <c r="Z66" s="278"/>
    </row>
    <row r="67" spans="1:26" x14ac:dyDescent="0.2">
      <c r="A67" s="277"/>
      <c r="B67" s="278"/>
      <c r="C67" s="278"/>
      <c r="D67" s="278"/>
      <c r="E67" s="278"/>
      <c r="F67" s="278"/>
      <c r="G67" s="278"/>
      <c r="H67" s="278"/>
      <c r="I67" s="278"/>
      <c r="J67" s="278"/>
      <c r="K67" s="278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</row>
    <row r="68" spans="1:26" x14ac:dyDescent="0.2">
      <c r="A68" s="277"/>
      <c r="B68" s="278"/>
      <c r="C68" s="278"/>
      <c r="D68" s="278"/>
      <c r="E68" s="278"/>
      <c r="F68" s="278"/>
      <c r="G68" s="278"/>
      <c r="H68" s="278"/>
      <c r="I68" s="278"/>
      <c r="J68" s="278"/>
      <c r="K68" s="278"/>
      <c r="L68" s="278"/>
      <c r="M68" s="278"/>
      <c r="N68" s="278"/>
      <c r="O68" s="278"/>
      <c r="P68" s="278"/>
      <c r="Q68" s="278"/>
      <c r="R68" s="278"/>
      <c r="S68" s="278"/>
      <c r="T68" s="278"/>
      <c r="U68" s="278"/>
      <c r="V68" s="278"/>
      <c r="W68" s="278"/>
      <c r="X68" s="278"/>
      <c r="Y68" s="278"/>
      <c r="Z68" s="278"/>
    </row>
    <row r="69" spans="1:26" x14ac:dyDescent="0.2">
      <c r="A69" s="277"/>
      <c r="B69" s="278"/>
      <c r="C69" s="278"/>
      <c r="D69" s="278"/>
      <c r="E69" s="278"/>
      <c r="F69" s="278"/>
      <c r="G69" s="278"/>
      <c r="H69" s="278"/>
      <c r="I69" s="278"/>
      <c r="J69" s="278"/>
      <c r="K69" s="278"/>
      <c r="L69" s="278"/>
      <c r="M69" s="278"/>
      <c r="N69" s="278"/>
      <c r="O69" s="278"/>
      <c r="P69" s="278"/>
      <c r="Q69" s="278"/>
      <c r="R69" s="278"/>
      <c r="S69" s="278"/>
      <c r="T69" s="278"/>
      <c r="U69" s="278"/>
      <c r="V69" s="278"/>
      <c r="W69" s="278"/>
      <c r="X69" s="278"/>
      <c r="Y69" s="278"/>
      <c r="Z69" s="278"/>
    </row>
    <row r="70" spans="1:26" x14ac:dyDescent="0.2">
      <c r="A70" s="277"/>
      <c r="B70" s="278"/>
      <c r="C70" s="278"/>
      <c r="D70" s="278"/>
      <c r="E70" s="278"/>
      <c r="F70" s="278"/>
      <c r="G70" s="278"/>
      <c r="H70" s="278"/>
      <c r="I70" s="278"/>
      <c r="J70" s="278"/>
      <c r="K70" s="278"/>
      <c r="L70" s="278"/>
      <c r="M70" s="278"/>
      <c r="N70" s="278"/>
      <c r="O70" s="278"/>
      <c r="P70" s="278"/>
      <c r="Q70" s="278"/>
      <c r="R70" s="278"/>
      <c r="S70" s="278"/>
      <c r="T70" s="278"/>
      <c r="U70" s="278"/>
      <c r="V70" s="278"/>
      <c r="W70" s="278"/>
      <c r="X70" s="278"/>
      <c r="Y70" s="278"/>
      <c r="Z70" s="278"/>
    </row>
    <row r="71" spans="1:26" x14ac:dyDescent="0.2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</row>
    <row r="72" spans="1:26" x14ac:dyDescent="0.2">
      <c r="A72" s="277"/>
      <c r="B72" s="278"/>
      <c r="C72" s="278"/>
      <c r="D72" s="278"/>
      <c r="E72" s="278"/>
      <c r="F72" s="278"/>
      <c r="G72" s="278"/>
      <c r="H72" s="278"/>
      <c r="I72" s="278"/>
      <c r="J72" s="278"/>
      <c r="K72" s="278"/>
      <c r="L72" s="278"/>
      <c r="M72" s="278"/>
      <c r="N72" s="278"/>
      <c r="O72" s="278"/>
      <c r="P72" s="278"/>
      <c r="Q72" s="278"/>
      <c r="R72" s="278"/>
      <c r="S72" s="278"/>
      <c r="T72" s="278"/>
      <c r="U72" s="278"/>
      <c r="V72" s="278"/>
      <c r="W72" s="278"/>
      <c r="X72" s="278"/>
      <c r="Y72" s="278"/>
      <c r="Z72" s="278"/>
    </row>
    <row r="73" spans="1:26" x14ac:dyDescent="0.2">
      <c r="A73" s="277"/>
      <c r="B73" s="278"/>
      <c r="C73" s="278"/>
      <c r="D73" s="278"/>
      <c r="E73" s="278"/>
      <c r="F73" s="278"/>
      <c r="G73" s="278"/>
      <c r="H73" s="278"/>
      <c r="I73" s="278"/>
      <c r="J73" s="278"/>
      <c r="K73" s="278"/>
      <c r="L73" s="278"/>
      <c r="M73" s="278"/>
      <c r="N73" s="278"/>
      <c r="O73" s="278"/>
      <c r="P73" s="278"/>
      <c r="Q73" s="278"/>
      <c r="R73" s="278"/>
      <c r="S73" s="278"/>
      <c r="T73" s="278"/>
      <c r="U73" s="278"/>
      <c r="V73" s="278"/>
      <c r="W73" s="278"/>
      <c r="X73" s="278"/>
      <c r="Y73" s="278"/>
      <c r="Z73" s="278"/>
    </row>
    <row r="74" spans="1:26" x14ac:dyDescent="0.2">
      <c r="A74" s="277"/>
      <c r="B74" s="278"/>
      <c r="C74" s="278"/>
      <c r="D74" s="278"/>
      <c r="E74" s="278"/>
      <c r="F74" s="278"/>
      <c r="G74" s="278"/>
      <c r="H74" s="278"/>
      <c r="I74" s="278"/>
      <c r="J74" s="278"/>
      <c r="K74" s="278"/>
      <c r="L74" s="278"/>
      <c r="M74" s="278"/>
      <c r="N74" s="278"/>
      <c r="O74" s="278"/>
      <c r="P74" s="278"/>
      <c r="Q74" s="278"/>
      <c r="R74" s="278"/>
      <c r="S74" s="278"/>
      <c r="T74" s="278"/>
      <c r="U74" s="278"/>
      <c r="V74" s="278"/>
      <c r="W74" s="278"/>
      <c r="X74" s="278"/>
      <c r="Y74" s="278"/>
      <c r="Z74" s="278"/>
    </row>
    <row r="75" spans="1:26" x14ac:dyDescent="0.2">
      <c r="A75" s="277"/>
      <c r="B75" s="278"/>
      <c r="C75" s="278"/>
      <c r="D75" s="278"/>
      <c r="E75" s="278"/>
      <c r="F75" s="278"/>
      <c r="G75" s="278"/>
      <c r="H75" s="278"/>
      <c r="I75" s="278"/>
      <c r="J75" s="278"/>
      <c r="K75" s="278"/>
      <c r="L75" s="278"/>
      <c r="M75" s="278"/>
      <c r="N75" s="278"/>
      <c r="O75" s="278"/>
      <c r="P75" s="278"/>
      <c r="Q75" s="278"/>
      <c r="R75" s="278"/>
      <c r="S75" s="278"/>
      <c r="T75" s="278"/>
      <c r="U75" s="278"/>
      <c r="V75" s="278"/>
      <c r="W75" s="278"/>
      <c r="X75" s="278"/>
      <c r="Y75" s="278"/>
      <c r="Z75" s="278"/>
    </row>
    <row r="76" spans="1:26" x14ac:dyDescent="0.2">
      <c r="A76" s="277"/>
      <c r="B76" s="278"/>
      <c r="C76" s="278"/>
      <c r="D76" s="278"/>
      <c r="E76" s="278"/>
      <c r="F76" s="278"/>
      <c r="G76" s="278"/>
      <c r="H76" s="278"/>
      <c r="I76" s="278"/>
      <c r="J76" s="278"/>
      <c r="K76" s="278"/>
      <c r="L76" s="278"/>
      <c r="M76" s="278"/>
      <c r="N76" s="278"/>
      <c r="O76" s="278"/>
      <c r="P76" s="278"/>
      <c r="Q76" s="278"/>
      <c r="R76" s="278"/>
      <c r="S76" s="278"/>
      <c r="T76" s="278"/>
      <c r="U76" s="278"/>
      <c r="V76" s="278"/>
      <c r="W76" s="278"/>
      <c r="X76" s="278"/>
      <c r="Y76" s="278"/>
      <c r="Z76" s="278"/>
    </row>
    <row r="77" spans="1:26" x14ac:dyDescent="0.2">
      <c r="A77" s="277"/>
      <c r="B77" s="278"/>
      <c r="C77" s="278"/>
      <c r="D77" s="278"/>
      <c r="E77" s="278"/>
      <c r="F77" s="278"/>
      <c r="G77" s="278"/>
      <c r="H77" s="278"/>
      <c r="I77" s="278"/>
      <c r="J77" s="278"/>
      <c r="K77" s="278"/>
      <c r="L77" s="278"/>
      <c r="M77" s="278"/>
      <c r="N77" s="278"/>
      <c r="O77" s="278"/>
      <c r="P77" s="278"/>
      <c r="Q77" s="278"/>
      <c r="R77" s="278"/>
      <c r="S77" s="278"/>
      <c r="T77" s="278"/>
      <c r="U77" s="278"/>
      <c r="V77" s="278"/>
      <c r="W77" s="278"/>
      <c r="X77" s="278"/>
      <c r="Y77" s="278"/>
      <c r="Z77" s="278"/>
    </row>
    <row r="78" spans="1:26" x14ac:dyDescent="0.2">
      <c r="A78" s="277"/>
      <c r="B78" s="278"/>
      <c r="C78" s="278"/>
      <c r="D78" s="278"/>
      <c r="E78" s="278"/>
      <c r="F78" s="278"/>
      <c r="G78" s="278"/>
      <c r="H78" s="278"/>
      <c r="I78" s="278"/>
      <c r="J78" s="278"/>
      <c r="K78" s="278"/>
      <c r="L78" s="278"/>
      <c r="M78" s="278"/>
      <c r="N78" s="278"/>
      <c r="O78" s="278"/>
      <c r="P78" s="278"/>
      <c r="Q78" s="278"/>
      <c r="R78" s="278"/>
      <c r="S78" s="278"/>
      <c r="T78" s="278"/>
      <c r="U78" s="278"/>
      <c r="V78" s="278"/>
      <c r="W78" s="278"/>
      <c r="X78" s="278"/>
      <c r="Y78" s="278"/>
      <c r="Z78" s="278"/>
    </row>
    <row r="79" spans="1:26" x14ac:dyDescent="0.2">
      <c r="A79" s="277"/>
      <c r="B79" s="278"/>
      <c r="C79" s="278"/>
      <c r="D79" s="278"/>
      <c r="E79" s="278"/>
      <c r="F79" s="278"/>
      <c r="G79" s="278"/>
      <c r="H79" s="278"/>
      <c r="I79" s="278"/>
      <c r="J79" s="278"/>
      <c r="K79" s="278"/>
      <c r="L79" s="278"/>
      <c r="M79" s="278"/>
      <c r="N79" s="278"/>
      <c r="O79" s="278"/>
      <c r="P79" s="278"/>
      <c r="Q79" s="278"/>
      <c r="R79" s="278"/>
      <c r="S79" s="278"/>
      <c r="T79" s="278"/>
      <c r="U79" s="278"/>
      <c r="V79" s="278"/>
      <c r="W79" s="278"/>
      <c r="X79" s="278"/>
      <c r="Y79" s="278"/>
      <c r="Z79" s="278"/>
    </row>
    <row r="80" spans="1:26" x14ac:dyDescent="0.2">
      <c r="A80" s="277"/>
      <c r="B80" s="278"/>
      <c r="C80" s="278"/>
      <c r="D80" s="278"/>
      <c r="E80" s="278"/>
      <c r="F80" s="278"/>
      <c r="G80" s="278"/>
      <c r="H80" s="278"/>
      <c r="I80" s="278"/>
      <c r="J80" s="278"/>
      <c r="K80" s="278"/>
      <c r="L80" s="278"/>
      <c r="M80" s="278"/>
      <c r="N80" s="278"/>
      <c r="O80" s="278"/>
      <c r="P80" s="278"/>
      <c r="Q80" s="278"/>
      <c r="R80" s="278"/>
      <c r="S80" s="278"/>
      <c r="T80" s="278"/>
      <c r="U80" s="278"/>
      <c r="V80" s="278"/>
      <c r="W80" s="278"/>
      <c r="X80" s="278"/>
      <c r="Y80" s="278"/>
      <c r="Z80" s="278"/>
    </row>
    <row r="81" spans="1:26" x14ac:dyDescent="0.2">
      <c r="A81" s="277"/>
      <c r="B81" s="278"/>
      <c r="C81" s="278"/>
      <c r="D81" s="278"/>
      <c r="E81" s="278"/>
      <c r="F81" s="278"/>
      <c r="G81" s="278"/>
      <c r="H81" s="278"/>
      <c r="I81" s="278"/>
      <c r="J81" s="278"/>
      <c r="K81" s="278"/>
      <c r="L81" s="278"/>
      <c r="M81" s="278"/>
      <c r="N81" s="278"/>
      <c r="O81" s="278"/>
      <c r="P81" s="278"/>
      <c r="Q81" s="278"/>
      <c r="R81" s="278"/>
      <c r="S81" s="278"/>
      <c r="T81" s="278"/>
      <c r="U81" s="278"/>
      <c r="V81" s="278"/>
      <c r="W81" s="278"/>
      <c r="X81" s="278"/>
      <c r="Y81" s="278"/>
      <c r="Z81" s="278"/>
    </row>
    <row r="82" spans="1:26" x14ac:dyDescent="0.2">
      <c r="A82" s="277"/>
      <c r="B82" s="278"/>
      <c r="C82" s="278"/>
      <c r="D82" s="278"/>
      <c r="E82" s="278"/>
      <c r="F82" s="278"/>
      <c r="G82" s="278"/>
      <c r="H82" s="278"/>
      <c r="I82" s="278"/>
      <c r="J82" s="278"/>
      <c r="K82" s="278"/>
      <c r="L82" s="278"/>
      <c r="M82" s="278"/>
      <c r="N82" s="278"/>
      <c r="O82" s="278"/>
      <c r="P82" s="278"/>
      <c r="Q82" s="278"/>
      <c r="R82" s="278"/>
      <c r="S82" s="278"/>
      <c r="T82" s="278"/>
      <c r="U82" s="278"/>
      <c r="V82" s="278"/>
      <c r="W82" s="278"/>
      <c r="X82" s="278"/>
      <c r="Y82" s="278"/>
      <c r="Z82" s="278"/>
    </row>
    <row r="83" spans="1:26" x14ac:dyDescent="0.2">
      <c r="A83" s="277"/>
      <c r="B83" s="278"/>
      <c r="C83" s="278"/>
      <c r="D83" s="278"/>
      <c r="E83" s="278"/>
      <c r="F83" s="278"/>
      <c r="G83" s="278"/>
      <c r="H83" s="278"/>
      <c r="I83" s="278"/>
      <c r="J83" s="278"/>
      <c r="K83" s="278"/>
      <c r="L83" s="278"/>
      <c r="M83" s="278"/>
      <c r="N83" s="278"/>
      <c r="O83" s="278"/>
      <c r="P83" s="278"/>
      <c r="Q83" s="278"/>
      <c r="R83" s="278"/>
      <c r="S83" s="278"/>
      <c r="T83" s="278"/>
      <c r="U83" s="278"/>
      <c r="V83" s="278"/>
      <c r="W83" s="278"/>
      <c r="X83" s="278"/>
      <c r="Y83" s="278"/>
      <c r="Z83" s="278"/>
    </row>
    <row r="84" spans="1:26" x14ac:dyDescent="0.2">
      <c r="A84" s="277"/>
      <c r="B84" s="278"/>
      <c r="C84" s="278"/>
      <c r="D84" s="278"/>
      <c r="E84" s="278"/>
      <c r="F84" s="278"/>
      <c r="G84" s="278"/>
      <c r="H84" s="278"/>
      <c r="I84" s="278"/>
      <c r="J84" s="278"/>
      <c r="K84" s="278"/>
      <c r="L84" s="278"/>
      <c r="M84" s="278"/>
      <c r="N84" s="278"/>
      <c r="O84" s="278"/>
      <c r="P84" s="278"/>
      <c r="Q84" s="278"/>
      <c r="R84" s="278"/>
      <c r="S84" s="278"/>
      <c r="T84" s="278"/>
      <c r="U84" s="278"/>
      <c r="V84" s="278"/>
      <c r="W84" s="278"/>
      <c r="X84" s="278"/>
      <c r="Y84" s="278"/>
      <c r="Z84" s="278"/>
    </row>
    <row r="85" spans="1:26" x14ac:dyDescent="0.2">
      <c r="A85" s="277"/>
      <c r="B85" s="278"/>
      <c r="C85" s="278"/>
      <c r="D85" s="278"/>
      <c r="E85" s="278"/>
      <c r="F85" s="278"/>
      <c r="G85" s="278"/>
      <c r="H85" s="278"/>
      <c r="I85" s="278"/>
      <c r="J85" s="278"/>
      <c r="K85" s="278"/>
      <c r="L85" s="278"/>
      <c r="M85" s="278"/>
      <c r="N85" s="278"/>
      <c r="O85" s="278"/>
      <c r="P85" s="278"/>
      <c r="Q85" s="278"/>
      <c r="R85" s="278"/>
      <c r="S85" s="278"/>
      <c r="T85" s="278"/>
      <c r="U85" s="278"/>
      <c r="V85" s="278"/>
      <c r="W85" s="278"/>
      <c r="X85" s="278"/>
      <c r="Y85" s="278"/>
      <c r="Z85" s="278"/>
    </row>
    <row r="86" spans="1:26" x14ac:dyDescent="0.2">
      <c r="A86" s="277"/>
      <c r="B86" s="278"/>
      <c r="C86" s="278"/>
      <c r="D86" s="278"/>
      <c r="E86" s="278"/>
      <c r="F86" s="278"/>
      <c r="G86" s="278"/>
      <c r="H86" s="278"/>
      <c r="I86" s="278"/>
      <c r="J86" s="278"/>
      <c r="K86" s="278"/>
      <c r="L86" s="278"/>
      <c r="M86" s="278"/>
      <c r="N86" s="278"/>
      <c r="O86" s="278"/>
      <c r="P86" s="278"/>
      <c r="Q86" s="278"/>
      <c r="R86" s="278"/>
      <c r="S86" s="278"/>
      <c r="T86" s="278"/>
      <c r="U86" s="278"/>
      <c r="V86" s="278"/>
      <c r="W86" s="278"/>
      <c r="X86" s="278"/>
      <c r="Y86" s="278"/>
      <c r="Z86" s="278"/>
    </row>
    <row r="87" spans="1:26" x14ac:dyDescent="0.2">
      <c r="A87" s="277"/>
      <c r="B87" s="278"/>
      <c r="C87" s="278"/>
      <c r="D87" s="278"/>
      <c r="E87" s="278"/>
      <c r="F87" s="278"/>
      <c r="G87" s="278"/>
      <c r="H87" s="278"/>
      <c r="I87" s="278"/>
      <c r="J87" s="278"/>
      <c r="K87" s="278"/>
      <c r="L87" s="278"/>
      <c r="M87" s="278"/>
      <c r="N87" s="278"/>
      <c r="O87" s="278"/>
      <c r="P87" s="278"/>
      <c r="Q87" s="278"/>
      <c r="R87" s="278"/>
      <c r="S87" s="278"/>
      <c r="T87" s="278"/>
      <c r="U87" s="278"/>
      <c r="V87" s="278"/>
      <c r="W87" s="278"/>
      <c r="X87" s="278"/>
      <c r="Y87" s="278"/>
      <c r="Z87" s="278"/>
    </row>
    <row r="88" spans="1:26" x14ac:dyDescent="0.2">
      <c r="A88" s="277"/>
      <c r="B88" s="278"/>
      <c r="C88" s="278"/>
      <c r="D88" s="278"/>
      <c r="E88" s="278"/>
      <c r="F88" s="278"/>
      <c r="G88" s="278"/>
      <c r="H88" s="278"/>
      <c r="I88" s="278"/>
      <c r="J88" s="278"/>
      <c r="K88" s="278"/>
      <c r="L88" s="278"/>
      <c r="M88" s="278"/>
      <c r="N88" s="278"/>
      <c r="O88" s="278"/>
      <c r="P88" s="278"/>
      <c r="Q88" s="278"/>
      <c r="R88" s="278"/>
      <c r="S88" s="278"/>
      <c r="T88" s="278"/>
      <c r="U88" s="278"/>
      <c r="V88" s="278"/>
      <c r="W88" s="278"/>
      <c r="X88" s="278"/>
      <c r="Y88" s="278"/>
      <c r="Z88" s="278"/>
    </row>
    <row r="89" spans="1:26" x14ac:dyDescent="0.2">
      <c r="A89" s="277"/>
      <c r="B89" s="278"/>
      <c r="C89" s="278"/>
      <c r="D89" s="278"/>
      <c r="E89" s="278"/>
      <c r="F89" s="278"/>
      <c r="G89" s="278"/>
      <c r="H89" s="278"/>
      <c r="I89" s="278"/>
      <c r="J89" s="278"/>
      <c r="K89" s="278"/>
      <c r="L89" s="278"/>
      <c r="M89" s="278"/>
      <c r="N89" s="278"/>
      <c r="O89" s="278"/>
      <c r="P89" s="278"/>
      <c r="Q89" s="278"/>
      <c r="R89" s="278"/>
      <c r="S89" s="278"/>
      <c r="T89" s="278"/>
      <c r="U89" s="278"/>
      <c r="V89" s="278"/>
      <c r="W89" s="278"/>
      <c r="X89" s="278"/>
      <c r="Y89" s="278"/>
      <c r="Z89" s="278"/>
    </row>
    <row r="90" spans="1:26" x14ac:dyDescent="0.2">
      <c r="A90" s="277"/>
      <c r="B90" s="278"/>
      <c r="C90" s="278"/>
      <c r="D90" s="278"/>
      <c r="E90" s="278"/>
      <c r="F90" s="278"/>
      <c r="G90" s="278"/>
      <c r="H90" s="278"/>
      <c r="I90" s="278"/>
      <c r="J90" s="278"/>
      <c r="K90" s="278"/>
      <c r="L90" s="278"/>
      <c r="M90" s="278"/>
      <c r="N90" s="278"/>
      <c r="O90" s="278"/>
      <c r="P90" s="278"/>
      <c r="Q90" s="278"/>
      <c r="R90" s="278"/>
      <c r="S90" s="278"/>
      <c r="T90" s="278"/>
      <c r="U90" s="278"/>
      <c r="V90" s="278"/>
      <c r="W90" s="278"/>
      <c r="X90" s="278"/>
      <c r="Y90" s="278"/>
      <c r="Z90" s="278"/>
    </row>
    <row r="91" spans="1:26" x14ac:dyDescent="0.2">
      <c r="A91" s="277"/>
      <c r="B91" s="278"/>
      <c r="C91" s="278"/>
      <c r="D91" s="278"/>
      <c r="E91" s="278"/>
      <c r="F91" s="278"/>
      <c r="G91" s="278"/>
      <c r="H91" s="278"/>
      <c r="I91" s="278"/>
      <c r="J91" s="278"/>
      <c r="K91" s="278"/>
      <c r="L91" s="278"/>
      <c r="M91" s="278"/>
      <c r="N91" s="278"/>
      <c r="O91" s="278"/>
      <c r="P91" s="278"/>
      <c r="Q91" s="278"/>
      <c r="R91" s="278"/>
      <c r="S91" s="278"/>
      <c r="T91" s="278"/>
      <c r="U91" s="278"/>
      <c r="V91" s="278"/>
      <c r="W91" s="278"/>
      <c r="X91" s="278"/>
      <c r="Y91" s="278"/>
      <c r="Z91" s="278"/>
    </row>
    <row r="92" spans="1:26" x14ac:dyDescent="0.2">
      <c r="A92" s="277"/>
      <c r="B92" s="278"/>
      <c r="C92" s="278"/>
      <c r="D92" s="278"/>
      <c r="E92" s="278"/>
      <c r="F92" s="278"/>
      <c r="G92" s="278"/>
      <c r="H92" s="278"/>
      <c r="I92" s="278"/>
      <c r="J92" s="278"/>
      <c r="K92" s="278"/>
      <c r="L92" s="278"/>
      <c r="M92" s="278"/>
      <c r="N92" s="278"/>
      <c r="O92" s="278"/>
      <c r="P92" s="278"/>
      <c r="Q92" s="278"/>
      <c r="R92" s="278"/>
      <c r="S92" s="278"/>
      <c r="T92" s="278"/>
      <c r="U92" s="278"/>
      <c r="V92" s="278"/>
      <c r="W92" s="278"/>
      <c r="X92" s="278"/>
      <c r="Y92" s="278"/>
      <c r="Z92" s="278"/>
    </row>
    <row r="93" spans="1:26" x14ac:dyDescent="0.2">
      <c r="A93" s="277"/>
      <c r="B93" s="278"/>
      <c r="C93" s="278"/>
      <c r="D93" s="278"/>
      <c r="E93" s="278"/>
      <c r="F93" s="278"/>
      <c r="G93" s="278"/>
      <c r="H93" s="278"/>
      <c r="I93" s="278"/>
      <c r="J93" s="278"/>
      <c r="K93" s="278"/>
      <c r="L93" s="278"/>
      <c r="M93" s="278"/>
      <c r="N93" s="278"/>
      <c r="O93" s="278"/>
      <c r="P93" s="278"/>
      <c r="Q93" s="278"/>
      <c r="R93" s="278"/>
      <c r="S93" s="278"/>
      <c r="T93" s="278"/>
      <c r="U93" s="278"/>
      <c r="V93" s="278"/>
      <c r="W93" s="278"/>
      <c r="X93" s="278"/>
      <c r="Y93" s="278"/>
      <c r="Z93" s="278"/>
    </row>
    <row r="94" spans="1:26" x14ac:dyDescent="0.2">
      <c r="A94" s="277"/>
      <c r="B94" s="278"/>
      <c r="C94" s="278"/>
      <c r="D94" s="278"/>
      <c r="E94" s="278"/>
      <c r="F94" s="278"/>
      <c r="G94" s="278"/>
      <c r="H94" s="278"/>
      <c r="I94" s="278"/>
      <c r="J94" s="278"/>
      <c r="K94" s="278"/>
      <c r="L94" s="278"/>
      <c r="M94" s="278"/>
      <c r="N94" s="278"/>
      <c r="O94" s="278"/>
      <c r="P94" s="278"/>
      <c r="Q94" s="278"/>
      <c r="R94" s="278"/>
      <c r="S94" s="278"/>
      <c r="T94" s="278"/>
      <c r="U94" s="278"/>
      <c r="V94" s="278"/>
      <c r="W94" s="278"/>
      <c r="X94" s="278"/>
      <c r="Y94" s="278"/>
      <c r="Z94" s="278"/>
    </row>
    <row r="95" spans="1:26" x14ac:dyDescent="0.2">
      <c r="A95" s="277"/>
      <c r="B95" s="278"/>
      <c r="C95" s="278"/>
      <c r="D95" s="278"/>
      <c r="E95" s="278"/>
      <c r="F95" s="278"/>
      <c r="G95" s="278"/>
      <c r="H95" s="278"/>
      <c r="I95" s="278"/>
      <c r="J95" s="278"/>
      <c r="K95" s="278"/>
      <c r="L95" s="278"/>
      <c r="M95" s="278"/>
      <c r="N95" s="278"/>
      <c r="O95" s="278"/>
      <c r="P95" s="278"/>
      <c r="Q95" s="278"/>
      <c r="R95" s="278"/>
      <c r="S95" s="278"/>
      <c r="T95" s="278"/>
      <c r="U95" s="278"/>
      <c r="V95" s="278"/>
      <c r="W95" s="278"/>
      <c r="X95" s="278"/>
      <c r="Y95" s="278"/>
      <c r="Z95" s="278"/>
    </row>
    <row r="96" spans="1:26" x14ac:dyDescent="0.2">
      <c r="A96" s="277"/>
      <c r="B96" s="278"/>
      <c r="C96" s="278"/>
      <c r="D96" s="278"/>
      <c r="E96" s="278"/>
      <c r="F96" s="278"/>
      <c r="G96" s="278"/>
      <c r="H96" s="278"/>
      <c r="I96" s="278"/>
      <c r="J96" s="278"/>
      <c r="K96" s="278"/>
      <c r="L96" s="278"/>
      <c r="M96" s="278"/>
      <c r="N96" s="278"/>
      <c r="O96" s="278"/>
      <c r="P96" s="278"/>
      <c r="Q96" s="278"/>
      <c r="R96" s="278"/>
      <c r="S96" s="278"/>
      <c r="T96" s="278"/>
      <c r="U96" s="278"/>
      <c r="V96" s="278"/>
      <c r="W96" s="278"/>
      <c r="X96" s="278"/>
      <c r="Y96" s="278"/>
      <c r="Z96" s="278"/>
    </row>
    <row r="97" spans="1:26" x14ac:dyDescent="0.2">
      <c r="A97" s="277"/>
      <c r="B97" s="278"/>
      <c r="C97" s="278"/>
      <c r="D97" s="278"/>
      <c r="E97" s="278"/>
      <c r="F97" s="278"/>
      <c r="G97" s="278"/>
      <c r="H97" s="278"/>
      <c r="I97" s="278"/>
      <c r="J97" s="278"/>
      <c r="K97" s="278"/>
      <c r="L97" s="278"/>
      <c r="M97" s="278"/>
      <c r="N97" s="278"/>
      <c r="O97" s="278"/>
      <c r="P97" s="278"/>
      <c r="Q97" s="278"/>
      <c r="R97" s="278"/>
      <c r="S97" s="278"/>
      <c r="T97" s="278"/>
      <c r="U97" s="278"/>
      <c r="V97" s="278"/>
      <c r="W97" s="278"/>
      <c r="X97" s="278"/>
      <c r="Y97" s="278"/>
      <c r="Z97" s="278"/>
    </row>
    <row r="98" spans="1:26" x14ac:dyDescent="0.2">
      <c r="A98" s="277"/>
      <c r="B98" s="278"/>
      <c r="C98" s="278"/>
      <c r="D98" s="278"/>
      <c r="E98" s="278"/>
      <c r="F98" s="278"/>
      <c r="G98" s="278"/>
      <c r="H98" s="278"/>
      <c r="I98" s="278"/>
      <c r="J98" s="278"/>
      <c r="K98" s="278"/>
      <c r="L98" s="278"/>
      <c r="M98" s="278"/>
      <c r="N98" s="278"/>
      <c r="O98" s="278"/>
      <c r="P98" s="278"/>
      <c r="Q98" s="278"/>
      <c r="R98" s="278"/>
      <c r="S98" s="278"/>
      <c r="T98" s="278"/>
      <c r="U98" s="278"/>
      <c r="V98" s="278"/>
      <c r="W98" s="278"/>
      <c r="X98" s="278"/>
      <c r="Y98" s="278"/>
      <c r="Z98" s="278"/>
    </row>
    <row r="99" spans="1:26" x14ac:dyDescent="0.2">
      <c r="A99" s="277"/>
      <c r="B99" s="278"/>
      <c r="C99" s="278"/>
      <c r="D99" s="278"/>
      <c r="E99" s="278"/>
      <c r="F99" s="278"/>
      <c r="G99" s="278"/>
      <c r="H99" s="278"/>
      <c r="I99" s="278"/>
      <c r="J99" s="278"/>
      <c r="K99" s="278"/>
      <c r="L99" s="278"/>
      <c r="M99" s="278"/>
      <c r="N99" s="278"/>
      <c r="O99" s="278"/>
      <c r="P99" s="278"/>
      <c r="Q99" s="278"/>
      <c r="R99" s="278"/>
      <c r="S99" s="278"/>
      <c r="T99" s="278"/>
      <c r="U99" s="278"/>
      <c r="V99" s="278"/>
      <c r="W99" s="278"/>
      <c r="X99" s="278"/>
      <c r="Y99" s="278"/>
      <c r="Z99" s="278"/>
    </row>
    <row r="100" spans="1:26" x14ac:dyDescent="0.2">
      <c r="A100" s="277"/>
      <c r="B100" s="278"/>
      <c r="C100" s="278"/>
      <c r="D100" s="278"/>
      <c r="E100" s="278"/>
      <c r="F100" s="278"/>
      <c r="G100" s="278"/>
      <c r="H100" s="278"/>
      <c r="I100" s="278"/>
      <c r="J100" s="278"/>
      <c r="K100" s="278"/>
      <c r="L100" s="278"/>
      <c r="M100" s="278"/>
      <c r="N100" s="278"/>
      <c r="O100" s="278"/>
      <c r="P100" s="278"/>
      <c r="Q100" s="278"/>
      <c r="R100" s="278"/>
      <c r="S100" s="278"/>
      <c r="T100" s="278"/>
      <c r="U100" s="278"/>
      <c r="V100" s="278"/>
      <c r="W100" s="278"/>
      <c r="X100" s="278"/>
      <c r="Y100" s="278"/>
      <c r="Z100" s="278"/>
    </row>
    <row r="101" spans="1:26" x14ac:dyDescent="0.2">
      <c r="A101" s="277"/>
      <c r="B101" s="278"/>
      <c r="C101" s="278"/>
      <c r="D101" s="278"/>
      <c r="E101" s="278"/>
      <c r="F101" s="278"/>
      <c r="G101" s="278"/>
      <c r="H101" s="278"/>
      <c r="I101" s="278"/>
      <c r="J101" s="278"/>
      <c r="K101" s="278"/>
      <c r="L101" s="278"/>
      <c r="M101" s="278"/>
      <c r="N101" s="278"/>
      <c r="O101" s="278"/>
      <c r="P101" s="278"/>
      <c r="Q101" s="278"/>
      <c r="R101" s="278"/>
      <c r="S101" s="278"/>
      <c r="T101" s="278"/>
      <c r="U101" s="278"/>
      <c r="V101" s="278"/>
      <c r="W101" s="278"/>
      <c r="X101" s="278"/>
      <c r="Y101" s="278"/>
      <c r="Z101" s="278"/>
    </row>
    <row r="102" spans="1:26" x14ac:dyDescent="0.2">
      <c r="A102" s="277"/>
      <c r="B102" s="278"/>
      <c r="C102" s="278"/>
      <c r="D102" s="278"/>
      <c r="E102" s="278"/>
      <c r="F102" s="278"/>
      <c r="G102" s="278"/>
      <c r="H102" s="278"/>
      <c r="I102" s="278"/>
      <c r="J102" s="278"/>
      <c r="K102" s="278"/>
      <c r="L102" s="278"/>
      <c r="M102" s="278"/>
      <c r="N102" s="278"/>
      <c r="O102" s="278"/>
      <c r="P102" s="278"/>
      <c r="Q102" s="278"/>
      <c r="R102" s="278"/>
      <c r="S102" s="278"/>
      <c r="T102" s="278"/>
      <c r="U102" s="278"/>
      <c r="V102" s="278"/>
      <c r="W102" s="278"/>
      <c r="X102" s="278"/>
      <c r="Y102" s="278"/>
      <c r="Z102" s="278"/>
    </row>
    <row r="103" spans="1:26" x14ac:dyDescent="0.2">
      <c r="A103" s="277"/>
      <c r="B103" s="278"/>
      <c r="C103" s="278"/>
      <c r="D103" s="278"/>
      <c r="E103" s="278"/>
      <c r="F103" s="278"/>
      <c r="G103" s="278"/>
      <c r="H103" s="278"/>
      <c r="I103" s="278"/>
      <c r="J103" s="278"/>
      <c r="K103" s="278"/>
      <c r="L103" s="278"/>
      <c r="M103" s="278"/>
      <c r="N103" s="278"/>
      <c r="O103" s="278"/>
      <c r="P103" s="278"/>
      <c r="Q103" s="278"/>
      <c r="R103" s="278"/>
      <c r="S103" s="278"/>
      <c r="T103" s="278"/>
      <c r="U103" s="278"/>
      <c r="V103" s="278"/>
      <c r="W103" s="278"/>
      <c r="X103" s="278"/>
      <c r="Y103" s="278"/>
      <c r="Z103" s="278"/>
    </row>
    <row r="104" spans="1:26" x14ac:dyDescent="0.2">
      <c r="A104" s="277"/>
      <c r="B104" s="278"/>
      <c r="C104" s="278"/>
      <c r="D104" s="278"/>
      <c r="E104" s="278"/>
      <c r="F104" s="278"/>
      <c r="G104" s="278"/>
      <c r="H104" s="278"/>
      <c r="I104" s="278"/>
      <c r="J104" s="278"/>
      <c r="K104" s="278"/>
      <c r="L104" s="278"/>
      <c r="M104" s="278"/>
      <c r="N104" s="278"/>
      <c r="O104" s="278"/>
      <c r="P104" s="278"/>
      <c r="Q104" s="278"/>
      <c r="R104" s="278"/>
      <c r="S104" s="278"/>
      <c r="T104" s="278"/>
      <c r="U104" s="278"/>
      <c r="V104" s="278"/>
      <c r="W104" s="278"/>
      <c r="X104" s="278"/>
      <c r="Y104" s="278"/>
      <c r="Z104" s="278"/>
    </row>
    <row r="105" spans="1:26" x14ac:dyDescent="0.2">
      <c r="A105" s="277"/>
      <c r="B105" s="278"/>
      <c r="C105" s="278"/>
      <c r="D105" s="278"/>
      <c r="E105" s="278"/>
      <c r="F105" s="278"/>
      <c r="G105" s="278"/>
      <c r="H105" s="278"/>
      <c r="I105" s="278"/>
      <c r="J105" s="278"/>
      <c r="K105" s="278"/>
      <c r="L105" s="278"/>
      <c r="M105" s="278"/>
      <c r="N105" s="278"/>
      <c r="O105" s="278"/>
      <c r="P105" s="278"/>
      <c r="Q105" s="278"/>
      <c r="R105" s="278"/>
      <c r="S105" s="278"/>
      <c r="T105" s="278"/>
      <c r="U105" s="278"/>
      <c r="V105" s="278"/>
      <c r="W105" s="278"/>
      <c r="X105" s="278"/>
      <c r="Y105" s="278"/>
      <c r="Z105" s="278"/>
    </row>
    <row r="106" spans="1:26" x14ac:dyDescent="0.2">
      <c r="A106" s="277"/>
      <c r="B106" s="278"/>
      <c r="C106" s="278"/>
      <c r="D106" s="278"/>
      <c r="E106" s="278"/>
      <c r="F106" s="278"/>
      <c r="G106" s="278"/>
      <c r="H106" s="278"/>
      <c r="I106" s="278"/>
      <c r="J106" s="278"/>
      <c r="K106" s="278"/>
      <c r="L106" s="278"/>
      <c r="M106" s="278"/>
      <c r="N106" s="278"/>
      <c r="O106" s="278"/>
      <c r="P106" s="278"/>
      <c r="Q106" s="278"/>
      <c r="R106" s="278"/>
      <c r="S106" s="278"/>
      <c r="T106" s="278"/>
      <c r="U106" s="278"/>
      <c r="V106" s="278"/>
      <c r="W106" s="278"/>
      <c r="X106" s="278"/>
      <c r="Y106" s="278"/>
      <c r="Z106" s="278"/>
    </row>
    <row r="107" spans="1:26" x14ac:dyDescent="0.2">
      <c r="A107" s="277"/>
      <c r="B107" s="278"/>
      <c r="C107" s="278"/>
      <c r="D107" s="278"/>
      <c r="E107" s="278"/>
      <c r="F107" s="278"/>
      <c r="G107" s="278"/>
      <c r="H107" s="278"/>
      <c r="I107" s="278"/>
      <c r="J107" s="278"/>
      <c r="K107" s="278"/>
      <c r="L107" s="278"/>
      <c r="M107" s="278"/>
      <c r="N107" s="278"/>
      <c r="O107" s="278"/>
      <c r="P107" s="278"/>
      <c r="Q107" s="278"/>
      <c r="R107" s="278"/>
      <c r="S107" s="278"/>
      <c r="T107" s="278"/>
      <c r="U107" s="278"/>
      <c r="V107" s="278"/>
      <c r="W107" s="278"/>
      <c r="X107" s="278"/>
      <c r="Y107" s="278"/>
      <c r="Z107" s="278"/>
    </row>
    <row r="108" spans="1:26" x14ac:dyDescent="0.2">
      <c r="A108" s="277"/>
      <c r="B108" s="278"/>
      <c r="C108" s="278"/>
      <c r="D108" s="278"/>
      <c r="E108" s="278"/>
      <c r="F108" s="278"/>
      <c r="G108" s="278"/>
      <c r="H108" s="278"/>
      <c r="I108" s="278"/>
      <c r="J108" s="278"/>
      <c r="K108" s="278"/>
      <c r="L108" s="278"/>
      <c r="M108" s="278"/>
      <c r="N108" s="278"/>
      <c r="O108" s="278"/>
      <c r="P108" s="278"/>
      <c r="Q108" s="278"/>
      <c r="R108" s="278"/>
      <c r="S108" s="278"/>
      <c r="T108" s="278"/>
      <c r="U108" s="278"/>
      <c r="V108" s="278"/>
      <c r="W108" s="278"/>
      <c r="X108" s="278"/>
      <c r="Y108" s="278"/>
      <c r="Z108" s="278"/>
    </row>
    <row r="109" spans="1:26" x14ac:dyDescent="0.2">
      <c r="A109" s="277"/>
      <c r="B109" s="278"/>
      <c r="C109" s="278"/>
      <c r="D109" s="278"/>
      <c r="E109" s="278"/>
      <c r="F109" s="278"/>
      <c r="G109" s="278"/>
      <c r="H109" s="278"/>
      <c r="I109" s="278"/>
      <c r="J109" s="278"/>
      <c r="K109" s="278"/>
      <c r="L109" s="278"/>
      <c r="M109" s="278"/>
      <c r="N109" s="278"/>
      <c r="O109" s="278"/>
      <c r="P109" s="278"/>
      <c r="Q109" s="278"/>
      <c r="R109" s="278"/>
      <c r="S109" s="278"/>
      <c r="T109" s="278"/>
      <c r="U109" s="278"/>
      <c r="V109" s="278"/>
      <c r="W109" s="278"/>
      <c r="X109" s="278"/>
      <c r="Y109" s="278"/>
      <c r="Z109" s="278"/>
    </row>
    <row r="110" spans="1:26" x14ac:dyDescent="0.2">
      <c r="A110" s="277"/>
      <c r="B110" s="278"/>
      <c r="C110" s="278"/>
      <c r="D110" s="278"/>
      <c r="E110" s="278"/>
      <c r="F110" s="278"/>
      <c r="G110" s="278"/>
      <c r="H110" s="278"/>
      <c r="I110" s="278"/>
      <c r="J110" s="278"/>
      <c r="K110" s="278"/>
      <c r="L110" s="278"/>
      <c r="M110" s="278"/>
      <c r="N110" s="278"/>
      <c r="O110" s="278"/>
      <c r="P110" s="278"/>
      <c r="Q110" s="278"/>
      <c r="R110" s="278"/>
      <c r="S110" s="278"/>
      <c r="T110" s="278"/>
      <c r="U110" s="278"/>
      <c r="V110" s="278"/>
      <c r="W110" s="278"/>
      <c r="X110" s="278"/>
      <c r="Y110" s="278"/>
      <c r="Z110" s="278"/>
    </row>
    <row r="111" spans="1:26" x14ac:dyDescent="0.2">
      <c r="A111" s="277"/>
      <c r="B111" s="278"/>
      <c r="C111" s="278"/>
      <c r="D111" s="278"/>
      <c r="E111" s="278"/>
      <c r="F111" s="278"/>
      <c r="G111" s="278"/>
      <c r="H111" s="278"/>
      <c r="I111" s="278"/>
      <c r="J111" s="278"/>
      <c r="K111" s="278"/>
      <c r="L111" s="278"/>
      <c r="M111" s="278"/>
      <c r="N111" s="278"/>
      <c r="O111" s="278"/>
      <c r="P111" s="278"/>
      <c r="Q111" s="278"/>
      <c r="R111" s="278"/>
      <c r="S111" s="278"/>
      <c r="T111" s="278"/>
      <c r="U111" s="278"/>
      <c r="V111" s="278"/>
      <c r="W111" s="278"/>
      <c r="X111" s="278"/>
      <c r="Y111" s="278"/>
      <c r="Z111" s="278"/>
    </row>
    <row r="112" spans="1:26" x14ac:dyDescent="0.2">
      <c r="A112" s="277"/>
      <c r="B112" s="278"/>
      <c r="C112" s="278"/>
      <c r="D112" s="278"/>
      <c r="E112" s="278"/>
      <c r="F112" s="278"/>
      <c r="G112" s="278"/>
      <c r="H112" s="278"/>
      <c r="I112" s="278"/>
      <c r="J112" s="278"/>
      <c r="K112" s="278"/>
      <c r="L112" s="278"/>
      <c r="M112" s="278"/>
      <c r="N112" s="278"/>
      <c r="O112" s="278"/>
      <c r="P112" s="278"/>
      <c r="Q112" s="278"/>
      <c r="R112" s="278"/>
      <c r="S112" s="278"/>
      <c r="T112" s="278"/>
      <c r="U112" s="278"/>
      <c r="V112" s="278"/>
      <c r="W112" s="278"/>
      <c r="X112" s="278"/>
      <c r="Y112" s="278"/>
      <c r="Z112" s="278"/>
    </row>
    <row r="113" spans="1:26" x14ac:dyDescent="0.2">
      <c r="A113" s="277"/>
      <c r="B113" s="278"/>
      <c r="C113" s="278"/>
      <c r="D113" s="278"/>
      <c r="E113" s="278"/>
      <c r="F113" s="278"/>
      <c r="G113" s="278"/>
      <c r="H113" s="278"/>
      <c r="I113" s="278"/>
      <c r="J113" s="278"/>
      <c r="K113" s="278"/>
      <c r="L113" s="278"/>
      <c r="M113" s="278"/>
      <c r="N113" s="278"/>
      <c r="O113" s="278"/>
      <c r="P113" s="278"/>
      <c r="Q113" s="278"/>
      <c r="R113" s="278"/>
      <c r="S113" s="278"/>
      <c r="T113" s="278"/>
      <c r="U113" s="278"/>
      <c r="V113" s="278"/>
      <c r="W113" s="278"/>
      <c r="X113" s="278"/>
      <c r="Y113" s="278"/>
      <c r="Z113" s="278"/>
    </row>
    <row r="114" spans="1:26" x14ac:dyDescent="0.2">
      <c r="A114" s="277"/>
      <c r="B114" s="278"/>
      <c r="C114" s="278"/>
      <c r="D114" s="278"/>
      <c r="E114" s="278"/>
      <c r="F114" s="278"/>
      <c r="G114" s="278"/>
      <c r="H114" s="278"/>
      <c r="I114" s="278"/>
      <c r="J114" s="278"/>
      <c r="K114" s="278"/>
      <c r="L114" s="278"/>
      <c r="M114" s="278"/>
      <c r="N114" s="278"/>
      <c r="O114" s="278"/>
      <c r="P114" s="278"/>
      <c r="Q114" s="278"/>
      <c r="R114" s="278"/>
      <c r="S114" s="278"/>
      <c r="T114" s="278"/>
      <c r="U114" s="278"/>
      <c r="V114" s="278"/>
      <c r="W114" s="278"/>
      <c r="X114" s="278"/>
      <c r="Y114" s="278"/>
      <c r="Z114" s="278"/>
    </row>
    <row r="115" spans="1:26" x14ac:dyDescent="0.2">
      <c r="A115" s="277"/>
      <c r="B115" s="278"/>
      <c r="C115" s="278"/>
      <c r="D115" s="278"/>
      <c r="E115" s="278"/>
      <c r="F115" s="278"/>
      <c r="G115" s="278"/>
      <c r="H115" s="278"/>
      <c r="I115" s="278"/>
      <c r="J115" s="278"/>
      <c r="K115" s="278"/>
      <c r="L115" s="278"/>
      <c r="M115" s="278"/>
      <c r="N115" s="278"/>
      <c r="O115" s="278"/>
      <c r="P115" s="278"/>
      <c r="Q115" s="278"/>
      <c r="R115" s="278"/>
      <c r="S115" s="278"/>
      <c r="T115" s="278"/>
      <c r="U115" s="278"/>
      <c r="V115" s="278"/>
      <c r="W115" s="278"/>
      <c r="X115" s="278"/>
      <c r="Y115" s="278"/>
      <c r="Z115" s="278"/>
    </row>
    <row r="116" spans="1:26" x14ac:dyDescent="0.2">
      <c r="A116" s="277"/>
      <c r="B116" s="278"/>
      <c r="C116" s="278"/>
      <c r="D116" s="278"/>
      <c r="E116" s="278"/>
      <c r="F116" s="278"/>
      <c r="G116" s="278"/>
      <c r="H116" s="278"/>
      <c r="I116" s="278"/>
      <c r="J116" s="278"/>
      <c r="K116" s="278"/>
      <c r="L116" s="278"/>
      <c r="M116" s="278"/>
      <c r="N116" s="278"/>
      <c r="O116" s="278"/>
      <c r="P116" s="278"/>
      <c r="Q116" s="278"/>
      <c r="R116" s="278"/>
      <c r="S116" s="278"/>
      <c r="T116" s="278"/>
      <c r="U116" s="278"/>
      <c r="V116" s="278"/>
      <c r="W116" s="278"/>
      <c r="X116" s="278"/>
      <c r="Y116" s="278"/>
      <c r="Z116" s="278"/>
    </row>
    <row r="117" spans="1:26" x14ac:dyDescent="0.2">
      <c r="A117" s="277"/>
      <c r="B117" s="278"/>
      <c r="C117" s="278"/>
      <c r="D117" s="278"/>
      <c r="E117" s="278"/>
      <c r="F117" s="278"/>
      <c r="G117" s="278"/>
      <c r="H117" s="278"/>
      <c r="I117" s="278"/>
      <c r="J117" s="278"/>
      <c r="K117" s="278"/>
      <c r="L117" s="278"/>
      <c r="M117" s="278"/>
      <c r="N117" s="278"/>
      <c r="O117" s="278"/>
      <c r="P117" s="278"/>
      <c r="Q117" s="278"/>
      <c r="R117" s="278"/>
      <c r="S117" s="278"/>
      <c r="T117" s="278"/>
      <c r="U117" s="278"/>
      <c r="V117" s="278"/>
      <c r="W117" s="278"/>
      <c r="X117" s="278"/>
      <c r="Y117" s="278"/>
      <c r="Z117" s="278"/>
    </row>
    <row r="118" spans="1:26" x14ac:dyDescent="0.2">
      <c r="A118" s="277"/>
      <c r="B118" s="278"/>
      <c r="C118" s="278"/>
      <c r="D118" s="278"/>
      <c r="E118" s="278"/>
      <c r="F118" s="278"/>
      <c r="G118" s="278"/>
      <c r="H118" s="278"/>
      <c r="I118" s="278"/>
      <c r="J118" s="278"/>
      <c r="K118" s="278"/>
      <c r="L118" s="278"/>
      <c r="M118" s="278"/>
      <c r="N118" s="278"/>
      <c r="O118" s="278"/>
      <c r="P118" s="278"/>
      <c r="Q118" s="278"/>
      <c r="R118" s="278"/>
      <c r="S118" s="278"/>
      <c r="T118" s="278"/>
      <c r="U118" s="278"/>
      <c r="V118" s="278"/>
      <c r="W118" s="278"/>
      <c r="X118" s="278"/>
      <c r="Y118" s="278"/>
      <c r="Z118" s="278"/>
    </row>
    <row r="119" spans="1:26" x14ac:dyDescent="0.2">
      <c r="A119" s="277"/>
      <c r="B119" s="278"/>
      <c r="C119" s="278"/>
      <c r="D119" s="278"/>
      <c r="E119" s="278"/>
      <c r="F119" s="278"/>
      <c r="G119" s="278"/>
      <c r="H119" s="278"/>
      <c r="I119" s="278"/>
      <c r="J119" s="278"/>
      <c r="K119" s="278"/>
      <c r="L119" s="278"/>
      <c r="M119" s="278"/>
      <c r="N119" s="278"/>
      <c r="O119" s="278"/>
      <c r="P119" s="278"/>
      <c r="Q119" s="278"/>
      <c r="R119" s="278"/>
      <c r="S119" s="278"/>
      <c r="T119" s="278"/>
      <c r="U119" s="278"/>
      <c r="V119" s="278"/>
      <c r="W119" s="278"/>
      <c r="X119" s="278"/>
      <c r="Y119" s="278"/>
      <c r="Z119" s="278"/>
    </row>
    <row r="120" spans="1:26" x14ac:dyDescent="0.2">
      <c r="A120" s="277"/>
      <c r="B120" s="278"/>
      <c r="C120" s="278"/>
      <c r="D120" s="278"/>
      <c r="E120" s="278"/>
      <c r="F120" s="278"/>
      <c r="G120" s="278"/>
      <c r="H120" s="278"/>
      <c r="I120" s="278"/>
      <c r="J120" s="278"/>
      <c r="K120" s="278"/>
      <c r="L120" s="278"/>
      <c r="M120" s="278"/>
      <c r="N120" s="278"/>
      <c r="O120" s="278"/>
      <c r="P120" s="278"/>
      <c r="Q120" s="278"/>
      <c r="R120" s="278"/>
      <c r="S120" s="278"/>
      <c r="T120" s="278"/>
      <c r="U120" s="278"/>
      <c r="V120" s="278"/>
      <c r="W120" s="278"/>
      <c r="X120" s="278"/>
      <c r="Y120" s="278"/>
      <c r="Z120" s="278"/>
    </row>
    <row r="121" spans="1:26" x14ac:dyDescent="0.2">
      <c r="A121" s="277"/>
      <c r="B121" s="278"/>
      <c r="C121" s="278"/>
      <c r="D121" s="278"/>
      <c r="E121" s="278"/>
      <c r="F121" s="278"/>
      <c r="G121" s="278"/>
      <c r="H121" s="278"/>
      <c r="I121" s="278"/>
      <c r="J121" s="278"/>
      <c r="K121" s="278"/>
      <c r="L121" s="278"/>
      <c r="M121" s="278"/>
      <c r="N121" s="278"/>
      <c r="O121" s="278"/>
      <c r="P121" s="278"/>
      <c r="Q121" s="278"/>
      <c r="R121" s="278"/>
      <c r="S121" s="278"/>
      <c r="T121" s="278"/>
      <c r="U121" s="278"/>
      <c r="V121" s="278"/>
      <c r="W121" s="278"/>
      <c r="X121" s="278"/>
      <c r="Y121" s="278"/>
      <c r="Z121" s="278"/>
    </row>
    <row r="122" spans="1:26" x14ac:dyDescent="0.2">
      <c r="A122" s="277"/>
      <c r="B122" s="278"/>
      <c r="C122" s="278"/>
      <c r="D122" s="278"/>
      <c r="E122" s="278"/>
      <c r="F122" s="278"/>
      <c r="G122" s="278"/>
      <c r="H122" s="278"/>
      <c r="I122" s="278"/>
      <c r="J122" s="278"/>
      <c r="K122" s="278"/>
      <c r="L122" s="278"/>
      <c r="M122" s="278"/>
      <c r="N122" s="278"/>
      <c r="O122" s="278"/>
      <c r="P122" s="278"/>
      <c r="Q122" s="278"/>
      <c r="R122" s="278"/>
      <c r="S122" s="278"/>
      <c r="T122" s="278"/>
      <c r="U122" s="278"/>
      <c r="V122" s="278"/>
      <c r="W122" s="278"/>
      <c r="X122" s="278"/>
      <c r="Y122" s="278"/>
      <c r="Z122" s="278"/>
    </row>
    <row r="123" spans="1:26" x14ac:dyDescent="0.2">
      <c r="A123" s="277"/>
      <c r="B123" s="278"/>
      <c r="C123" s="278"/>
      <c r="D123" s="278"/>
      <c r="E123" s="278"/>
      <c r="F123" s="278"/>
      <c r="G123" s="278"/>
      <c r="H123" s="278"/>
      <c r="I123" s="278"/>
      <c r="J123" s="278"/>
      <c r="K123" s="278"/>
      <c r="L123" s="278"/>
      <c r="M123" s="278"/>
      <c r="N123" s="278"/>
      <c r="O123" s="278"/>
      <c r="P123" s="278"/>
      <c r="Q123" s="278"/>
      <c r="R123" s="278"/>
      <c r="S123" s="278"/>
      <c r="T123" s="278"/>
      <c r="U123" s="278"/>
      <c r="V123" s="278"/>
      <c r="W123" s="278"/>
      <c r="X123" s="278"/>
      <c r="Y123" s="278"/>
      <c r="Z123" s="278"/>
    </row>
    <row r="124" spans="1:26" x14ac:dyDescent="0.2">
      <c r="A124" s="277"/>
      <c r="B124" s="278"/>
      <c r="C124" s="278"/>
      <c r="D124" s="278"/>
      <c r="E124" s="278"/>
      <c r="F124" s="278"/>
      <c r="G124" s="278"/>
      <c r="H124" s="278"/>
      <c r="I124" s="278"/>
      <c r="J124" s="278"/>
      <c r="K124" s="278"/>
      <c r="L124" s="278"/>
      <c r="M124" s="278"/>
      <c r="N124" s="278"/>
      <c r="O124" s="278"/>
      <c r="P124" s="278"/>
      <c r="Q124" s="278"/>
      <c r="R124" s="278"/>
      <c r="S124" s="278"/>
      <c r="T124" s="278"/>
      <c r="U124" s="278"/>
      <c r="V124" s="278"/>
      <c r="W124" s="278"/>
      <c r="X124" s="278"/>
      <c r="Y124" s="278"/>
      <c r="Z124" s="278"/>
    </row>
    <row r="125" spans="1:26" x14ac:dyDescent="0.2">
      <c r="A125" s="277"/>
      <c r="B125" s="278"/>
      <c r="C125" s="278"/>
      <c r="D125" s="278"/>
      <c r="E125" s="278"/>
      <c r="F125" s="278"/>
      <c r="G125" s="278"/>
      <c r="H125" s="278"/>
      <c r="I125" s="278"/>
      <c r="J125" s="278"/>
      <c r="K125" s="278"/>
      <c r="L125" s="278"/>
      <c r="M125" s="278"/>
      <c r="N125" s="278"/>
      <c r="O125" s="278"/>
      <c r="P125" s="278"/>
      <c r="Q125" s="278"/>
      <c r="R125" s="278"/>
      <c r="S125" s="278"/>
      <c r="T125" s="278"/>
      <c r="U125" s="278"/>
      <c r="V125" s="278"/>
      <c r="W125" s="278"/>
      <c r="X125" s="278"/>
      <c r="Y125" s="278"/>
      <c r="Z125" s="278"/>
    </row>
    <row r="126" spans="1:26" x14ac:dyDescent="0.2">
      <c r="A126" s="277"/>
      <c r="B126" s="278"/>
      <c r="C126" s="278"/>
      <c r="D126" s="278"/>
      <c r="E126" s="278"/>
      <c r="F126" s="278"/>
      <c r="G126" s="278"/>
      <c r="H126" s="278"/>
      <c r="I126" s="278"/>
      <c r="J126" s="278"/>
      <c r="K126" s="278"/>
      <c r="L126" s="278"/>
      <c r="M126" s="278"/>
      <c r="N126" s="278"/>
      <c r="O126" s="278"/>
      <c r="P126" s="278"/>
      <c r="Q126" s="278"/>
      <c r="R126" s="278"/>
      <c r="S126" s="278"/>
      <c r="T126" s="278"/>
      <c r="U126" s="278"/>
      <c r="V126" s="278"/>
      <c r="W126" s="278"/>
      <c r="X126" s="278"/>
      <c r="Y126" s="278"/>
      <c r="Z126" s="278"/>
    </row>
    <row r="127" spans="1:26" x14ac:dyDescent="0.2">
      <c r="A127" s="277"/>
      <c r="B127" s="278"/>
      <c r="C127" s="278"/>
      <c r="D127" s="278"/>
      <c r="E127" s="278"/>
      <c r="F127" s="278"/>
      <c r="G127" s="278"/>
      <c r="H127" s="278"/>
      <c r="I127" s="278"/>
      <c r="J127" s="278"/>
      <c r="K127" s="278"/>
      <c r="L127" s="278"/>
      <c r="M127" s="278"/>
      <c r="N127" s="278"/>
      <c r="O127" s="278"/>
      <c r="P127" s="278"/>
      <c r="Q127" s="278"/>
      <c r="R127" s="278"/>
      <c r="S127" s="278"/>
      <c r="T127" s="278"/>
      <c r="U127" s="278"/>
      <c r="V127" s="278"/>
      <c r="W127" s="278"/>
      <c r="X127" s="278"/>
      <c r="Y127" s="278"/>
      <c r="Z127" s="278"/>
    </row>
    <row r="128" spans="1:26" x14ac:dyDescent="0.2">
      <c r="A128" s="277"/>
      <c r="B128" s="278"/>
      <c r="C128" s="278"/>
      <c r="D128" s="278"/>
      <c r="E128" s="278"/>
      <c r="F128" s="278"/>
      <c r="G128" s="278"/>
      <c r="H128" s="278"/>
      <c r="I128" s="278"/>
      <c r="J128" s="278"/>
      <c r="K128" s="278"/>
      <c r="L128" s="278"/>
      <c r="M128" s="278"/>
      <c r="N128" s="278"/>
      <c r="O128" s="278"/>
      <c r="P128" s="278"/>
      <c r="Q128" s="278"/>
      <c r="R128" s="278"/>
      <c r="S128" s="278"/>
      <c r="T128" s="278"/>
      <c r="U128" s="278"/>
      <c r="V128" s="278"/>
      <c r="W128" s="278"/>
      <c r="X128" s="278"/>
      <c r="Y128" s="278"/>
      <c r="Z128" s="278"/>
    </row>
    <row r="129" spans="1:26" x14ac:dyDescent="0.2">
      <c r="A129" s="277"/>
      <c r="B129" s="278"/>
      <c r="C129" s="278"/>
      <c r="D129" s="278"/>
      <c r="E129" s="278"/>
      <c r="F129" s="278"/>
      <c r="G129" s="278"/>
      <c r="H129" s="278"/>
      <c r="I129" s="278"/>
      <c r="J129" s="278"/>
      <c r="K129" s="278"/>
      <c r="L129" s="278"/>
      <c r="M129" s="278"/>
      <c r="N129" s="278"/>
      <c r="O129" s="278"/>
      <c r="P129" s="278"/>
      <c r="Q129" s="278"/>
      <c r="R129" s="278"/>
      <c r="S129" s="278"/>
      <c r="T129" s="278"/>
      <c r="U129" s="278"/>
      <c r="V129" s="278"/>
      <c r="W129" s="278"/>
      <c r="X129" s="278"/>
      <c r="Y129" s="278"/>
      <c r="Z129" s="278"/>
    </row>
    <row r="130" spans="1:26" x14ac:dyDescent="0.2">
      <c r="A130" s="277"/>
      <c r="B130" s="278"/>
      <c r="C130" s="278"/>
      <c r="D130" s="278"/>
      <c r="E130" s="278"/>
      <c r="F130" s="278"/>
      <c r="G130" s="278"/>
      <c r="H130" s="278"/>
      <c r="I130" s="278"/>
      <c r="J130" s="278"/>
      <c r="K130" s="278"/>
      <c r="L130" s="278"/>
      <c r="M130" s="278"/>
      <c r="N130" s="278"/>
      <c r="O130" s="278"/>
      <c r="P130" s="278"/>
      <c r="Q130" s="278"/>
      <c r="R130" s="278"/>
      <c r="S130" s="278"/>
      <c r="T130" s="278"/>
      <c r="U130" s="278"/>
      <c r="V130" s="278"/>
      <c r="W130" s="278"/>
      <c r="X130" s="278"/>
      <c r="Y130" s="278"/>
      <c r="Z130" s="278"/>
    </row>
    <row r="131" spans="1:26" x14ac:dyDescent="0.2">
      <c r="A131" s="277"/>
      <c r="B131" s="278"/>
      <c r="C131" s="278"/>
      <c r="D131" s="278"/>
      <c r="E131" s="278"/>
      <c r="F131" s="278"/>
      <c r="G131" s="278"/>
      <c r="H131" s="278"/>
      <c r="I131" s="278"/>
      <c r="J131" s="278"/>
      <c r="K131" s="278"/>
      <c r="L131" s="278"/>
      <c r="M131" s="278"/>
      <c r="N131" s="278"/>
      <c r="O131" s="278"/>
      <c r="P131" s="278"/>
      <c r="Q131" s="278"/>
      <c r="R131" s="278"/>
      <c r="S131" s="278"/>
      <c r="T131" s="278"/>
      <c r="U131" s="278"/>
      <c r="V131" s="278"/>
      <c r="W131" s="278"/>
      <c r="X131" s="278"/>
      <c r="Y131" s="278"/>
      <c r="Z131" s="278"/>
    </row>
    <row r="132" spans="1:26" x14ac:dyDescent="0.2">
      <c r="A132" s="277"/>
      <c r="B132" s="278"/>
      <c r="C132" s="278"/>
      <c r="D132" s="278"/>
      <c r="E132" s="278"/>
      <c r="F132" s="278"/>
      <c r="G132" s="278"/>
      <c r="H132" s="278"/>
      <c r="I132" s="278"/>
      <c r="J132" s="278"/>
      <c r="K132" s="278"/>
      <c r="L132" s="278"/>
      <c r="M132" s="278"/>
      <c r="N132" s="278"/>
      <c r="O132" s="278"/>
      <c r="P132" s="278"/>
      <c r="Q132" s="278"/>
      <c r="R132" s="278"/>
      <c r="S132" s="278"/>
      <c r="T132" s="278"/>
      <c r="U132" s="278"/>
      <c r="V132" s="278"/>
      <c r="W132" s="278"/>
      <c r="X132" s="278"/>
      <c r="Y132" s="278"/>
      <c r="Z132" s="278"/>
    </row>
    <row r="133" spans="1:26" x14ac:dyDescent="0.2">
      <c r="A133" s="277"/>
      <c r="B133" s="278"/>
      <c r="C133" s="278"/>
      <c r="D133" s="278"/>
      <c r="E133" s="278"/>
      <c r="F133" s="278"/>
      <c r="G133" s="278"/>
      <c r="H133" s="278"/>
      <c r="I133" s="278"/>
      <c r="J133" s="278"/>
      <c r="K133" s="278"/>
      <c r="L133" s="278"/>
      <c r="M133" s="278"/>
      <c r="N133" s="278"/>
      <c r="O133" s="278"/>
      <c r="P133" s="278"/>
      <c r="Q133" s="278"/>
      <c r="R133" s="278"/>
      <c r="S133" s="278"/>
      <c r="T133" s="278"/>
      <c r="U133" s="278"/>
      <c r="V133" s="278"/>
      <c r="W133" s="278"/>
      <c r="X133" s="278"/>
      <c r="Y133" s="278"/>
      <c r="Z133" s="278"/>
    </row>
    <row r="134" spans="1:26" x14ac:dyDescent="0.2">
      <c r="A134" s="277"/>
      <c r="B134" s="278"/>
      <c r="C134" s="278"/>
      <c r="D134" s="278"/>
      <c r="E134" s="278"/>
      <c r="F134" s="278"/>
      <c r="G134" s="278"/>
      <c r="H134" s="278"/>
      <c r="I134" s="278"/>
      <c r="J134" s="278"/>
      <c r="K134" s="278"/>
      <c r="L134" s="278"/>
      <c r="M134" s="278"/>
      <c r="N134" s="278"/>
      <c r="O134" s="278"/>
      <c r="P134" s="278"/>
      <c r="Q134" s="278"/>
      <c r="R134" s="278"/>
      <c r="S134" s="278"/>
      <c r="T134" s="278"/>
      <c r="U134" s="278"/>
      <c r="V134" s="278"/>
      <c r="W134" s="278"/>
      <c r="X134" s="278"/>
      <c r="Y134" s="278"/>
      <c r="Z134" s="278"/>
    </row>
    <row r="135" spans="1:26" x14ac:dyDescent="0.2">
      <c r="A135" s="277"/>
      <c r="B135" s="278"/>
      <c r="C135" s="278"/>
      <c r="D135" s="278"/>
      <c r="E135" s="278"/>
      <c r="F135" s="278"/>
      <c r="G135" s="278"/>
      <c r="H135" s="278"/>
      <c r="I135" s="278"/>
      <c r="J135" s="278"/>
      <c r="K135" s="278"/>
      <c r="L135" s="278"/>
      <c r="M135" s="278"/>
      <c r="N135" s="278"/>
      <c r="O135" s="278"/>
      <c r="P135" s="278"/>
      <c r="Q135" s="278"/>
      <c r="R135" s="278"/>
      <c r="S135" s="278"/>
      <c r="T135" s="278"/>
      <c r="U135" s="278"/>
      <c r="V135" s="278"/>
      <c r="W135" s="278"/>
      <c r="X135" s="278"/>
      <c r="Y135" s="278"/>
      <c r="Z135" s="278"/>
    </row>
    <row r="136" spans="1:26" x14ac:dyDescent="0.2">
      <c r="A136" s="277"/>
      <c r="B136" s="278"/>
      <c r="C136" s="278"/>
      <c r="D136" s="278"/>
      <c r="E136" s="278"/>
      <c r="F136" s="278"/>
      <c r="G136" s="278"/>
      <c r="H136" s="278"/>
      <c r="I136" s="278"/>
      <c r="J136" s="278"/>
      <c r="K136" s="278"/>
      <c r="L136" s="278"/>
      <c r="M136" s="278"/>
      <c r="N136" s="278"/>
      <c r="O136" s="278"/>
      <c r="P136" s="278"/>
      <c r="Q136" s="278"/>
      <c r="R136" s="278"/>
      <c r="S136" s="278"/>
      <c r="T136" s="278"/>
      <c r="U136" s="278"/>
      <c r="V136" s="278"/>
      <c r="W136" s="278"/>
      <c r="X136" s="278"/>
      <c r="Y136" s="278"/>
      <c r="Z136" s="278"/>
    </row>
    <row r="137" spans="1:26" x14ac:dyDescent="0.2">
      <c r="A137" s="277"/>
      <c r="B137" s="278"/>
      <c r="C137" s="278"/>
      <c r="D137" s="278"/>
      <c r="E137" s="278"/>
      <c r="F137" s="278"/>
      <c r="G137" s="278"/>
      <c r="H137" s="278"/>
      <c r="I137" s="278"/>
      <c r="J137" s="278"/>
      <c r="K137" s="278"/>
      <c r="L137" s="278"/>
      <c r="M137" s="278"/>
      <c r="N137" s="278"/>
      <c r="O137" s="278"/>
      <c r="P137" s="278"/>
      <c r="Q137" s="278"/>
      <c r="R137" s="278"/>
      <c r="S137" s="278"/>
      <c r="T137" s="278"/>
      <c r="U137" s="278"/>
      <c r="V137" s="278"/>
      <c r="W137" s="278"/>
      <c r="X137" s="278"/>
      <c r="Y137" s="278"/>
      <c r="Z137" s="278"/>
    </row>
    <row r="138" spans="1:26" x14ac:dyDescent="0.2">
      <c r="A138" s="277"/>
      <c r="B138" s="278"/>
      <c r="C138" s="278"/>
      <c r="D138" s="278"/>
      <c r="E138" s="278"/>
      <c r="F138" s="278"/>
      <c r="G138" s="278"/>
      <c r="H138" s="278"/>
      <c r="I138" s="278"/>
      <c r="J138" s="278"/>
      <c r="K138" s="278"/>
      <c r="L138" s="278"/>
      <c r="M138" s="278"/>
      <c r="N138" s="278"/>
      <c r="O138" s="278"/>
      <c r="P138" s="278"/>
      <c r="Q138" s="278"/>
      <c r="R138" s="278"/>
      <c r="S138" s="278"/>
      <c r="T138" s="278"/>
      <c r="U138" s="278"/>
      <c r="V138" s="278"/>
      <c r="W138" s="278"/>
      <c r="X138" s="278"/>
      <c r="Y138" s="278"/>
      <c r="Z138" s="278"/>
    </row>
    <row r="139" spans="1:26" x14ac:dyDescent="0.2">
      <c r="A139" s="277"/>
      <c r="B139" s="278"/>
      <c r="C139" s="278"/>
      <c r="D139" s="278"/>
      <c r="E139" s="278"/>
      <c r="F139" s="278"/>
      <c r="G139" s="278"/>
      <c r="H139" s="278"/>
      <c r="I139" s="278"/>
      <c r="J139" s="278"/>
      <c r="K139" s="278"/>
      <c r="L139" s="278"/>
      <c r="M139" s="278"/>
      <c r="N139" s="278"/>
      <c r="O139" s="278"/>
      <c r="P139" s="278"/>
      <c r="Q139" s="278"/>
      <c r="R139" s="278"/>
      <c r="S139" s="278"/>
      <c r="T139" s="278"/>
      <c r="U139" s="278"/>
      <c r="V139" s="278"/>
      <c r="W139" s="278"/>
      <c r="X139" s="278"/>
      <c r="Y139" s="278"/>
      <c r="Z139" s="278"/>
    </row>
    <row r="140" spans="1:26" x14ac:dyDescent="0.2">
      <c r="A140" s="277"/>
      <c r="B140" s="278"/>
      <c r="C140" s="278"/>
      <c r="D140" s="278"/>
      <c r="E140" s="278"/>
      <c r="F140" s="278"/>
      <c r="G140" s="278"/>
      <c r="H140" s="278"/>
      <c r="I140" s="278"/>
      <c r="J140" s="278"/>
      <c r="K140" s="278"/>
      <c r="L140" s="278"/>
      <c r="M140" s="278"/>
      <c r="N140" s="278"/>
      <c r="O140" s="278"/>
      <c r="P140" s="278"/>
      <c r="Q140" s="278"/>
      <c r="R140" s="278"/>
      <c r="S140" s="278"/>
      <c r="T140" s="278"/>
      <c r="U140" s="278"/>
      <c r="V140" s="278"/>
      <c r="W140" s="278"/>
      <c r="X140" s="278"/>
      <c r="Y140" s="278"/>
      <c r="Z140" s="278"/>
    </row>
    <row r="141" spans="1:26" x14ac:dyDescent="0.2">
      <c r="A141" s="277"/>
      <c r="B141" s="278"/>
      <c r="C141" s="278"/>
      <c r="D141" s="278"/>
      <c r="E141" s="278"/>
      <c r="F141" s="278"/>
      <c r="G141" s="278"/>
      <c r="H141" s="278"/>
      <c r="I141" s="278"/>
      <c r="J141" s="278"/>
      <c r="K141" s="278"/>
      <c r="L141" s="278"/>
      <c r="M141" s="278"/>
      <c r="N141" s="278"/>
      <c r="O141" s="278"/>
      <c r="P141" s="278"/>
      <c r="Q141" s="278"/>
      <c r="R141" s="278"/>
      <c r="S141" s="278"/>
      <c r="T141" s="278"/>
      <c r="U141" s="278"/>
      <c r="V141" s="278"/>
      <c r="W141" s="278"/>
      <c r="X141" s="278"/>
      <c r="Y141" s="278"/>
      <c r="Z141" s="278"/>
    </row>
    <row r="142" spans="1:26" x14ac:dyDescent="0.2">
      <c r="A142" s="277"/>
      <c r="B142" s="278"/>
      <c r="C142" s="278"/>
      <c r="D142" s="278"/>
      <c r="E142" s="278"/>
      <c r="F142" s="278"/>
      <c r="G142" s="278"/>
      <c r="H142" s="278"/>
      <c r="I142" s="278"/>
      <c r="J142" s="278"/>
      <c r="K142" s="278"/>
      <c r="L142" s="278"/>
      <c r="M142" s="278"/>
      <c r="N142" s="278"/>
      <c r="O142" s="278"/>
      <c r="P142" s="278"/>
      <c r="Q142" s="278"/>
      <c r="R142" s="278"/>
      <c r="S142" s="278"/>
      <c r="T142" s="278"/>
      <c r="U142" s="278"/>
      <c r="V142" s="278"/>
      <c r="W142" s="278"/>
      <c r="X142" s="278"/>
      <c r="Y142" s="278"/>
      <c r="Z142" s="278"/>
    </row>
    <row r="143" spans="1:26" x14ac:dyDescent="0.2">
      <c r="A143" s="277"/>
      <c r="B143" s="278"/>
      <c r="C143" s="278"/>
      <c r="D143" s="278"/>
      <c r="E143" s="278"/>
      <c r="F143" s="278"/>
      <c r="G143" s="278"/>
      <c r="H143" s="278"/>
      <c r="I143" s="278"/>
      <c r="J143" s="278"/>
      <c r="K143" s="278"/>
      <c r="L143" s="278"/>
      <c r="M143" s="278"/>
      <c r="N143" s="278"/>
      <c r="O143" s="278"/>
      <c r="P143" s="278"/>
      <c r="Q143" s="278"/>
      <c r="R143" s="278"/>
      <c r="S143" s="278"/>
      <c r="T143" s="278"/>
      <c r="U143" s="278"/>
      <c r="V143" s="278"/>
      <c r="W143" s="278"/>
      <c r="X143" s="278"/>
      <c r="Y143" s="278"/>
      <c r="Z143" s="278"/>
    </row>
    <row r="144" spans="1:26" x14ac:dyDescent="0.2">
      <c r="A144" s="277"/>
      <c r="B144" s="278"/>
      <c r="C144" s="278"/>
      <c r="D144" s="278"/>
      <c r="E144" s="278"/>
      <c r="F144" s="278"/>
      <c r="G144" s="278"/>
      <c r="H144" s="278"/>
      <c r="I144" s="278"/>
      <c r="J144" s="278"/>
      <c r="K144" s="278"/>
      <c r="L144" s="278"/>
      <c r="M144" s="278"/>
      <c r="N144" s="278"/>
      <c r="O144" s="278"/>
      <c r="P144" s="278"/>
      <c r="Q144" s="278"/>
      <c r="R144" s="278"/>
      <c r="S144" s="278"/>
      <c r="T144" s="278"/>
      <c r="U144" s="278"/>
      <c r="V144" s="278"/>
      <c r="W144" s="278"/>
      <c r="X144" s="278"/>
      <c r="Y144" s="278"/>
      <c r="Z144" s="278"/>
    </row>
    <row r="145" spans="1:26" x14ac:dyDescent="0.2">
      <c r="A145" s="277"/>
      <c r="B145" s="278"/>
      <c r="C145" s="278"/>
      <c r="D145" s="278"/>
      <c r="E145" s="278"/>
      <c r="F145" s="278"/>
      <c r="G145" s="278"/>
      <c r="H145" s="278"/>
      <c r="I145" s="278"/>
      <c r="J145" s="278"/>
      <c r="K145" s="278"/>
      <c r="L145" s="278"/>
      <c r="M145" s="278"/>
      <c r="N145" s="278"/>
      <c r="O145" s="278"/>
      <c r="P145" s="278"/>
      <c r="Q145" s="278"/>
      <c r="R145" s="278"/>
      <c r="S145" s="278"/>
      <c r="T145" s="278"/>
      <c r="U145" s="278"/>
      <c r="V145" s="278"/>
      <c r="W145" s="278"/>
      <c r="X145" s="278"/>
      <c r="Y145" s="278"/>
      <c r="Z145" s="278"/>
    </row>
    <row r="146" spans="1:26" x14ac:dyDescent="0.2">
      <c r="A146" s="277"/>
      <c r="B146" s="278"/>
      <c r="C146" s="278"/>
      <c r="D146" s="278"/>
      <c r="E146" s="278"/>
      <c r="F146" s="278"/>
      <c r="G146" s="278"/>
      <c r="H146" s="278"/>
      <c r="I146" s="278"/>
      <c r="J146" s="278"/>
      <c r="K146" s="278"/>
      <c r="L146" s="278"/>
      <c r="M146" s="278"/>
      <c r="N146" s="278"/>
      <c r="O146" s="278"/>
      <c r="P146" s="278"/>
      <c r="Q146" s="278"/>
      <c r="R146" s="278"/>
      <c r="S146" s="278"/>
      <c r="T146" s="278"/>
      <c r="U146" s="278"/>
      <c r="V146" s="278"/>
      <c r="W146" s="278"/>
      <c r="X146" s="278"/>
      <c r="Y146" s="278"/>
      <c r="Z146" s="278"/>
    </row>
    <row r="147" spans="1:26" x14ac:dyDescent="0.2">
      <c r="A147" s="277"/>
      <c r="B147" s="278"/>
      <c r="C147" s="278"/>
      <c r="D147" s="278"/>
      <c r="E147" s="278"/>
      <c r="F147" s="278"/>
      <c r="G147" s="278"/>
      <c r="H147" s="278"/>
      <c r="I147" s="278"/>
      <c r="J147" s="278"/>
      <c r="K147" s="278"/>
      <c r="L147" s="278"/>
      <c r="M147" s="278"/>
      <c r="N147" s="278"/>
      <c r="O147" s="278"/>
      <c r="P147" s="278"/>
      <c r="Q147" s="278"/>
      <c r="R147" s="278"/>
      <c r="S147" s="278"/>
      <c r="T147" s="278"/>
      <c r="U147" s="278"/>
      <c r="V147" s="278"/>
      <c r="W147" s="278"/>
      <c r="X147" s="278"/>
      <c r="Y147" s="278"/>
      <c r="Z147" s="278"/>
    </row>
    <row r="148" spans="1:26" x14ac:dyDescent="0.2">
      <c r="A148" s="277"/>
      <c r="B148" s="278"/>
      <c r="C148" s="278"/>
      <c r="D148" s="278"/>
      <c r="E148" s="278"/>
      <c r="F148" s="278"/>
      <c r="G148" s="278"/>
      <c r="H148" s="278"/>
      <c r="I148" s="278"/>
      <c r="J148" s="278"/>
      <c r="K148" s="278"/>
      <c r="L148" s="278"/>
      <c r="M148" s="278"/>
      <c r="N148" s="278"/>
      <c r="O148" s="278"/>
      <c r="P148" s="278"/>
      <c r="Q148" s="278"/>
      <c r="R148" s="278"/>
      <c r="S148" s="278"/>
      <c r="T148" s="278"/>
      <c r="U148" s="278"/>
      <c r="V148" s="278"/>
      <c r="W148" s="278"/>
      <c r="X148" s="278"/>
      <c r="Y148" s="278"/>
      <c r="Z148" s="278"/>
    </row>
    <row r="149" spans="1:26" x14ac:dyDescent="0.2">
      <c r="A149" s="277"/>
      <c r="B149" s="278"/>
      <c r="C149" s="278"/>
      <c r="D149" s="278"/>
      <c r="E149" s="278"/>
      <c r="F149" s="278"/>
      <c r="G149" s="278"/>
      <c r="H149" s="278"/>
      <c r="I149" s="278"/>
      <c r="J149" s="278"/>
      <c r="K149" s="278"/>
      <c r="L149" s="278"/>
      <c r="M149" s="278"/>
      <c r="N149" s="278"/>
      <c r="O149" s="278"/>
      <c r="P149" s="278"/>
      <c r="Q149" s="278"/>
      <c r="R149" s="278"/>
      <c r="S149" s="278"/>
      <c r="T149" s="278"/>
      <c r="U149" s="278"/>
      <c r="V149" s="278"/>
      <c r="W149" s="278"/>
      <c r="X149" s="278"/>
      <c r="Y149" s="278"/>
      <c r="Z149" s="278"/>
    </row>
    <row r="150" spans="1:26" x14ac:dyDescent="0.2">
      <c r="A150" s="277"/>
      <c r="B150" s="278"/>
      <c r="C150" s="278"/>
      <c r="D150" s="278"/>
      <c r="E150" s="278"/>
      <c r="F150" s="278"/>
      <c r="G150" s="278"/>
      <c r="H150" s="278"/>
      <c r="I150" s="278"/>
      <c r="J150" s="278"/>
      <c r="K150" s="278"/>
      <c r="L150" s="278"/>
      <c r="M150" s="278"/>
      <c r="N150" s="278"/>
      <c r="O150" s="278"/>
      <c r="P150" s="278"/>
      <c r="Q150" s="278"/>
      <c r="R150" s="278"/>
      <c r="S150" s="278"/>
      <c r="T150" s="278"/>
      <c r="U150" s="278"/>
      <c r="V150" s="278"/>
      <c r="W150" s="278"/>
      <c r="X150" s="278"/>
      <c r="Y150" s="278"/>
      <c r="Z150" s="278"/>
    </row>
    <row r="151" spans="1:26" x14ac:dyDescent="0.2">
      <c r="A151" s="277"/>
      <c r="B151" s="278"/>
      <c r="C151" s="278"/>
      <c r="D151" s="278"/>
      <c r="E151" s="278"/>
      <c r="F151" s="278"/>
      <c r="G151" s="278"/>
      <c r="H151" s="278"/>
      <c r="I151" s="278"/>
      <c r="J151" s="278"/>
      <c r="K151" s="278"/>
      <c r="L151" s="278"/>
      <c r="M151" s="278"/>
      <c r="N151" s="278"/>
      <c r="O151" s="278"/>
      <c r="P151" s="278"/>
      <c r="Q151" s="278"/>
      <c r="R151" s="278"/>
      <c r="S151" s="278"/>
      <c r="T151" s="278"/>
      <c r="U151" s="278"/>
      <c r="V151" s="278"/>
      <c r="W151" s="278"/>
      <c r="X151" s="278"/>
      <c r="Y151" s="278"/>
      <c r="Z151" s="278"/>
    </row>
    <row r="152" spans="1:26" x14ac:dyDescent="0.2">
      <c r="A152" s="277"/>
      <c r="B152" s="278"/>
      <c r="C152" s="278"/>
      <c r="D152" s="278"/>
      <c r="E152" s="278"/>
      <c r="F152" s="278"/>
      <c r="G152" s="278"/>
      <c r="H152" s="278"/>
      <c r="I152" s="278"/>
      <c r="J152" s="278"/>
      <c r="K152" s="278"/>
      <c r="L152" s="278"/>
      <c r="M152" s="278"/>
      <c r="N152" s="278"/>
      <c r="O152" s="278"/>
      <c r="P152" s="278"/>
      <c r="Q152" s="278"/>
      <c r="R152" s="278"/>
      <c r="S152" s="278"/>
      <c r="T152" s="278"/>
      <c r="U152" s="278"/>
      <c r="V152" s="278"/>
      <c r="W152" s="278"/>
      <c r="X152" s="278"/>
      <c r="Y152" s="278"/>
      <c r="Z152" s="278"/>
    </row>
    <row r="153" spans="1:26" x14ac:dyDescent="0.2">
      <c r="A153" s="277"/>
      <c r="B153" s="278"/>
      <c r="C153" s="278"/>
      <c r="D153" s="278"/>
      <c r="E153" s="278"/>
      <c r="F153" s="278"/>
      <c r="G153" s="278"/>
      <c r="H153" s="278"/>
      <c r="I153" s="278"/>
      <c r="J153" s="278"/>
      <c r="K153" s="278"/>
      <c r="L153" s="278"/>
      <c r="M153" s="278"/>
      <c r="N153" s="278"/>
      <c r="O153" s="278"/>
      <c r="P153" s="278"/>
      <c r="Q153" s="278"/>
      <c r="R153" s="278"/>
      <c r="S153" s="278"/>
      <c r="T153" s="278"/>
      <c r="U153" s="278"/>
      <c r="V153" s="278"/>
      <c r="W153" s="278"/>
      <c r="X153" s="278"/>
      <c r="Y153" s="278"/>
      <c r="Z153" s="278"/>
    </row>
    <row r="154" spans="1:26" x14ac:dyDescent="0.2">
      <c r="A154" s="277"/>
      <c r="B154" s="278"/>
      <c r="C154" s="278"/>
      <c r="D154" s="278"/>
      <c r="E154" s="278"/>
      <c r="F154" s="278"/>
      <c r="G154" s="278"/>
      <c r="H154" s="278"/>
      <c r="I154" s="278"/>
      <c r="J154" s="278"/>
      <c r="K154" s="278"/>
      <c r="L154" s="278"/>
      <c r="M154" s="278"/>
      <c r="N154" s="278"/>
      <c r="O154" s="278"/>
      <c r="P154" s="278"/>
      <c r="Q154" s="278"/>
      <c r="R154" s="278"/>
      <c r="S154" s="278"/>
      <c r="T154" s="278"/>
      <c r="U154" s="278"/>
      <c r="V154" s="278"/>
      <c r="W154" s="278"/>
      <c r="X154" s="278"/>
      <c r="Y154" s="278"/>
      <c r="Z154" s="278"/>
    </row>
    <row r="155" spans="1:26" x14ac:dyDescent="0.2">
      <c r="A155" s="277"/>
      <c r="B155" s="278"/>
      <c r="C155" s="278"/>
      <c r="D155" s="278"/>
      <c r="E155" s="278"/>
      <c r="F155" s="278"/>
      <c r="G155" s="278"/>
      <c r="H155" s="278"/>
      <c r="I155" s="278"/>
      <c r="J155" s="278"/>
      <c r="K155" s="278"/>
      <c r="L155" s="278"/>
      <c r="M155" s="278"/>
      <c r="N155" s="278"/>
      <c r="O155" s="278"/>
      <c r="P155" s="278"/>
      <c r="Q155" s="278"/>
      <c r="R155" s="278"/>
      <c r="S155" s="278"/>
      <c r="T155" s="278"/>
      <c r="U155" s="278"/>
      <c r="V155" s="278"/>
      <c r="W155" s="278"/>
      <c r="X155" s="278"/>
      <c r="Y155" s="278"/>
      <c r="Z155" s="278"/>
    </row>
    <row r="156" spans="1:26" x14ac:dyDescent="0.2">
      <c r="A156" s="277"/>
      <c r="B156" s="278"/>
      <c r="C156" s="278"/>
      <c r="D156" s="278"/>
      <c r="E156" s="278"/>
      <c r="F156" s="278"/>
      <c r="G156" s="278"/>
      <c r="H156" s="278"/>
      <c r="I156" s="278"/>
      <c r="J156" s="278"/>
      <c r="K156" s="278"/>
      <c r="L156" s="278"/>
      <c r="M156" s="278"/>
      <c r="N156" s="278"/>
      <c r="O156" s="278"/>
      <c r="P156" s="278"/>
      <c r="Q156" s="278"/>
      <c r="R156" s="278"/>
      <c r="S156" s="278"/>
      <c r="T156" s="278"/>
      <c r="U156" s="278"/>
      <c r="V156" s="278"/>
      <c r="W156" s="278"/>
      <c r="X156" s="278"/>
      <c r="Y156" s="278"/>
      <c r="Z156" s="278"/>
    </row>
    <row r="157" spans="1:26" x14ac:dyDescent="0.2">
      <c r="A157" s="277"/>
      <c r="B157" s="278"/>
      <c r="C157" s="278"/>
      <c r="D157" s="278"/>
      <c r="E157" s="278"/>
      <c r="F157" s="278"/>
      <c r="G157" s="278"/>
      <c r="H157" s="278"/>
      <c r="I157" s="278"/>
      <c r="J157" s="278"/>
      <c r="K157" s="278"/>
      <c r="L157" s="278"/>
      <c r="M157" s="278"/>
      <c r="N157" s="278"/>
      <c r="O157" s="278"/>
      <c r="P157" s="278"/>
      <c r="Q157" s="278"/>
      <c r="R157" s="278"/>
      <c r="S157" s="278"/>
      <c r="T157" s="278"/>
      <c r="U157" s="278"/>
      <c r="V157" s="278"/>
      <c r="W157" s="278"/>
      <c r="X157" s="278"/>
      <c r="Y157" s="278"/>
      <c r="Z157" s="278"/>
    </row>
    <row r="158" spans="1:26" x14ac:dyDescent="0.2">
      <c r="A158" s="277"/>
      <c r="B158" s="278"/>
      <c r="C158" s="278"/>
      <c r="D158" s="278"/>
      <c r="E158" s="278"/>
      <c r="F158" s="278"/>
      <c r="G158" s="278"/>
      <c r="H158" s="278"/>
      <c r="I158" s="278"/>
      <c r="J158" s="278"/>
      <c r="K158" s="278"/>
      <c r="L158" s="278"/>
      <c r="M158" s="278"/>
      <c r="N158" s="278"/>
      <c r="O158" s="278"/>
      <c r="P158" s="278"/>
      <c r="Q158" s="278"/>
      <c r="R158" s="278"/>
      <c r="S158" s="278"/>
      <c r="T158" s="278"/>
      <c r="U158" s="278"/>
      <c r="V158" s="278"/>
      <c r="W158" s="278"/>
      <c r="X158" s="278"/>
      <c r="Y158" s="278"/>
      <c r="Z158" s="278"/>
    </row>
    <row r="159" spans="1:26" x14ac:dyDescent="0.2">
      <c r="A159" s="277"/>
      <c r="B159" s="278"/>
      <c r="C159" s="278"/>
      <c r="D159" s="278"/>
      <c r="E159" s="278"/>
      <c r="F159" s="278"/>
      <c r="G159" s="278"/>
      <c r="H159" s="278"/>
      <c r="I159" s="278"/>
      <c r="J159" s="278"/>
      <c r="K159" s="278"/>
      <c r="L159" s="278"/>
      <c r="M159" s="278"/>
      <c r="N159" s="278"/>
      <c r="O159" s="278"/>
      <c r="P159" s="278"/>
      <c r="Q159" s="278"/>
      <c r="R159" s="278"/>
      <c r="S159" s="278"/>
      <c r="T159" s="278"/>
      <c r="U159" s="278"/>
      <c r="V159" s="278"/>
      <c r="W159" s="278"/>
      <c r="X159" s="278"/>
      <c r="Y159" s="278"/>
      <c r="Z159" s="278"/>
    </row>
    <row r="160" spans="1:26" x14ac:dyDescent="0.2">
      <c r="A160" s="277"/>
      <c r="B160" s="278"/>
      <c r="C160" s="278"/>
      <c r="D160" s="278"/>
      <c r="E160" s="278"/>
      <c r="F160" s="278"/>
      <c r="G160" s="278"/>
      <c r="H160" s="278"/>
      <c r="I160" s="278"/>
      <c r="J160" s="278"/>
      <c r="K160" s="278"/>
      <c r="L160" s="278"/>
      <c r="M160" s="278"/>
      <c r="N160" s="278"/>
      <c r="O160" s="278"/>
      <c r="P160" s="278"/>
      <c r="Q160" s="278"/>
      <c r="R160" s="278"/>
      <c r="S160" s="278"/>
      <c r="T160" s="278"/>
      <c r="U160" s="278"/>
      <c r="V160" s="278"/>
      <c r="W160" s="278"/>
      <c r="X160" s="278"/>
      <c r="Y160" s="278"/>
      <c r="Z160" s="278"/>
    </row>
    <row r="161" spans="1:26" x14ac:dyDescent="0.2">
      <c r="A161" s="277"/>
      <c r="B161" s="278"/>
      <c r="C161" s="278"/>
      <c r="D161" s="278"/>
      <c r="E161" s="278"/>
      <c r="F161" s="278"/>
      <c r="G161" s="278"/>
      <c r="H161" s="278"/>
      <c r="I161" s="278"/>
      <c r="J161" s="278"/>
      <c r="K161" s="278"/>
      <c r="L161" s="278"/>
      <c r="M161" s="278"/>
      <c r="N161" s="278"/>
      <c r="O161" s="278"/>
      <c r="P161" s="278"/>
      <c r="Q161" s="278"/>
      <c r="R161" s="278"/>
      <c r="S161" s="278"/>
      <c r="T161" s="278"/>
      <c r="U161" s="278"/>
      <c r="V161" s="278"/>
      <c r="W161" s="278"/>
      <c r="X161" s="278"/>
      <c r="Y161" s="278"/>
      <c r="Z161" s="278"/>
    </row>
    <row r="162" spans="1:26" x14ac:dyDescent="0.2">
      <c r="A162" s="277"/>
      <c r="B162" s="278"/>
      <c r="C162" s="278"/>
      <c r="D162" s="278"/>
      <c r="E162" s="278"/>
      <c r="F162" s="278"/>
      <c r="G162" s="278"/>
      <c r="H162" s="278"/>
      <c r="I162" s="278"/>
      <c r="J162" s="278"/>
      <c r="K162" s="278"/>
      <c r="L162" s="278"/>
      <c r="M162" s="278"/>
      <c r="N162" s="278"/>
      <c r="O162" s="278"/>
      <c r="P162" s="278"/>
      <c r="Q162" s="278"/>
      <c r="R162" s="278"/>
      <c r="S162" s="278"/>
      <c r="T162" s="278"/>
      <c r="U162" s="278"/>
      <c r="V162" s="278"/>
      <c r="W162" s="278"/>
      <c r="X162" s="278"/>
      <c r="Y162" s="278"/>
      <c r="Z162" s="278"/>
    </row>
    <row r="163" spans="1:26" x14ac:dyDescent="0.2">
      <c r="A163" s="277"/>
      <c r="B163" s="278"/>
      <c r="C163" s="278"/>
      <c r="D163" s="278"/>
      <c r="E163" s="278"/>
      <c r="F163" s="278"/>
      <c r="G163" s="278"/>
      <c r="H163" s="278"/>
      <c r="I163" s="278"/>
      <c r="J163" s="278"/>
      <c r="K163" s="278"/>
      <c r="L163" s="278"/>
      <c r="M163" s="278"/>
      <c r="N163" s="278"/>
      <c r="O163" s="278"/>
      <c r="P163" s="278"/>
      <c r="Q163" s="278"/>
      <c r="R163" s="278"/>
      <c r="S163" s="278"/>
      <c r="T163" s="278"/>
      <c r="U163" s="278"/>
      <c r="V163" s="278"/>
      <c r="W163" s="278"/>
      <c r="X163" s="278"/>
      <c r="Y163" s="278"/>
      <c r="Z163" s="278"/>
    </row>
    <row r="164" spans="1:26" x14ac:dyDescent="0.2">
      <c r="A164" s="277"/>
      <c r="B164" s="278"/>
      <c r="C164" s="278"/>
      <c r="D164" s="278"/>
      <c r="E164" s="278"/>
      <c r="F164" s="278"/>
      <c r="G164" s="278"/>
      <c r="H164" s="278"/>
      <c r="I164" s="278"/>
      <c r="J164" s="278"/>
      <c r="K164" s="278"/>
      <c r="L164" s="278"/>
      <c r="M164" s="278"/>
      <c r="N164" s="278"/>
      <c r="O164" s="278"/>
      <c r="P164" s="278"/>
      <c r="Q164" s="278"/>
      <c r="R164" s="278"/>
      <c r="S164" s="278"/>
      <c r="T164" s="278"/>
      <c r="U164" s="278"/>
      <c r="V164" s="278"/>
      <c r="W164" s="278"/>
      <c r="X164" s="278"/>
      <c r="Y164" s="278"/>
      <c r="Z164" s="278"/>
    </row>
    <row r="165" spans="1:26" x14ac:dyDescent="0.2">
      <c r="A165" s="277"/>
      <c r="B165" s="278"/>
      <c r="C165" s="278"/>
      <c r="D165" s="278"/>
      <c r="E165" s="278"/>
      <c r="F165" s="278"/>
      <c r="G165" s="278"/>
      <c r="H165" s="278"/>
      <c r="I165" s="278"/>
      <c r="J165" s="278"/>
      <c r="K165" s="278"/>
      <c r="L165" s="278"/>
      <c r="M165" s="278"/>
      <c r="N165" s="278"/>
      <c r="O165" s="278"/>
      <c r="P165" s="278"/>
      <c r="Q165" s="278"/>
      <c r="R165" s="278"/>
      <c r="S165" s="278"/>
      <c r="T165" s="278"/>
      <c r="U165" s="278"/>
      <c r="V165" s="278"/>
      <c r="W165" s="278"/>
      <c r="X165" s="278"/>
      <c r="Y165" s="278"/>
      <c r="Z165" s="278"/>
    </row>
    <row r="166" spans="1:26" x14ac:dyDescent="0.2">
      <c r="A166" s="277"/>
      <c r="B166" s="278"/>
      <c r="C166" s="278"/>
      <c r="D166" s="278"/>
      <c r="E166" s="278"/>
      <c r="F166" s="278"/>
      <c r="G166" s="278"/>
      <c r="H166" s="278"/>
      <c r="I166" s="278"/>
      <c r="J166" s="278"/>
      <c r="K166" s="278"/>
      <c r="L166" s="278"/>
      <c r="M166" s="278"/>
      <c r="N166" s="278"/>
      <c r="O166" s="278"/>
      <c r="P166" s="278"/>
      <c r="Q166" s="278"/>
      <c r="R166" s="278"/>
      <c r="S166" s="278"/>
      <c r="T166" s="278"/>
      <c r="U166" s="278"/>
      <c r="V166" s="278"/>
      <c r="W166" s="278"/>
      <c r="X166" s="278"/>
      <c r="Y166" s="278"/>
      <c r="Z166" s="278"/>
    </row>
    <row r="167" spans="1:26" x14ac:dyDescent="0.2">
      <c r="A167" s="277"/>
      <c r="B167" s="278"/>
      <c r="C167" s="278"/>
      <c r="D167" s="278"/>
      <c r="E167" s="278"/>
      <c r="F167" s="278"/>
      <c r="G167" s="278"/>
      <c r="H167" s="278"/>
      <c r="I167" s="278"/>
      <c r="J167" s="278"/>
      <c r="K167" s="278"/>
      <c r="L167" s="278"/>
      <c r="M167" s="278"/>
      <c r="N167" s="278"/>
      <c r="O167" s="278"/>
      <c r="P167" s="278"/>
      <c r="Q167" s="278"/>
      <c r="R167" s="278"/>
      <c r="S167" s="278"/>
      <c r="T167" s="278"/>
      <c r="U167" s="278"/>
      <c r="V167" s="278"/>
      <c r="W167" s="278"/>
      <c r="X167" s="278"/>
      <c r="Y167" s="278"/>
      <c r="Z167" s="278"/>
    </row>
    <row r="168" spans="1:26" x14ac:dyDescent="0.2">
      <c r="A168" s="277"/>
      <c r="B168" s="278"/>
      <c r="C168" s="278"/>
      <c r="D168" s="278"/>
      <c r="E168" s="278"/>
      <c r="F168" s="278"/>
      <c r="G168" s="278"/>
      <c r="H168" s="278"/>
      <c r="I168" s="278"/>
      <c r="J168" s="278"/>
      <c r="K168" s="278"/>
      <c r="L168" s="278"/>
      <c r="M168" s="278"/>
      <c r="N168" s="278"/>
      <c r="O168" s="278"/>
      <c r="P168" s="278"/>
      <c r="Q168" s="278"/>
      <c r="R168" s="278"/>
      <c r="S168" s="278"/>
      <c r="T168" s="278"/>
      <c r="U168" s="278"/>
      <c r="V168" s="278"/>
      <c r="W168" s="278"/>
      <c r="X168" s="278"/>
      <c r="Y168" s="278"/>
      <c r="Z168" s="278"/>
    </row>
    <row r="169" spans="1:26" x14ac:dyDescent="0.2">
      <c r="A169" s="277"/>
      <c r="B169" s="278"/>
      <c r="C169" s="278"/>
      <c r="D169" s="278"/>
      <c r="E169" s="278"/>
      <c r="F169" s="278"/>
      <c r="G169" s="278"/>
      <c r="H169" s="278"/>
      <c r="I169" s="278"/>
      <c r="J169" s="278"/>
      <c r="K169" s="278"/>
      <c r="L169" s="278"/>
      <c r="M169" s="278"/>
      <c r="N169" s="278"/>
      <c r="O169" s="278"/>
      <c r="P169" s="278"/>
      <c r="Q169" s="278"/>
      <c r="R169" s="278"/>
      <c r="S169" s="278"/>
      <c r="T169" s="278"/>
      <c r="U169" s="278"/>
      <c r="V169" s="278"/>
      <c r="W169" s="278"/>
      <c r="X169" s="278"/>
      <c r="Y169" s="278"/>
      <c r="Z169" s="278"/>
    </row>
    <row r="170" spans="1:26" x14ac:dyDescent="0.2">
      <c r="A170" s="277"/>
      <c r="B170" s="278"/>
      <c r="C170" s="278"/>
      <c r="D170" s="278"/>
      <c r="E170" s="278"/>
      <c r="F170" s="278"/>
      <c r="G170" s="278"/>
      <c r="H170" s="278"/>
      <c r="I170" s="278"/>
      <c r="J170" s="278"/>
      <c r="K170" s="278"/>
      <c r="L170" s="278"/>
      <c r="M170" s="278"/>
      <c r="N170" s="278"/>
      <c r="O170" s="278"/>
      <c r="P170" s="278"/>
      <c r="Q170" s="278"/>
      <c r="R170" s="278"/>
      <c r="S170" s="278"/>
      <c r="T170" s="278"/>
      <c r="U170" s="278"/>
      <c r="V170" s="278"/>
      <c r="W170" s="278"/>
      <c r="X170" s="278"/>
      <c r="Y170" s="278"/>
      <c r="Z170" s="278"/>
    </row>
    <row r="171" spans="1:26" x14ac:dyDescent="0.2">
      <c r="A171" s="277"/>
      <c r="B171" s="278"/>
      <c r="C171" s="278"/>
      <c r="D171" s="278"/>
      <c r="E171" s="278"/>
      <c r="F171" s="278"/>
      <c r="G171" s="278"/>
      <c r="H171" s="278"/>
      <c r="I171" s="278"/>
      <c r="J171" s="278"/>
      <c r="K171" s="278"/>
      <c r="L171" s="278"/>
      <c r="M171" s="278"/>
      <c r="N171" s="278"/>
      <c r="O171" s="278"/>
      <c r="P171" s="278"/>
      <c r="Q171" s="278"/>
      <c r="R171" s="278"/>
      <c r="S171" s="278"/>
      <c r="T171" s="278"/>
      <c r="U171" s="278"/>
      <c r="V171" s="278"/>
      <c r="W171" s="278"/>
      <c r="X171" s="278"/>
      <c r="Y171" s="278"/>
      <c r="Z171" s="278"/>
    </row>
    <row r="172" spans="1:26" x14ac:dyDescent="0.2">
      <c r="A172" s="277"/>
      <c r="B172" s="278"/>
      <c r="C172" s="278"/>
      <c r="D172" s="278"/>
      <c r="E172" s="278"/>
      <c r="F172" s="278"/>
      <c r="G172" s="278"/>
      <c r="H172" s="278"/>
      <c r="I172" s="278"/>
      <c r="J172" s="278"/>
      <c r="K172" s="278"/>
      <c r="L172" s="278"/>
      <c r="M172" s="278"/>
      <c r="N172" s="278"/>
      <c r="O172" s="278"/>
      <c r="P172" s="278"/>
      <c r="Q172" s="278"/>
      <c r="R172" s="278"/>
      <c r="S172" s="278"/>
      <c r="T172" s="278"/>
      <c r="U172" s="278"/>
      <c r="V172" s="278"/>
      <c r="W172" s="278"/>
      <c r="X172" s="278"/>
      <c r="Y172" s="278"/>
      <c r="Z172" s="278"/>
    </row>
    <row r="173" spans="1:26" x14ac:dyDescent="0.2">
      <c r="A173" s="277"/>
      <c r="B173" s="278"/>
      <c r="C173" s="278"/>
      <c r="D173" s="278"/>
      <c r="E173" s="278"/>
      <c r="F173" s="278"/>
      <c r="G173" s="278"/>
      <c r="H173" s="278"/>
      <c r="I173" s="278"/>
      <c r="J173" s="278"/>
      <c r="K173" s="278"/>
      <c r="L173" s="278"/>
      <c r="M173" s="278"/>
      <c r="N173" s="278"/>
      <c r="O173" s="278"/>
      <c r="P173" s="278"/>
      <c r="Q173" s="278"/>
      <c r="R173" s="278"/>
      <c r="S173" s="278"/>
      <c r="T173" s="278"/>
      <c r="U173" s="278"/>
      <c r="V173" s="278"/>
      <c r="W173" s="278"/>
      <c r="X173" s="278"/>
      <c r="Y173" s="278"/>
      <c r="Z173" s="278"/>
    </row>
    <row r="174" spans="1:26" x14ac:dyDescent="0.2">
      <c r="A174" s="277"/>
      <c r="B174" s="278"/>
      <c r="C174" s="278"/>
      <c r="D174" s="278"/>
      <c r="E174" s="278"/>
      <c r="F174" s="278"/>
      <c r="G174" s="278"/>
      <c r="H174" s="278"/>
      <c r="I174" s="278"/>
      <c r="J174" s="278"/>
      <c r="K174" s="278"/>
      <c r="L174" s="278"/>
      <c r="M174" s="278"/>
      <c r="N174" s="278"/>
      <c r="O174" s="278"/>
      <c r="P174" s="278"/>
      <c r="Q174" s="278"/>
      <c r="R174" s="278"/>
      <c r="S174" s="278"/>
      <c r="T174" s="278"/>
      <c r="U174" s="278"/>
      <c r="V174" s="278"/>
      <c r="W174" s="278"/>
      <c r="X174" s="278"/>
      <c r="Y174" s="278"/>
      <c r="Z174" s="278"/>
    </row>
    <row r="175" spans="1:26" x14ac:dyDescent="0.2">
      <c r="A175" s="277"/>
      <c r="B175" s="278"/>
      <c r="C175" s="278"/>
      <c r="D175" s="278"/>
      <c r="E175" s="278"/>
      <c r="F175" s="278"/>
      <c r="G175" s="278"/>
      <c r="H175" s="278"/>
      <c r="I175" s="278"/>
      <c r="J175" s="278"/>
      <c r="K175" s="278"/>
      <c r="L175" s="278"/>
      <c r="M175" s="278"/>
      <c r="N175" s="278"/>
      <c r="O175" s="278"/>
      <c r="P175" s="278"/>
      <c r="Q175" s="278"/>
      <c r="R175" s="278"/>
      <c r="S175" s="278"/>
      <c r="T175" s="278"/>
      <c r="U175" s="278"/>
      <c r="V175" s="278"/>
      <c r="W175" s="278"/>
      <c r="X175" s="278"/>
      <c r="Y175" s="278"/>
      <c r="Z175" s="278"/>
    </row>
    <row r="176" spans="1:26" x14ac:dyDescent="0.2">
      <c r="A176" s="277"/>
      <c r="B176" s="278"/>
      <c r="C176" s="278"/>
      <c r="D176" s="278"/>
      <c r="E176" s="278"/>
      <c r="F176" s="278"/>
      <c r="G176" s="278"/>
      <c r="H176" s="278"/>
      <c r="I176" s="278"/>
      <c r="J176" s="278"/>
      <c r="K176" s="278"/>
      <c r="L176" s="278"/>
      <c r="M176" s="278"/>
      <c r="N176" s="278"/>
      <c r="O176" s="278"/>
      <c r="P176" s="278"/>
      <c r="Q176" s="278"/>
      <c r="R176" s="278"/>
      <c r="S176" s="278"/>
      <c r="T176" s="278"/>
      <c r="U176" s="278"/>
      <c r="V176" s="278"/>
      <c r="W176" s="278"/>
      <c r="X176" s="278"/>
      <c r="Y176" s="278"/>
      <c r="Z176" s="278"/>
    </row>
    <row r="177" spans="1:26" x14ac:dyDescent="0.2">
      <c r="A177" s="277"/>
      <c r="B177" s="278"/>
      <c r="C177" s="278"/>
      <c r="D177" s="278"/>
      <c r="E177" s="278"/>
      <c r="F177" s="278"/>
      <c r="G177" s="278"/>
      <c r="H177" s="278"/>
      <c r="I177" s="278"/>
      <c r="J177" s="278"/>
      <c r="K177" s="278"/>
      <c r="L177" s="278"/>
      <c r="M177" s="278"/>
      <c r="N177" s="278"/>
      <c r="O177" s="278"/>
      <c r="P177" s="278"/>
      <c r="Q177" s="278"/>
      <c r="R177" s="278"/>
      <c r="S177" s="278"/>
      <c r="T177" s="278"/>
      <c r="U177" s="278"/>
      <c r="V177" s="278"/>
      <c r="W177" s="278"/>
      <c r="X177" s="278"/>
      <c r="Y177" s="278"/>
      <c r="Z177" s="278"/>
    </row>
    <row r="178" spans="1:26" x14ac:dyDescent="0.2">
      <c r="A178" s="277"/>
      <c r="B178" s="278"/>
      <c r="C178" s="278"/>
      <c r="D178" s="278"/>
      <c r="E178" s="278"/>
      <c r="F178" s="278"/>
      <c r="G178" s="278"/>
      <c r="H178" s="278"/>
      <c r="I178" s="278"/>
      <c r="J178" s="278"/>
      <c r="K178" s="278"/>
      <c r="L178" s="278"/>
      <c r="M178" s="278"/>
      <c r="N178" s="278"/>
      <c r="O178" s="278"/>
      <c r="P178" s="278"/>
      <c r="Q178" s="278"/>
      <c r="R178" s="278"/>
      <c r="S178" s="278"/>
      <c r="T178" s="278"/>
      <c r="U178" s="278"/>
      <c r="V178" s="278"/>
      <c r="W178" s="278"/>
      <c r="X178" s="278"/>
      <c r="Y178" s="278"/>
      <c r="Z178" s="278"/>
    </row>
    <row r="179" spans="1:26" x14ac:dyDescent="0.2">
      <c r="A179" s="277"/>
      <c r="B179" s="278"/>
      <c r="C179" s="278"/>
      <c r="D179" s="278"/>
      <c r="E179" s="278"/>
      <c r="F179" s="278"/>
      <c r="G179" s="278"/>
      <c r="H179" s="278"/>
      <c r="I179" s="278"/>
      <c r="J179" s="278"/>
      <c r="K179" s="278"/>
      <c r="L179" s="278"/>
      <c r="M179" s="278"/>
      <c r="N179" s="278"/>
      <c r="O179" s="278"/>
      <c r="P179" s="278"/>
      <c r="Q179" s="278"/>
      <c r="R179" s="278"/>
      <c r="S179" s="278"/>
      <c r="T179" s="278"/>
      <c r="U179" s="278"/>
      <c r="V179" s="278"/>
      <c r="W179" s="278"/>
      <c r="X179" s="278"/>
      <c r="Y179" s="278"/>
      <c r="Z179" s="278"/>
    </row>
    <row r="180" spans="1:26" x14ac:dyDescent="0.2">
      <c r="A180" s="277"/>
      <c r="B180" s="278"/>
      <c r="C180" s="278"/>
      <c r="D180" s="278"/>
      <c r="E180" s="278"/>
      <c r="F180" s="278"/>
      <c r="G180" s="278"/>
      <c r="H180" s="278"/>
      <c r="I180" s="278"/>
      <c r="J180" s="278"/>
      <c r="K180" s="278"/>
      <c r="L180" s="278"/>
      <c r="M180" s="278"/>
      <c r="N180" s="278"/>
      <c r="O180" s="278"/>
      <c r="P180" s="278"/>
      <c r="Q180" s="278"/>
      <c r="R180" s="278"/>
      <c r="S180" s="278"/>
      <c r="T180" s="278"/>
      <c r="U180" s="278"/>
      <c r="V180" s="278"/>
      <c r="W180" s="278"/>
      <c r="X180" s="278"/>
      <c r="Y180" s="278"/>
      <c r="Z180" s="278"/>
    </row>
    <row r="181" spans="1:26" x14ac:dyDescent="0.2">
      <c r="A181" s="277"/>
      <c r="B181" s="278"/>
      <c r="C181" s="278"/>
      <c r="D181" s="278"/>
      <c r="E181" s="278"/>
      <c r="F181" s="278"/>
      <c r="G181" s="278"/>
      <c r="H181" s="278"/>
      <c r="I181" s="278"/>
      <c r="J181" s="278"/>
      <c r="K181" s="278"/>
      <c r="L181" s="278"/>
      <c r="M181" s="278"/>
      <c r="N181" s="278"/>
      <c r="O181" s="278"/>
      <c r="P181" s="278"/>
      <c r="Q181" s="278"/>
      <c r="R181" s="278"/>
      <c r="S181" s="278"/>
      <c r="T181" s="278"/>
      <c r="U181" s="278"/>
      <c r="V181" s="278"/>
      <c r="W181" s="278"/>
      <c r="X181" s="278"/>
      <c r="Y181" s="278"/>
      <c r="Z181" s="278"/>
    </row>
    <row r="182" spans="1:26" x14ac:dyDescent="0.2">
      <c r="A182" s="277"/>
      <c r="B182" s="278"/>
      <c r="C182" s="278"/>
      <c r="D182" s="278"/>
      <c r="E182" s="278"/>
      <c r="F182" s="278"/>
      <c r="G182" s="278"/>
      <c r="H182" s="278"/>
      <c r="I182" s="278"/>
      <c r="J182" s="278"/>
      <c r="K182" s="278"/>
      <c r="L182" s="278"/>
      <c r="M182" s="278"/>
      <c r="N182" s="278"/>
      <c r="O182" s="278"/>
      <c r="P182" s="278"/>
      <c r="Q182" s="278"/>
      <c r="R182" s="278"/>
      <c r="S182" s="278"/>
      <c r="T182" s="278"/>
      <c r="U182" s="278"/>
      <c r="V182" s="278"/>
      <c r="W182" s="278"/>
      <c r="X182" s="278"/>
      <c r="Y182" s="278"/>
      <c r="Z182" s="278"/>
    </row>
    <row r="183" spans="1:26" x14ac:dyDescent="0.2">
      <c r="A183" s="277"/>
      <c r="B183" s="278"/>
      <c r="C183" s="278"/>
      <c r="D183" s="278"/>
      <c r="E183" s="278"/>
      <c r="F183" s="278"/>
      <c r="G183" s="278"/>
      <c r="H183" s="278"/>
      <c r="I183" s="278"/>
      <c r="J183" s="278"/>
      <c r="K183" s="278"/>
      <c r="L183" s="278"/>
      <c r="M183" s="278"/>
      <c r="N183" s="278"/>
      <c r="O183" s="278"/>
      <c r="P183" s="278"/>
      <c r="Q183" s="278"/>
      <c r="R183" s="278"/>
      <c r="S183" s="278"/>
      <c r="T183" s="278"/>
      <c r="U183" s="278"/>
      <c r="V183" s="278"/>
      <c r="W183" s="278"/>
      <c r="X183" s="278"/>
      <c r="Y183" s="278"/>
      <c r="Z183" s="278"/>
    </row>
    <row r="184" spans="1:26" x14ac:dyDescent="0.2">
      <c r="A184" s="277"/>
      <c r="B184" s="278"/>
      <c r="C184" s="278"/>
      <c r="D184" s="278"/>
      <c r="E184" s="278"/>
      <c r="F184" s="278"/>
      <c r="G184" s="278"/>
      <c r="H184" s="278"/>
      <c r="I184" s="278"/>
      <c r="J184" s="278"/>
      <c r="K184" s="278"/>
      <c r="L184" s="278"/>
      <c r="M184" s="278"/>
      <c r="N184" s="278"/>
      <c r="O184" s="278"/>
      <c r="P184" s="278"/>
      <c r="Q184" s="278"/>
      <c r="R184" s="278"/>
      <c r="S184" s="278"/>
      <c r="T184" s="278"/>
      <c r="U184" s="278"/>
      <c r="V184" s="278"/>
      <c r="W184" s="278"/>
      <c r="X184" s="278"/>
      <c r="Y184" s="278"/>
      <c r="Z184" s="278"/>
    </row>
    <row r="185" spans="1:26" x14ac:dyDescent="0.2">
      <c r="A185" s="277"/>
      <c r="B185" s="278"/>
      <c r="C185" s="278"/>
      <c r="D185" s="278"/>
      <c r="E185" s="278"/>
      <c r="F185" s="278"/>
      <c r="G185" s="278"/>
      <c r="H185" s="278"/>
      <c r="I185" s="278"/>
      <c r="J185" s="278"/>
      <c r="K185" s="278"/>
      <c r="L185" s="278"/>
      <c r="M185" s="278"/>
      <c r="N185" s="278"/>
      <c r="O185" s="278"/>
      <c r="P185" s="278"/>
      <c r="Q185" s="278"/>
      <c r="R185" s="278"/>
      <c r="S185" s="278"/>
      <c r="T185" s="278"/>
      <c r="U185" s="278"/>
      <c r="V185" s="278"/>
      <c r="W185" s="278"/>
      <c r="X185" s="278"/>
      <c r="Y185" s="278"/>
      <c r="Z185" s="278"/>
    </row>
    <row r="186" spans="1:26" x14ac:dyDescent="0.2">
      <c r="A186" s="277"/>
      <c r="B186" s="278"/>
      <c r="C186" s="278"/>
      <c r="D186" s="278"/>
      <c r="E186" s="278"/>
      <c r="F186" s="278"/>
      <c r="G186" s="278"/>
      <c r="H186" s="278"/>
      <c r="I186" s="278"/>
      <c r="J186" s="278"/>
      <c r="K186" s="278"/>
      <c r="L186" s="278"/>
      <c r="M186" s="278"/>
      <c r="N186" s="278"/>
      <c r="O186" s="278"/>
      <c r="P186" s="278"/>
      <c r="Q186" s="278"/>
      <c r="R186" s="278"/>
      <c r="S186" s="278"/>
      <c r="T186" s="278"/>
      <c r="U186" s="278"/>
      <c r="V186" s="278"/>
      <c r="W186" s="278"/>
      <c r="X186" s="278"/>
      <c r="Y186" s="278"/>
      <c r="Z186" s="278"/>
    </row>
    <row r="187" spans="1:26" x14ac:dyDescent="0.2">
      <c r="A187" s="277"/>
      <c r="B187" s="278"/>
      <c r="C187" s="278"/>
      <c r="D187" s="278"/>
      <c r="E187" s="278"/>
      <c r="F187" s="278"/>
      <c r="G187" s="278"/>
      <c r="H187" s="278"/>
      <c r="I187" s="278"/>
      <c r="J187" s="278"/>
      <c r="K187" s="278"/>
      <c r="L187" s="278"/>
      <c r="M187" s="278"/>
      <c r="N187" s="278"/>
      <c r="O187" s="278"/>
      <c r="P187" s="278"/>
      <c r="Q187" s="278"/>
      <c r="R187" s="278"/>
      <c r="S187" s="278"/>
      <c r="T187" s="278"/>
      <c r="U187" s="278"/>
      <c r="V187" s="278"/>
      <c r="W187" s="278"/>
      <c r="X187" s="278"/>
      <c r="Y187" s="278"/>
      <c r="Z187" s="278"/>
    </row>
    <row r="188" spans="1:26" x14ac:dyDescent="0.2">
      <c r="A188" s="277"/>
      <c r="B188" s="278"/>
      <c r="C188" s="278"/>
      <c r="D188" s="278"/>
      <c r="E188" s="278"/>
      <c r="F188" s="278"/>
      <c r="G188" s="278"/>
      <c r="H188" s="278"/>
      <c r="I188" s="278"/>
      <c r="J188" s="278"/>
      <c r="K188" s="278"/>
      <c r="L188" s="278"/>
      <c r="M188" s="278"/>
      <c r="N188" s="278"/>
      <c r="O188" s="278"/>
      <c r="P188" s="278"/>
      <c r="Q188" s="278"/>
      <c r="R188" s="278"/>
      <c r="S188" s="278"/>
      <c r="T188" s="278"/>
      <c r="U188" s="278"/>
      <c r="V188" s="278"/>
      <c r="W188" s="278"/>
      <c r="X188" s="278"/>
      <c r="Y188" s="278"/>
      <c r="Z188" s="278"/>
    </row>
    <row r="189" spans="1:26" x14ac:dyDescent="0.2">
      <c r="A189" s="277"/>
      <c r="B189" s="278"/>
      <c r="C189" s="278"/>
      <c r="D189" s="278"/>
      <c r="E189" s="278"/>
      <c r="F189" s="278"/>
      <c r="G189" s="278"/>
      <c r="H189" s="278"/>
      <c r="I189" s="278"/>
      <c r="J189" s="278"/>
      <c r="K189" s="278"/>
      <c r="L189" s="278"/>
      <c r="M189" s="278"/>
      <c r="N189" s="278"/>
      <c r="O189" s="278"/>
      <c r="P189" s="278"/>
      <c r="Q189" s="278"/>
      <c r="R189" s="278"/>
      <c r="S189" s="278"/>
      <c r="T189" s="278"/>
      <c r="U189" s="278"/>
      <c r="V189" s="278"/>
      <c r="W189" s="278"/>
      <c r="X189" s="278"/>
      <c r="Y189" s="278"/>
      <c r="Z189" s="278"/>
    </row>
    <row r="190" spans="1:26" x14ac:dyDescent="0.2">
      <c r="A190" s="277"/>
      <c r="B190" s="278"/>
      <c r="C190" s="278"/>
      <c r="D190" s="278"/>
      <c r="E190" s="278"/>
      <c r="F190" s="278"/>
      <c r="G190" s="278"/>
      <c r="H190" s="278"/>
      <c r="I190" s="278"/>
      <c r="J190" s="278"/>
      <c r="K190" s="278"/>
      <c r="L190" s="278"/>
      <c r="M190" s="278"/>
      <c r="N190" s="278"/>
      <c r="O190" s="278"/>
      <c r="P190" s="278"/>
      <c r="Q190" s="278"/>
      <c r="R190" s="278"/>
      <c r="S190" s="278"/>
      <c r="T190" s="278"/>
      <c r="U190" s="278"/>
      <c r="V190" s="278"/>
      <c r="W190" s="278"/>
      <c r="X190" s="278"/>
      <c r="Y190" s="278"/>
      <c r="Z190" s="278"/>
    </row>
    <row r="191" spans="1:26" x14ac:dyDescent="0.2">
      <c r="A191" s="277"/>
      <c r="B191" s="278"/>
      <c r="C191" s="278"/>
      <c r="D191" s="278"/>
      <c r="E191" s="278"/>
      <c r="F191" s="278"/>
      <c r="G191" s="278"/>
      <c r="H191" s="278"/>
      <c r="I191" s="278"/>
      <c r="J191" s="278"/>
      <c r="K191" s="278"/>
      <c r="L191" s="278"/>
      <c r="M191" s="278"/>
      <c r="N191" s="278"/>
      <c r="O191" s="278"/>
      <c r="P191" s="278"/>
      <c r="Q191" s="278"/>
      <c r="R191" s="278"/>
      <c r="S191" s="278"/>
      <c r="T191" s="278"/>
      <c r="U191" s="278"/>
      <c r="V191" s="278"/>
      <c r="W191" s="278"/>
      <c r="X191" s="278"/>
      <c r="Y191" s="278"/>
      <c r="Z191" s="278"/>
    </row>
    <row r="192" spans="1:26" x14ac:dyDescent="0.2">
      <c r="A192" s="277"/>
      <c r="B192" s="278"/>
      <c r="C192" s="278"/>
      <c r="D192" s="278"/>
      <c r="E192" s="278"/>
      <c r="F192" s="278"/>
      <c r="G192" s="278"/>
      <c r="H192" s="278"/>
      <c r="I192" s="278"/>
      <c r="J192" s="278"/>
      <c r="K192" s="278"/>
      <c r="L192" s="278"/>
      <c r="M192" s="278"/>
      <c r="N192" s="278"/>
      <c r="O192" s="278"/>
      <c r="P192" s="278"/>
      <c r="Q192" s="278"/>
      <c r="R192" s="278"/>
      <c r="S192" s="278"/>
      <c r="T192" s="278"/>
      <c r="U192" s="278"/>
      <c r="V192" s="278"/>
      <c r="W192" s="278"/>
      <c r="X192" s="278"/>
      <c r="Y192" s="278"/>
      <c r="Z192" s="278"/>
    </row>
    <row r="193" spans="1:26" x14ac:dyDescent="0.2">
      <c r="A193" s="277"/>
      <c r="B193" s="278"/>
      <c r="C193" s="278"/>
      <c r="D193" s="278"/>
      <c r="E193" s="278"/>
      <c r="F193" s="278"/>
      <c r="G193" s="278"/>
      <c r="H193" s="278"/>
      <c r="I193" s="278"/>
      <c r="J193" s="278"/>
      <c r="K193" s="278"/>
      <c r="L193" s="278"/>
      <c r="M193" s="278"/>
      <c r="N193" s="278"/>
      <c r="O193" s="278"/>
      <c r="P193" s="278"/>
      <c r="Q193" s="278"/>
      <c r="R193" s="278"/>
      <c r="S193" s="278"/>
      <c r="T193" s="278"/>
      <c r="U193" s="278"/>
      <c r="V193" s="278"/>
      <c r="W193" s="278"/>
      <c r="X193" s="278"/>
      <c r="Y193" s="278"/>
      <c r="Z193" s="278"/>
    </row>
    <row r="194" spans="1:26" x14ac:dyDescent="0.2">
      <c r="A194" s="277"/>
      <c r="B194" s="278"/>
      <c r="C194" s="278"/>
      <c r="D194" s="278"/>
      <c r="E194" s="278"/>
      <c r="F194" s="278"/>
      <c r="G194" s="278"/>
      <c r="H194" s="278"/>
      <c r="I194" s="278"/>
      <c r="J194" s="278"/>
      <c r="K194" s="278"/>
      <c r="L194" s="278"/>
      <c r="M194" s="278"/>
      <c r="N194" s="278"/>
      <c r="O194" s="278"/>
      <c r="P194" s="278"/>
      <c r="Q194" s="278"/>
      <c r="R194" s="278"/>
      <c r="S194" s="278"/>
      <c r="T194" s="278"/>
      <c r="U194" s="278"/>
      <c r="V194" s="278"/>
      <c r="W194" s="278"/>
      <c r="X194" s="278"/>
      <c r="Y194" s="278"/>
      <c r="Z194" s="278"/>
    </row>
    <row r="195" spans="1:26" x14ac:dyDescent="0.2">
      <c r="A195" s="277"/>
      <c r="B195" s="278"/>
      <c r="C195" s="278"/>
      <c r="D195" s="278"/>
      <c r="E195" s="278"/>
      <c r="F195" s="278"/>
      <c r="G195" s="278"/>
      <c r="H195" s="278"/>
      <c r="I195" s="278"/>
      <c r="J195" s="278"/>
      <c r="K195" s="278"/>
      <c r="L195" s="278"/>
      <c r="M195" s="278"/>
      <c r="N195" s="278"/>
      <c r="O195" s="278"/>
      <c r="P195" s="278"/>
      <c r="Q195" s="278"/>
      <c r="R195" s="278"/>
      <c r="S195" s="278"/>
      <c r="T195" s="278"/>
      <c r="U195" s="278"/>
      <c r="V195" s="278"/>
      <c r="W195" s="278"/>
      <c r="X195" s="278"/>
      <c r="Y195" s="278"/>
      <c r="Z195" s="278"/>
    </row>
    <row r="196" spans="1:26" x14ac:dyDescent="0.2">
      <c r="A196" s="277"/>
      <c r="B196" s="278"/>
      <c r="C196" s="278"/>
      <c r="D196" s="278"/>
      <c r="E196" s="278"/>
      <c r="F196" s="278"/>
      <c r="G196" s="278"/>
      <c r="H196" s="278"/>
      <c r="I196" s="278"/>
      <c r="J196" s="278"/>
      <c r="K196" s="278"/>
      <c r="L196" s="278"/>
      <c r="M196" s="278"/>
      <c r="N196" s="278"/>
      <c r="O196" s="278"/>
      <c r="P196" s="278"/>
      <c r="Q196" s="278"/>
      <c r="R196" s="278"/>
      <c r="S196" s="278"/>
      <c r="T196" s="278"/>
      <c r="U196" s="278"/>
      <c r="V196" s="278"/>
      <c r="W196" s="278"/>
      <c r="X196" s="278"/>
      <c r="Y196" s="278"/>
      <c r="Z196" s="278"/>
    </row>
    <row r="197" spans="1:26" x14ac:dyDescent="0.2">
      <c r="A197" s="277"/>
      <c r="B197" s="278"/>
      <c r="C197" s="278"/>
      <c r="D197" s="278"/>
      <c r="E197" s="278"/>
      <c r="F197" s="278"/>
      <c r="G197" s="278"/>
      <c r="H197" s="278"/>
      <c r="I197" s="278"/>
      <c r="J197" s="278"/>
      <c r="K197" s="278"/>
      <c r="L197" s="278"/>
      <c r="M197" s="278"/>
      <c r="N197" s="278"/>
      <c r="O197" s="278"/>
      <c r="P197" s="278"/>
      <c r="Q197" s="278"/>
      <c r="R197" s="278"/>
      <c r="S197" s="278"/>
      <c r="T197" s="278"/>
      <c r="U197" s="278"/>
      <c r="V197" s="278"/>
      <c r="W197" s="278"/>
      <c r="X197" s="278"/>
      <c r="Y197" s="278"/>
      <c r="Z197" s="278"/>
    </row>
    <row r="198" spans="1:26" x14ac:dyDescent="0.2">
      <c r="A198" s="277"/>
      <c r="B198" s="278"/>
      <c r="C198" s="278"/>
      <c r="D198" s="278"/>
      <c r="E198" s="278"/>
      <c r="F198" s="278"/>
      <c r="G198" s="278"/>
      <c r="H198" s="278"/>
      <c r="I198" s="278"/>
      <c r="J198" s="278"/>
      <c r="K198" s="278"/>
      <c r="L198" s="278"/>
      <c r="M198" s="278"/>
      <c r="N198" s="278"/>
      <c r="O198" s="278"/>
      <c r="P198" s="278"/>
      <c r="Q198" s="278"/>
      <c r="R198" s="278"/>
      <c r="S198" s="278"/>
      <c r="T198" s="278"/>
      <c r="U198" s="278"/>
      <c r="V198" s="278"/>
      <c r="W198" s="278"/>
      <c r="X198" s="278"/>
      <c r="Y198" s="278"/>
      <c r="Z198" s="278"/>
    </row>
    <row r="199" spans="1:26" x14ac:dyDescent="0.2">
      <c r="A199" s="277"/>
      <c r="B199" s="278"/>
      <c r="C199" s="278"/>
      <c r="D199" s="278"/>
      <c r="E199" s="278"/>
      <c r="F199" s="278"/>
      <c r="G199" s="278"/>
      <c r="H199" s="278"/>
      <c r="I199" s="278"/>
      <c r="J199" s="278"/>
      <c r="K199" s="278"/>
      <c r="L199" s="278"/>
      <c r="M199" s="278"/>
      <c r="N199" s="278"/>
      <c r="O199" s="278"/>
      <c r="P199" s="278"/>
      <c r="Q199" s="278"/>
      <c r="R199" s="278"/>
      <c r="S199" s="278"/>
      <c r="T199" s="278"/>
      <c r="U199" s="278"/>
      <c r="V199" s="278"/>
      <c r="W199" s="278"/>
      <c r="X199" s="278"/>
      <c r="Y199" s="278"/>
      <c r="Z199" s="278"/>
    </row>
    <row r="200" spans="1:26" x14ac:dyDescent="0.2">
      <c r="A200" s="277"/>
      <c r="B200" s="278"/>
      <c r="C200" s="278"/>
      <c r="D200" s="278"/>
      <c r="E200" s="278"/>
      <c r="F200" s="278"/>
      <c r="G200" s="278"/>
      <c r="H200" s="278"/>
      <c r="I200" s="278"/>
      <c r="J200" s="278"/>
      <c r="K200" s="278"/>
      <c r="L200" s="278"/>
      <c r="M200" s="278"/>
      <c r="N200" s="278"/>
      <c r="O200" s="278"/>
      <c r="P200" s="278"/>
      <c r="Q200" s="278"/>
      <c r="R200" s="278"/>
      <c r="S200" s="278"/>
      <c r="T200" s="278"/>
      <c r="U200" s="278"/>
      <c r="V200" s="278"/>
      <c r="W200" s="278"/>
      <c r="X200" s="278"/>
      <c r="Y200" s="278"/>
      <c r="Z200" s="278"/>
    </row>
    <row r="201" spans="1:26" x14ac:dyDescent="0.2">
      <c r="A201" s="277"/>
      <c r="B201" s="278"/>
      <c r="C201" s="278"/>
      <c r="D201" s="278"/>
      <c r="E201" s="278"/>
      <c r="F201" s="278"/>
      <c r="G201" s="278"/>
      <c r="H201" s="278"/>
      <c r="I201" s="278"/>
      <c r="J201" s="278"/>
      <c r="K201" s="278"/>
      <c r="L201" s="278"/>
      <c r="M201" s="278"/>
      <c r="N201" s="278"/>
      <c r="O201" s="278"/>
      <c r="P201" s="278"/>
      <c r="Q201" s="278"/>
      <c r="R201" s="278"/>
      <c r="S201" s="278"/>
      <c r="T201" s="278"/>
      <c r="U201" s="278"/>
      <c r="V201" s="278"/>
      <c r="W201" s="278"/>
      <c r="X201" s="278"/>
      <c r="Y201" s="278"/>
      <c r="Z201" s="278"/>
    </row>
    <row r="202" spans="1:26" x14ac:dyDescent="0.2">
      <c r="A202" s="277"/>
      <c r="B202" s="278"/>
      <c r="C202" s="278"/>
      <c r="D202" s="278"/>
      <c r="E202" s="278"/>
      <c r="F202" s="278"/>
      <c r="G202" s="278"/>
      <c r="H202" s="278"/>
      <c r="I202" s="278"/>
      <c r="J202" s="278"/>
      <c r="K202" s="278"/>
      <c r="L202" s="278"/>
      <c r="M202" s="278"/>
      <c r="N202" s="278"/>
      <c r="O202" s="278"/>
      <c r="P202" s="278"/>
      <c r="Q202" s="278"/>
      <c r="R202" s="278"/>
      <c r="S202" s="278"/>
      <c r="T202" s="278"/>
      <c r="U202" s="278"/>
      <c r="V202" s="278"/>
      <c r="W202" s="278"/>
      <c r="X202" s="278"/>
      <c r="Y202" s="278"/>
      <c r="Z202" s="278"/>
    </row>
    <row r="203" spans="1:26" x14ac:dyDescent="0.2">
      <c r="A203" s="277"/>
      <c r="B203" s="278"/>
      <c r="C203" s="278"/>
      <c r="D203" s="278"/>
      <c r="E203" s="278"/>
      <c r="F203" s="278"/>
      <c r="G203" s="278"/>
      <c r="H203" s="278"/>
      <c r="I203" s="278"/>
      <c r="J203" s="278"/>
      <c r="K203" s="278"/>
      <c r="L203" s="278"/>
      <c r="M203" s="278"/>
      <c r="N203" s="278"/>
      <c r="O203" s="278"/>
      <c r="P203" s="278"/>
      <c r="Q203" s="278"/>
      <c r="R203" s="278"/>
      <c r="S203" s="278"/>
      <c r="T203" s="278"/>
      <c r="U203" s="278"/>
      <c r="V203" s="278"/>
      <c r="W203" s="278"/>
      <c r="X203" s="278"/>
      <c r="Y203" s="278"/>
      <c r="Z203" s="278"/>
    </row>
    <row r="204" spans="1:26" x14ac:dyDescent="0.2">
      <c r="A204" s="277"/>
      <c r="B204" s="278"/>
      <c r="C204" s="278"/>
      <c r="D204" s="278"/>
      <c r="E204" s="278"/>
      <c r="F204" s="278"/>
      <c r="G204" s="278"/>
      <c r="H204" s="278"/>
      <c r="I204" s="278"/>
      <c r="J204" s="278"/>
      <c r="K204" s="278"/>
      <c r="L204" s="278"/>
      <c r="M204" s="278"/>
      <c r="N204" s="278"/>
      <c r="O204" s="278"/>
      <c r="P204" s="278"/>
      <c r="Q204" s="278"/>
      <c r="R204" s="278"/>
      <c r="S204" s="278"/>
      <c r="T204" s="278"/>
      <c r="U204" s="278"/>
      <c r="V204" s="278"/>
      <c r="W204" s="278"/>
      <c r="X204" s="278"/>
      <c r="Y204" s="278"/>
      <c r="Z204" s="278"/>
    </row>
    <row r="205" spans="1:26" x14ac:dyDescent="0.2">
      <c r="A205" s="277"/>
      <c r="B205" s="278"/>
      <c r="C205" s="278"/>
      <c r="D205" s="278"/>
      <c r="E205" s="278"/>
      <c r="F205" s="278"/>
      <c r="G205" s="278"/>
      <c r="H205" s="278"/>
      <c r="I205" s="278"/>
      <c r="J205" s="278"/>
      <c r="K205" s="278"/>
      <c r="L205" s="278"/>
      <c r="M205" s="278"/>
      <c r="N205" s="278"/>
      <c r="O205" s="278"/>
      <c r="P205" s="278"/>
      <c r="Q205" s="278"/>
      <c r="R205" s="278"/>
      <c r="S205" s="278"/>
      <c r="T205" s="278"/>
      <c r="U205" s="278"/>
      <c r="V205" s="278"/>
      <c r="W205" s="278"/>
      <c r="X205" s="278"/>
      <c r="Y205" s="278"/>
      <c r="Z205" s="278"/>
    </row>
    <row r="206" spans="1:26" x14ac:dyDescent="0.2">
      <c r="A206" s="277"/>
      <c r="B206" s="278"/>
      <c r="C206" s="278"/>
      <c r="D206" s="278"/>
      <c r="E206" s="278"/>
      <c r="F206" s="278"/>
      <c r="G206" s="278"/>
      <c r="H206" s="278"/>
      <c r="I206" s="278"/>
      <c r="J206" s="278"/>
      <c r="K206" s="278"/>
      <c r="L206" s="278"/>
      <c r="M206" s="278"/>
      <c r="N206" s="278"/>
      <c r="O206" s="278"/>
      <c r="P206" s="278"/>
      <c r="Q206" s="278"/>
      <c r="R206" s="278"/>
      <c r="S206" s="278"/>
      <c r="T206" s="278"/>
      <c r="U206" s="278"/>
      <c r="V206" s="278"/>
      <c r="W206" s="278"/>
      <c r="X206" s="278"/>
      <c r="Y206" s="278"/>
      <c r="Z206" s="278"/>
    </row>
    <row r="207" spans="1:26" x14ac:dyDescent="0.2">
      <c r="A207" s="277"/>
      <c r="B207" s="278"/>
      <c r="C207" s="278"/>
      <c r="D207" s="278"/>
      <c r="E207" s="278"/>
      <c r="F207" s="278"/>
      <c r="G207" s="278"/>
      <c r="H207" s="278"/>
      <c r="I207" s="278"/>
      <c r="J207" s="278"/>
      <c r="K207" s="278"/>
      <c r="L207" s="278"/>
      <c r="M207" s="278"/>
      <c r="N207" s="278"/>
      <c r="O207" s="278"/>
      <c r="P207" s="278"/>
      <c r="Q207" s="278"/>
      <c r="R207" s="278"/>
      <c r="S207" s="278"/>
      <c r="T207" s="278"/>
      <c r="U207" s="278"/>
      <c r="V207" s="278"/>
      <c r="W207" s="278"/>
      <c r="X207" s="278"/>
      <c r="Y207" s="278"/>
      <c r="Z207" s="278"/>
    </row>
    <row r="208" spans="1:26" x14ac:dyDescent="0.2">
      <c r="A208" s="277"/>
      <c r="B208" s="278"/>
      <c r="C208" s="278"/>
      <c r="D208" s="278"/>
      <c r="E208" s="278"/>
      <c r="F208" s="278"/>
      <c r="G208" s="278"/>
      <c r="H208" s="278"/>
      <c r="I208" s="278"/>
      <c r="J208" s="278"/>
      <c r="K208" s="278"/>
      <c r="L208" s="278"/>
      <c r="M208" s="278"/>
      <c r="N208" s="278"/>
      <c r="O208" s="278"/>
      <c r="P208" s="278"/>
      <c r="Q208" s="278"/>
      <c r="R208" s="278"/>
      <c r="S208" s="278"/>
      <c r="T208" s="278"/>
      <c r="U208" s="278"/>
      <c r="V208" s="278"/>
      <c r="W208" s="278"/>
      <c r="X208" s="278"/>
      <c r="Y208" s="278"/>
      <c r="Z208" s="278"/>
    </row>
    <row r="209" spans="1:26" x14ac:dyDescent="0.2">
      <c r="A209" s="277"/>
      <c r="B209" s="278"/>
      <c r="C209" s="278"/>
      <c r="D209" s="278"/>
      <c r="E209" s="278"/>
      <c r="F209" s="278"/>
      <c r="G209" s="278"/>
      <c r="H209" s="278"/>
      <c r="I209" s="278"/>
      <c r="J209" s="278"/>
      <c r="K209" s="278"/>
      <c r="L209" s="278"/>
      <c r="M209" s="278"/>
      <c r="N209" s="278"/>
      <c r="O209" s="278"/>
      <c r="P209" s="278"/>
      <c r="Q209" s="278"/>
      <c r="R209" s="278"/>
      <c r="S209" s="278"/>
      <c r="T209" s="278"/>
      <c r="U209" s="278"/>
      <c r="V209" s="278"/>
      <c r="W209" s="278"/>
      <c r="X209" s="278"/>
      <c r="Y209" s="278"/>
      <c r="Z209" s="278"/>
    </row>
    <row r="210" spans="1:26" x14ac:dyDescent="0.2">
      <c r="A210" s="277"/>
      <c r="B210" s="278"/>
      <c r="C210" s="278"/>
      <c r="D210" s="278"/>
      <c r="E210" s="278"/>
      <c r="F210" s="278"/>
      <c r="G210" s="278"/>
      <c r="H210" s="278"/>
      <c r="I210" s="278"/>
      <c r="J210" s="278"/>
      <c r="K210" s="278"/>
      <c r="L210" s="278"/>
      <c r="M210" s="278"/>
      <c r="N210" s="278"/>
      <c r="O210" s="278"/>
      <c r="P210" s="278"/>
      <c r="Q210" s="278"/>
      <c r="R210" s="278"/>
      <c r="S210" s="278"/>
      <c r="T210" s="278"/>
      <c r="U210" s="278"/>
      <c r="V210" s="278"/>
      <c r="W210" s="278"/>
      <c r="X210" s="278"/>
      <c r="Y210" s="278"/>
      <c r="Z210" s="278"/>
    </row>
    <row r="211" spans="1:26" x14ac:dyDescent="0.2">
      <c r="A211" s="277"/>
      <c r="B211" s="278"/>
      <c r="C211" s="278"/>
      <c r="D211" s="278"/>
      <c r="E211" s="278"/>
      <c r="F211" s="278"/>
      <c r="G211" s="278"/>
      <c r="H211" s="278"/>
      <c r="I211" s="278"/>
      <c r="J211" s="278"/>
      <c r="K211" s="278"/>
      <c r="L211" s="278"/>
      <c r="M211" s="278"/>
      <c r="N211" s="278"/>
      <c r="O211" s="278"/>
      <c r="P211" s="278"/>
      <c r="Q211" s="278"/>
      <c r="R211" s="278"/>
      <c r="S211" s="278"/>
      <c r="T211" s="278"/>
      <c r="U211" s="278"/>
      <c r="V211" s="278"/>
      <c r="W211" s="278"/>
      <c r="X211" s="278"/>
      <c r="Y211" s="278"/>
      <c r="Z211" s="278"/>
    </row>
    <row r="212" spans="1:26" x14ac:dyDescent="0.2">
      <c r="A212" s="277"/>
      <c r="B212" s="278"/>
      <c r="C212" s="278"/>
      <c r="D212" s="278"/>
      <c r="E212" s="278"/>
      <c r="F212" s="278"/>
      <c r="G212" s="278"/>
      <c r="H212" s="278"/>
      <c r="I212" s="278"/>
      <c r="J212" s="278"/>
      <c r="K212" s="278"/>
      <c r="L212" s="278"/>
      <c r="M212" s="278"/>
      <c r="N212" s="278"/>
      <c r="O212" s="278"/>
      <c r="P212" s="278"/>
      <c r="Q212" s="278"/>
      <c r="R212" s="278"/>
      <c r="S212" s="278"/>
      <c r="T212" s="278"/>
      <c r="U212" s="278"/>
      <c r="V212" s="278"/>
      <c r="W212" s="278"/>
      <c r="X212" s="278"/>
      <c r="Y212" s="278"/>
      <c r="Z212" s="278"/>
    </row>
    <row r="213" spans="1:26" x14ac:dyDescent="0.2">
      <c r="A213" s="277"/>
      <c r="B213" s="278"/>
      <c r="C213" s="278"/>
      <c r="D213" s="278"/>
      <c r="E213" s="278"/>
      <c r="F213" s="278"/>
      <c r="G213" s="278"/>
      <c r="H213" s="278"/>
      <c r="I213" s="278"/>
      <c r="J213" s="278"/>
      <c r="K213" s="278"/>
      <c r="L213" s="278"/>
      <c r="M213" s="278"/>
      <c r="N213" s="278"/>
      <c r="O213" s="278"/>
      <c r="P213" s="278"/>
      <c r="Q213" s="278"/>
      <c r="R213" s="278"/>
      <c r="S213" s="278"/>
      <c r="T213" s="278"/>
      <c r="U213" s="278"/>
      <c r="V213" s="278"/>
      <c r="W213" s="278"/>
      <c r="X213" s="278"/>
      <c r="Y213" s="278"/>
      <c r="Z213" s="278"/>
    </row>
    <row r="214" spans="1:26" x14ac:dyDescent="0.2">
      <c r="A214" s="277"/>
      <c r="B214" s="278"/>
      <c r="C214" s="278"/>
      <c r="D214" s="278"/>
      <c r="E214" s="278"/>
      <c r="F214" s="278"/>
      <c r="G214" s="278"/>
      <c r="H214" s="278"/>
      <c r="I214" s="278"/>
      <c r="J214" s="278"/>
      <c r="K214" s="278"/>
      <c r="L214" s="278"/>
      <c r="M214" s="278"/>
      <c r="N214" s="278"/>
      <c r="O214" s="278"/>
      <c r="P214" s="278"/>
      <c r="Q214" s="278"/>
      <c r="R214" s="278"/>
      <c r="S214" s="278"/>
      <c r="T214" s="278"/>
      <c r="U214" s="278"/>
      <c r="V214" s="278"/>
      <c r="W214" s="278"/>
      <c r="X214" s="278"/>
      <c r="Y214" s="278"/>
      <c r="Z214" s="278"/>
    </row>
    <row r="215" spans="1:26" x14ac:dyDescent="0.2">
      <c r="A215" s="277"/>
      <c r="B215" s="278"/>
      <c r="C215" s="278"/>
      <c r="D215" s="278"/>
      <c r="E215" s="278"/>
      <c r="F215" s="278"/>
      <c r="G215" s="278"/>
      <c r="H215" s="278"/>
      <c r="I215" s="278"/>
      <c r="J215" s="278"/>
      <c r="K215" s="278"/>
      <c r="L215" s="278"/>
      <c r="M215" s="278"/>
      <c r="N215" s="278"/>
      <c r="O215" s="278"/>
      <c r="P215" s="278"/>
      <c r="Q215" s="278"/>
      <c r="R215" s="278"/>
      <c r="S215" s="278"/>
      <c r="T215" s="278"/>
      <c r="U215" s="278"/>
      <c r="V215" s="278"/>
      <c r="W215" s="278"/>
      <c r="X215" s="278"/>
      <c r="Y215" s="278"/>
      <c r="Z215" s="278"/>
    </row>
    <row r="216" spans="1:26" x14ac:dyDescent="0.2">
      <c r="A216" s="277"/>
      <c r="B216" s="278"/>
      <c r="C216" s="278"/>
      <c r="D216" s="278"/>
      <c r="E216" s="278"/>
      <c r="F216" s="278"/>
      <c r="G216" s="278"/>
      <c r="H216" s="278"/>
      <c r="I216" s="278"/>
      <c r="J216" s="278"/>
      <c r="K216" s="278"/>
      <c r="L216" s="278"/>
      <c r="M216" s="278"/>
      <c r="N216" s="278"/>
      <c r="O216" s="278"/>
      <c r="P216" s="278"/>
      <c r="Q216" s="278"/>
      <c r="R216" s="278"/>
      <c r="S216" s="278"/>
      <c r="T216" s="278"/>
      <c r="U216" s="278"/>
      <c r="V216" s="278"/>
      <c r="W216" s="278"/>
      <c r="X216" s="278"/>
      <c r="Y216" s="278"/>
      <c r="Z216" s="278"/>
    </row>
    <row r="217" spans="1:26" x14ac:dyDescent="0.2">
      <c r="A217" s="277"/>
      <c r="B217" s="278"/>
      <c r="C217" s="278"/>
      <c r="D217" s="278"/>
      <c r="E217" s="278"/>
      <c r="F217" s="278"/>
      <c r="G217" s="278"/>
      <c r="H217" s="278"/>
      <c r="I217" s="278"/>
      <c r="J217" s="278"/>
      <c r="K217" s="278"/>
      <c r="L217" s="278"/>
      <c r="M217" s="278"/>
      <c r="N217" s="278"/>
      <c r="O217" s="278"/>
      <c r="P217" s="278"/>
      <c r="Q217" s="278"/>
      <c r="R217" s="278"/>
      <c r="S217" s="278"/>
      <c r="T217" s="278"/>
      <c r="U217" s="278"/>
      <c r="V217" s="278"/>
      <c r="W217" s="278"/>
      <c r="X217" s="278"/>
      <c r="Y217" s="278"/>
      <c r="Z217" s="278"/>
    </row>
    <row r="218" spans="1:26" x14ac:dyDescent="0.2">
      <c r="A218" s="277"/>
      <c r="B218" s="278"/>
      <c r="C218" s="278"/>
      <c r="D218" s="278"/>
      <c r="E218" s="278"/>
      <c r="F218" s="278"/>
      <c r="G218" s="278"/>
      <c r="H218" s="278"/>
      <c r="I218" s="278"/>
      <c r="J218" s="278"/>
      <c r="K218" s="278"/>
      <c r="L218" s="278"/>
      <c r="M218" s="278"/>
      <c r="N218" s="278"/>
      <c r="O218" s="278"/>
      <c r="P218" s="278"/>
      <c r="Q218" s="278"/>
      <c r="R218" s="278"/>
      <c r="S218" s="278"/>
      <c r="T218" s="278"/>
      <c r="U218" s="278"/>
      <c r="V218" s="278"/>
      <c r="W218" s="278"/>
      <c r="X218" s="278"/>
      <c r="Y218" s="278"/>
      <c r="Z218" s="278"/>
    </row>
    <row r="219" spans="1:26" x14ac:dyDescent="0.2">
      <c r="A219" s="277"/>
      <c r="B219" s="278"/>
      <c r="C219" s="278"/>
      <c r="D219" s="278"/>
      <c r="E219" s="278"/>
      <c r="F219" s="278"/>
      <c r="G219" s="278"/>
      <c r="H219" s="278"/>
      <c r="I219" s="278"/>
      <c r="J219" s="278"/>
      <c r="K219" s="278"/>
      <c r="L219" s="278"/>
      <c r="M219" s="278"/>
      <c r="N219" s="278"/>
      <c r="O219" s="278"/>
      <c r="P219" s="278"/>
      <c r="Q219" s="278"/>
      <c r="R219" s="278"/>
      <c r="S219" s="278"/>
      <c r="T219" s="278"/>
      <c r="U219" s="278"/>
      <c r="V219" s="278"/>
      <c r="W219" s="278"/>
      <c r="X219" s="278"/>
      <c r="Y219" s="278"/>
      <c r="Z219" s="278"/>
    </row>
    <row r="220" spans="1:26" x14ac:dyDescent="0.2">
      <c r="A220" s="277"/>
      <c r="B220" s="278"/>
      <c r="C220" s="278"/>
      <c r="D220" s="278"/>
      <c r="E220" s="278"/>
      <c r="F220" s="278"/>
      <c r="G220" s="278"/>
      <c r="H220" s="278"/>
      <c r="I220" s="278"/>
      <c r="J220" s="278"/>
      <c r="K220" s="278"/>
      <c r="L220" s="278"/>
      <c r="M220" s="278"/>
      <c r="N220" s="278"/>
      <c r="O220" s="278"/>
      <c r="P220" s="278"/>
      <c r="Q220" s="278"/>
      <c r="R220" s="278"/>
      <c r="S220" s="278"/>
      <c r="T220" s="278"/>
      <c r="U220" s="278"/>
      <c r="V220" s="278"/>
      <c r="W220" s="278"/>
      <c r="X220" s="278"/>
      <c r="Y220" s="278"/>
      <c r="Z220" s="278"/>
    </row>
    <row r="221" spans="1:26" x14ac:dyDescent="0.2">
      <c r="A221" s="277"/>
      <c r="B221" s="278"/>
      <c r="C221" s="278"/>
      <c r="D221" s="278"/>
      <c r="E221" s="278"/>
      <c r="F221" s="278"/>
      <c r="G221" s="278"/>
      <c r="H221" s="278"/>
      <c r="I221" s="278"/>
      <c r="J221" s="278"/>
      <c r="K221" s="278"/>
      <c r="L221" s="278"/>
      <c r="M221" s="278"/>
      <c r="N221" s="278"/>
      <c r="O221" s="278"/>
      <c r="P221" s="278"/>
      <c r="Q221" s="278"/>
      <c r="R221" s="278"/>
      <c r="S221" s="278"/>
      <c r="T221" s="278"/>
      <c r="U221" s="278"/>
      <c r="V221" s="278"/>
      <c r="W221" s="278"/>
      <c r="X221" s="278"/>
      <c r="Y221" s="278"/>
      <c r="Z221" s="278"/>
    </row>
    <row r="222" spans="1:26" x14ac:dyDescent="0.2">
      <c r="A222" s="277"/>
      <c r="B222" s="278"/>
      <c r="C222" s="278"/>
      <c r="D222" s="278"/>
      <c r="E222" s="278"/>
      <c r="F222" s="278"/>
      <c r="G222" s="278"/>
      <c r="H222" s="278"/>
      <c r="I222" s="278"/>
      <c r="J222" s="278"/>
      <c r="K222" s="278"/>
      <c r="L222" s="278"/>
      <c r="M222" s="278"/>
      <c r="N222" s="278"/>
      <c r="O222" s="278"/>
      <c r="P222" s="278"/>
      <c r="Q222" s="278"/>
      <c r="R222" s="278"/>
      <c r="S222" s="278"/>
      <c r="T222" s="278"/>
      <c r="U222" s="278"/>
      <c r="V222" s="278"/>
      <c r="W222" s="278"/>
      <c r="X222" s="278"/>
      <c r="Y222" s="278"/>
      <c r="Z222" s="278"/>
    </row>
    <row r="223" spans="1:26" x14ac:dyDescent="0.2">
      <c r="A223" s="277"/>
      <c r="B223" s="278"/>
      <c r="C223" s="278"/>
      <c r="D223" s="278"/>
      <c r="E223" s="278"/>
      <c r="F223" s="278"/>
      <c r="G223" s="278"/>
      <c r="H223" s="278"/>
      <c r="I223" s="278"/>
      <c r="J223" s="278"/>
      <c r="K223" s="278"/>
      <c r="L223" s="278"/>
      <c r="M223" s="278"/>
      <c r="N223" s="278"/>
      <c r="O223" s="278"/>
      <c r="P223" s="278"/>
      <c r="Q223" s="278"/>
      <c r="R223" s="278"/>
      <c r="S223" s="278"/>
      <c r="T223" s="278"/>
      <c r="U223" s="278"/>
      <c r="V223" s="278"/>
      <c r="W223" s="278"/>
      <c r="X223" s="278"/>
      <c r="Y223" s="278"/>
      <c r="Z223" s="278"/>
    </row>
    <row r="224" spans="1:26" x14ac:dyDescent="0.2">
      <c r="A224" s="277"/>
      <c r="B224" s="278"/>
      <c r="C224" s="278"/>
      <c r="D224" s="278"/>
      <c r="E224" s="278"/>
      <c r="F224" s="278"/>
      <c r="G224" s="278"/>
      <c r="H224" s="278"/>
      <c r="I224" s="278"/>
      <c r="J224" s="278"/>
      <c r="K224" s="278"/>
      <c r="L224" s="278"/>
      <c r="M224" s="278"/>
      <c r="N224" s="278"/>
      <c r="O224" s="278"/>
      <c r="P224" s="278"/>
      <c r="Q224" s="278"/>
      <c r="R224" s="278"/>
      <c r="S224" s="278"/>
      <c r="T224" s="278"/>
      <c r="U224" s="278"/>
      <c r="V224" s="278"/>
      <c r="W224" s="278"/>
      <c r="X224" s="278"/>
      <c r="Y224" s="278"/>
      <c r="Z224" s="278"/>
    </row>
    <row r="225" spans="1:26" x14ac:dyDescent="0.2">
      <c r="A225" s="277"/>
      <c r="B225" s="278"/>
      <c r="C225" s="278"/>
      <c r="D225" s="278"/>
      <c r="E225" s="278"/>
      <c r="F225" s="278"/>
      <c r="G225" s="278"/>
      <c r="H225" s="278"/>
      <c r="I225" s="278"/>
      <c r="J225" s="278"/>
      <c r="K225" s="278"/>
      <c r="L225" s="278"/>
      <c r="M225" s="278"/>
      <c r="N225" s="278"/>
      <c r="O225" s="278"/>
      <c r="P225" s="278"/>
      <c r="Q225" s="278"/>
      <c r="R225" s="278"/>
      <c r="S225" s="278"/>
      <c r="T225" s="278"/>
      <c r="U225" s="278"/>
      <c r="V225" s="278"/>
      <c r="W225" s="278"/>
      <c r="X225" s="278"/>
      <c r="Y225" s="278"/>
      <c r="Z225" s="278"/>
    </row>
    <row r="226" spans="1:26" x14ac:dyDescent="0.2">
      <c r="A226" s="277"/>
      <c r="B226" s="278"/>
      <c r="C226" s="278"/>
      <c r="D226" s="278"/>
      <c r="E226" s="278"/>
      <c r="F226" s="278"/>
      <c r="G226" s="278"/>
      <c r="H226" s="278"/>
      <c r="I226" s="278"/>
      <c r="J226" s="278"/>
      <c r="K226" s="278"/>
      <c r="L226" s="278"/>
      <c r="M226" s="278"/>
      <c r="N226" s="278"/>
      <c r="O226" s="278"/>
      <c r="P226" s="278"/>
      <c r="Q226" s="278"/>
      <c r="R226" s="278"/>
      <c r="S226" s="278"/>
      <c r="T226" s="278"/>
      <c r="U226" s="278"/>
      <c r="V226" s="278"/>
      <c r="W226" s="278"/>
      <c r="X226" s="278"/>
      <c r="Y226" s="278"/>
      <c r="Z226" s="278"/>
    </row>
    <row r="227" spans="1:26" x14ac:dyDescent="0.2">
      <c r="A227" s="277"/>
      <c r="B227" s="278"/>
      <c r="C227" s="278"/>
      <c r="D227" s="278"/>
      <c r="E227" s="278"/>
      <c r="F227" s="278"/>
      <c r="G227" s="278"/>
      <c r="H227" s="278"/>
      <c r="I227" s="278"/>
      <c r="J227" s="278"/>
      <c r="K227" s="278"/>
      <c r="L227" s="278"/>
      <c r="M227" s="278"/>
      <c r="N227" s="278"/>
      <c r="O227" s="278"/>
      <c r="P227" s="278"/>
      <c r="Q227" s="278"/>
      <c r="R227" s="278"/>
      <c r="S227" s="278"/>
      <c r="T227" s="278"/>
      <c r="U227" s="278"/>
      <c r="V227" s="278"/>
      <c r="W227" s="278"/>
      <c r="X227" s="278"/>
      <c r="Y227" s="278"/>
      <c r="Z227" s="278"/>
    </row>
    <row r="228" spans="1:26" x14ac:dyDescent="0.2">
      <c r="A228" s="277"/>
      <c r="B228" s="278"/>
      <c r="C228" s="278"/>
      <c r="D228" s="278"/>
      <c r="E228" s="278"/>
      <c r="F228" s="278"/>
      <c r="G228" s="278"/>
      <c r="H228" s="278"/>
      <c r="I228" s="278"/>
      <c r="J228" s="278"/>
      <c r="K228" s="278"/>
      <c r="L228" s="278"/>
      <c r="M228" s="278"/>
      <c r="N228" s="278"/>
      <c r="O228" s="278"/>
      <c r="P228" s="278"/>
      <c r="Q228" s="278"/>
      <c r="R228" s="278"/>
      <c r="S228" s="278"/>
      <c r="T228" s="278"/>
      <c r="U228" s="278"/>
      <c r="V228" s="278"/>
      <c r="W228" s="278"/>
      <c r="X228" s="278"/>
      <c r="Y228" s="278"/>
      <c r="Z228" s="278"/>
    </row>
    <row r="229" spans="1:26" x14ac:dyDescent="0.2">
      <c r="A229" s="277"/>
      <c r="B229" s="278"/>
      <c r="C229" s="278"/>
      <c r="D229" s="278"/>
      <c r="E229" s="278"/>
      <c r="F229" s="278"/>
      <c r="G229" s="278"/>
      <c r="H229" s="278"/>
      <c r="I229" s="278"/>
      <c r="J229" s="278"/>
      <c r="K229" s="278"/>
      <c r="L229" s="278"/>
      <c r="M229" s="278"/>
      <c r="N229" s="278"/>
      <c r="O229" s="278"/>
      <c r="P229" s="278"/>
      <c r="Q229" s="278"/>
      <c r="R229" s="278"/>
      <c r="S229" s="278"/>
      <c r="T229" s="278"/>
      <c r="U229" s="278"/>
      <c r="V229" s="278"/>
      <c r="W229" s="278"/>
      <c r="X229" s="278"/>
      <c r="Y229" s="278"/>
      <c r="Z229" s="278"/>
    </row>
    <row r="230" spans="1:26" x14ac:dyDescent="0.2">
      <c r="A230" s="277"/>
      <c r="B230" s="278"/>
      <c r="C230" s="278"/>
      <c r="D230" s="278"/>
      <c r="E230" s="278"/>
      <c r="F230" s="278"/>
      <c r="G230" s="278"/>
      <c r="H230" s="278"/>
      <c r="I230" s="278"/>
      <c r="J230" s="278"/>
      <c r="K230" s="278"/>
      <c r="L230" s="278"/>
      <c r="M230" s="278"/>
      <c r="N230" s="278"/>
      <c r="O230" s="278"/>
      <c r="P230" s="278"/>
      <c r="Q230" s="278"/>
      <c r="R230" s="278"/>
      <c r="S230" s="278"/>
      <c r="T230" s="278"/>
      <c r="U230" s="278"/>
      <c r="V230" s="278"/>
      <c r="W230" s="278"/>
      <c r="X230" s="278"/>
      <c r="Y230" s="278"/>
      <c r="Z230" s="278"/>
    </row>
    <row r="231" spans="1:26" x14ac:dyDescent="0.2">
      <c r="A231" s="277"/>
      <c r="B231" s="278"/>
      <c r="C231" s="278"/>
      <c r="D231" s="278"/>
      <c r="E231" s="278"/>
      <c r="F231" s="278"/>
      <c r="G231" s="278"/>
      <c r="H231" s="278"/>
      <c r="I231" s="278"/>
      <c r="J231" s="278"/>
      <c r="K231" s="278"/>
      <c r="L231" s="278"/>
      <c r="M231" s="278"/>
      <c r="N231" s="278"/>
      <c r="O231" s="278"/>
      <c r="P231" s="278"/>
      <c r="Q231" s="278"/>
      <c r="R231" s="278"/>
      <c r="S231" s="278"/>
      <c r="T231" s="278"/>
      <c r="U231" s="278"/>
      <c r="V231" s="278"/>
      <c r="W231" s="278"/>
      <c r="X231" s="278"/>
      <c r="Y231" s="278"/>
      <c r="Z231" s="278"/>
    </row>
    <row r="232" spans="1:26" x14ac:dyDescent="0.2">
      <c r="A232" s="277"/>
      <c r="B232" s="278"/>
      <c r="C232" s="278"/>
      <c r="D232" s="278"/>
      <c r="E232" s="278"/>
      <c r="F232" s="278"/>
      <c r="G232" s="278"/>
      <c r="H232" s="278"/>
      <c r="I232" s="278"/>
      <c r="J232" s="278"/>
      <c r="K232" s="278"/>
      <c r="L232" s="278"/>
      <c r="M232" s="278"/>
      <c r="N232" s="278"/>
      <c r="O232" s="278"/>
      <c r="P232" s="278"/>
      <c r="Q232" s="278"/>
      <c r="R232" s="278"/>
      <c r="S232" s="278"/>
      <c r="T232" s="278"/>
      <c r="U232" s="278"/>
      <c r="V232" s="278"/>
      <c r="W232" s="278"/>
      <c r="X232" s="278"/>
      <c r="Y232" s="278"/>
      <c r="Z232" s="278"/>
    </row>
    <row r="233" spans="1:26" x14ac:dyDescent="0.2">
      <c r="A233" s="277"/>
      <c r="B233" s="278"/>
      <c r="C233" s="278"/>
      <c r="D233" s="278"/>
      <c r="E233" s="278"/>
      <c r="F233" s="278"/>
      <c r="G233" s="278"/>
      <c r="H233" s="278"/>
      <c r="I233" s="278"/>
      <c r="J233" s="278"/>
      <c r="K233" s="278"/>
      <c r="L233" s="278"/>
      <c r="M233" s="278"/>
      <c r="N233" s="278"/>
      <c r="O233" s="278"/>
      <c r="P233" s="278"/>
      <c r="Q233" s="278"/>
      <c r="R233" s="278"/>
      <c r="S233" s="278"/>
      <c r="T233" s="278"/>
      <c r="U233" s="278"/>
      <c r="V233" s="278"/>
      <c r="W233" s="278"/>
      <c r="X233" s="278"/>
      <c r="Y233" s="278"/>
      <c r="Z233" s="278"/>
    </row>
    <row r="234" spans="1:26" x14ac:dyDescent="0.2">
      <c r="A234" s="277"/>
      <c r="B234" s="278"/>
      <c r="C234" s="278"/>
      <c r="D234" s="278"/>
      <c r="E234" s="278"/>
      <c r="F234" s="278"/>
      <c r="G234" s="278"/>
      <c r="H234" s="278"/>
      <c r="I234" s="278"/>
      <c r="J234" s="278"/>
      <c r="K234" s="278"/>
      <c r="L234" s="278"/>
      <c r="M234" s="278"/>
      <c r="N234" s="278"/>
      <c r="O234" s="278"/>
      <c r="P234" s="278"/>
      <c r="Q234" s="278"/>
      <c r="R234" s="278"/>
      <c r="S234" s="278"/>
      <c r="T234" s="278"/>
      <c r="U234" s="278"/>
      <c r="V234" s="278"/>
      <c r="W234" s="278"/>
      <c r="X234" s="278"/>
      <c r="Y234" s="278"/>
      <c r="Z234" s="278"/>
    </row>
    <row r="235" spans="1:26" x14ac:dyDescent="0.2">
      <c r="A235" s="277"/>
      <c r="B235" s="278"/>
      <c r="C235" s="278"/>
      <c r="D235" s="278"/>
      <c r="E235" s="278"/>
      <c r="F235" s="278"/>
      <c r="G235" s="278"/>
      <c r="H235" s="278"/>
      <c r="I235" s="278"/>
      <c r="J235" s="278"/>
      <c r="K235" s="278"/>
      <c r="L235" s="278"/>
      <c r="M235" s="278"/>
      <c r="N235" s="278"/>
      <c r="O235" s="278"/>
      <c r="P235" s="278"/>
      <c r="Q235" s="278"/>
      <c r="R235" s="278"/>
      <c r="S235" s="278"/>
      <c r="T235" s="278"/>
      <c r="U235" s="278"/>
      <c r="V235" s="278"/>
      <c r="W235" s="278"/>
      <c r="X235" s="278"/>
      <c r="Y235" s="278"/>
      <c r="Z235" s="278"/>
    </row>
    <row r="236" spans="1:26" x14ac:dyDescent="0.2">
      <c r="A236" s="277"/>
      <c r="B236" s="278"/>
      <c r="C236" s="278"/>
      <c r="D236" s="278"/>
      <c r="E236" s="278"/>
      <c r="F236" s="278"/>
      <c r="G236" s="278"/>
      <c r="H236" s="278"/>
      <c r="I236" s="278"/>
      <c r="J236" s="278"/>
      <c r="K236" s="278"/>
      <c r="L236" s="278"/>
      <c r="M236" s="278"/>
      <c r="N236" s="278"/>
      <c r="O236" s="278"/>
      <c r="P236" s="278"/>
      <c r="Q236" s="278"/>
      <c r="R236" s="278"/>
      <c r="S236" s="278"/>
      <c r="T236" s="278"/>
      <c r="U236" s="278"/>
      <c r="V236" s="278"/>
      <c r="W236" s="278"/>
      <c r="X236" s="278"/>
      <c r="Y236" s="278"/>
      <c r="Z236" s="278"/>
    </row>
    <row r="237" spans="1:26" x14ac:dyDescent="0.2">
      <c r="A237" s="277"/>
      <c r="B237" s="278"/>
      <c r="C237" s="278"/>
      <c r="D237" s="278"/>
      <c r="E237" s="278"/>
      <c r="F237" s="278"/>
      <c r="G237" s="278"/>
      <c r="H237" s="278"/>
      <c r="I237" s="278"/>
      <c r="J237" s="278"/>
      <c r="K237" s="278"/>
      <c r="L237" s="278"/>
      <c r="M237" s="278"/>
      <c r="N237" s="278"/>
      <c r="O237" s="278"/>
      <c r="P237" s="278"/>
      <c r="Q237" s="278"/>
      <c r="R237" s="278"/>
      <c r="S237" s="278"/>
      <c r="T237" s="278"/>
      <c r="U237" s="278"/>
      <c r="V237" s="278"/>
      <c r="W237" s="278"/>
      <c r="X237" s="278"/>
      <c r="Y237" s="278"/>
      <c r="Z237" s="278"/>
    </row>
    <row r="238" spans="1:26" x14ac:dyDescent="0.2">
      <c r="A238" s="277"/>
      <c r="B238" s="278"/>
      <c r="C238" s="278"/>
      <c r="D238" s="278"/>
      <c r="E238" s="278"/>
      <c r="F238" s="278"/>
      <c r="G238" s="278"/>
      <c r="H238" s="278"/>
      <c r="I238" s="278"/>
      <c r="J238" s="278"/>
      <c r="K238" s="278"/>
      <c r="L238" s="278"/>
      <c r="M238" s="278"/>
      <c r="N238" s="278"/>
      <c r="O238" s="278"/>
      <c r="P238" s="278"/>
      <c r="Q238" s="278"/>
      <c r="R238" s="278"/>
      <c r="S238" s="278"/>
      <c r="T238" s="278"/>
      <c r="U238" s="278"/>
      <c r="V238" s="278"/>
      <c r="W238" s="278"/>
      <c r="X238" s="278"/>
      <c r="Y238" s="278"/>
      <c r="Z238" s="278"/>
    </row>
    <row r="239" spans="1:26" x14ac:dyDescent="0.2">
      <c r="A239" s="277"/>
      <c r="B239" s="278"/>
      <c r="C239" s="278"/>
      <c r="D239" s="278"/>
      <c r="E239" s="278"/>
      <c r="F239" s="278"/>
      <c r="G239" s="278"/>
      <c r="H239" s="278"/>
      <c r="I239" s="278"/>
      <c r="J239" s="278"/>
      <c r="K239" s="278"/>
      <c r="L239" s="278"/>
      <c r="M239" s="278"/>
      <c r="N239" s="278"/>
      <c r="O239" s="278"/>
      <c r="P239" s="278"/>
      <c r="Q239" s="278"/>
      <c r="R239" s="278"/>
      <c r="S239" s="278"/>
      <c r="T239" s="278"/>
      <c r="U239" s="278"/>
      <c r="V239" s="278"/>
      <c r="W239" s="278"/>
      <c r="X239" s="278"/>
      <c r="Y239" s="278"/>
      <c r="Z239" s="278"/>
    </row>
    <row r="240" spans="1:26" x14ac:dyDescent="0.2">
      <c r="A240" s="277"/>
      <c r="B240" s="278"/>
      <c r="C240" s="278"/>
      <c r="D240" s="278"/>
      <c r="E240" s="278"/>
      <c r="F240" s="278"/>
      <c r="G240" s="278"/>
      <c r="H240" s="278"/>
      <c r="I240" s="278"/>
      <c r="J240" s="278"/>
      <c r="K240" s="278"/>
      <c r="L240" s="278"/>
      <c r="M240" s="278"/>
      <c r="N240" s="278"/>
      <c r="O240" s="278"/>
      <c r="P240" s="278"/>
      <c r="Q240" s="278"/>
      <c r="R240" s="278"/>
      <c r="S240" s="278"/>
      <c r="T240" s="278"/>
      <c r="U240" s="278"/>
      <c r="V240" s="278"/>
      <c r="W240" s="278"/>
      <c r="X240" s="278"/>
      <c r="Y240" s="278"/>
      <c r="Z240" s="278"/>
    </row>
    <row r="241" spans="1:26" x14ac:dyDescent="0.2">
      <c r="A241" s="277"/>
      <c r="B241" s="278"/>
      <c r="C241" s="278"/>
      <c r="D241" s="278"/>
      <c r="E241" s="278"/>
      <c r="F241" s="278"/>
      <c r="G241" s="278"/>
      <c r="H241" s="278"/>
      <c r="I241" s="278"/>
      <c r="J241" s="278"/>
      <c r="K241" s="278"/>
      <c r="L241" s="278"/>
      <c r="M241" s="278"/>
      <c r="N241" s="278"/>
      <c r="O241" s="278"/>
      <c r="P241" s="278"/>
      <c r="Q241" s="278"/>
      <c r="R241" s="278"/>
      <c r="S241" s="278"/>
      <c r="T241" s="278"/>
      <c r="U241" s="278"/>
      <c r="V241" s="278"/>
      <c r="W241" s="278"/>
      <c r="X241" s="278"/>
      <c r="Y241" s="278"/>
      <c r="Z241" s="278"/>
    </row>
    <row r="242" spans="1:26" x14ac:dyDescent="0.2">
      <c r="A242" s="277"/>
      <c r="B242" s="278"/>
      <c r="C242" s="278"/>
      <c r="D242" s="278"/>
      <c r="E242" s="278"/>
      <c r="F242" s="278"/>
      <c r="G242" s="278"/>
      <c r="H242" s="278"/>
      <c r="I242" s="278"/>
      <c r="J242" s="278"/>
      <c r="K242" s="278"/>
      <c r="L242" s="278"/>
      <c r="M242" s="278"/>
      <c r="N242" s="278"/>
      <c r="O242" s="278"/>
      <c r="P242" s="278"/>
      <c r="Q242" s="278"/>
      <c r="R242" s="278"/>
      <c r="S242" s="278"/>
      <c r="T242" s="278"/>
      <c r="U242" s="278"/>
      <c r="V242" s="278"/>
      <c r="W242" s="278"/>
      <c r="X242" s="278"/>
      <c r="Y242" s="278"/>
      <c r="Z242" s="278"/>
    </row>
    <row r="243" spans="1:26" x14ac:dyDescent="0.2">
      <c r="A243" s="277"/>
      <c r="B243" s="278"/>
      <c r="C243" s="278"/>
      <c r="D243" s="278"/>
      <c r="E243" s="278"/>
      <c r="F243" s="278"/>
      <c r="G243" s="278"/>
      <c r="H243" s="278"/>
      <c r="I243" s="278"/>
      <c r="J243" s="278"/>
      <c r="K243" s="278"/>
      <c r="L243" s="278"/>
      <c r="M243" s="278"/>
      <c r="N243" s="278"/>
      <c r="O243" s="278"/>
      <c r="P243" s="278"/>
      <c r="Q243" s="278"/>
      <c r="R243" s="278"/>
      <c r="S243" s="278"/>
      <c r="T243" s="278"/>
      <c r="U243" s="278"/>
      <c r="V243" s="278"/>
      <c r="W243" s="278"/>
      <c r="X243" s="278"/>
      <c r="Y243" s="278"/>
      <c r="Z243" s="278"/>
    </row>
    <row r="244" spans="1:26" x14ac:dyDescent="0.2">
      <c r="A244" s="277"/>
      <c r="B244" s="278"/>
      <c r="C244" s="278"/>
      <c r="D244" s="278"/>
      <c r="E244" s="278"/>
      <c r="F244" s="278"/>
      <c r="G244" s="278"/>
      <c r="H244" s="278"/>
      <c r="I244" s="278"/>
      <c r="J244" s="278"/>
      <c r="K244" s="278"/>
      <c r="L244" s="278"/>
      <c r="M244" s="278"/>
      <c r="N244" s="278"/>
      <c r="O244" s="278"/>
      <c r="P244" s="278"/>
      <c r="Q244" s="278"/>
      <c r="R244" s="278"/>
      <c r="S244" s="278"/>
      <c r="T244" s="278"/>
      <c r="U244" s="278"/>
      <c r="V244" s="278"/>
      <c r="W244" s="278"/>
      <c r="X244" s="278"/>
      <c r="Y244" s="278"/>
      <c r="Z244" s="278"/>
    </row>
    <row r="245" spans="1:26" x14ac:dyDescent="0.2">
      <c r="A245" s="277"/>
      <c r="B245" s="278"/>
      <c r="C245" s="278"/>
      <c r="D245" s="278"/>
      <c r="E245" s="278"/>
      <c r="F245" s="278"/>
      <c r="G245" s="278"/>
      <c r="H245" s="278"/>
      <c r="I245" s="278"/>
      <c r="J245" s="278"/>
      <c r="K245" s="278"/>
      <c r="L245" s="278"/>
      <c r="M245" s="278"/>
      <c r="N245" s="278"/>
      <c r="O245" s="278"/>
      <c r="P245" s="278"/>
      <c r="Q245" s="278"/>
      <c r="R245" s="278"/>
      <c r="S245" s="278"/>
      <c r="T245" s="278"/>
      <c r="U245" s="278"/>
      <c r="V245" s="278"/>
      <c r="W245" s="278"/>
      <c r="X245" s="278"/>
      <c r="Y245" s="278"/>
      <c r="Z245" s="278"/>
    </row>
    <row r="246" spans="1:26" x14ac:dyDescent="0.2">
      <c r="A246" s="277"/>
      <c r="B246" s="278"/>
      <c r="C246" s="278"/>
      <c r="D246" s="278"/>
      <c r="E246" s="278"/>
      <c r="F246" s="278"/>
      <c r="G246" s="278"/>
      <c r="H246" s="278"/>
      <c r="I246" s="278"/>
      <c r="J246" s="278"/>
      <c r="K246" s="278"/>
      <c r="L246" s="278"/>
      <c r="M246" s="278"/>
      <c r="N246" s="278"/>
      <c r="O246" s="278"/>
      <c r="P246" s="278"/>
      <c r="Q246" s="278"/>
      <c r="R246" s="278"/>
      <c r="S246" s="278"/>
      <c r="T246" s="278"/>
      <c r="U246" s="278"/>
      <c r="V246" s="278"/>
      <c r="W246" s="278"/>
      <c r="X246" s="278"/>
      <c r="Y246" s="278"/>
      <c r="Z246" s="278"/>
    </row>
    <row r="247" spans="1:26" x14ac:dyDescent="0.2">
      <c r="A247" s="277"/>
      <c r="B247" s="278"/>
      <c r="C247" s="278"/>
      <c r="D247" s="278"/>
      <c r="E247" s="278"/>
      <c r="F247" s="278"/>
      <c r="G247" s="278"/>
      <c r="H247" s="278"/>
      <c r="I247" s="278"/>
      <c r="J247" s="278"/>
      <c r="K247" s="278"/>
      <c r="L247" s="278"/>
      <c r="M247" s="278"/>
      <c r="N247" s="278"/>
      <c r="O247" s="278"/>
      <c r="P247" s="278"/>
      <c r="Q247" s="278"/>
      <c r="R247" s="278"/>
      <c r="S247" s="278"/>
      <c r="T247" s="278"/>
      <c r="U247" s="278"/>
      <c r="V247" s="278"/>
      <c r="W247" s="278"/>
      <c r="X247" s="278"/>
      <c r="Y247" s="278"/>
      <c r="Z247" s="278"/>
    </row>
    <row r="248" spans="1:26" x14ac:dyDescent="0.2">
      <c r="A248" s="277"/>
      <c r="B248" s="278"/>
      <c r="C248" s="278"/>
      <c r="D248" s="278"/>
      <c r="E248" s="278"/>
      <c r="F248" s="278"/>
      <c r="G248" s="278"/>
      <c r="H248" s="278"/>
      <c r="I248" s="278"/>
      <c r="J248" s="278"/>
      <c r="K248" s="278"/>
      <c r="L248" s="278"/>
      <c r="M248" s="278"/>
      <c r="N248" s="278"/>
      <c r="O248" s="278"/>
      <c r="P248" s="278"/>
      <c r="Q248" s="278"/>
      <c r="R248" s="278"/>
      <c r="S248" s="278"/>
      <c r="T248" s="278"/>
      <c r="U248" s="278"/>
      <c r="V248" s="278"/>
      <c r="W248" s="278"/>
      <c r="X248" s="278"/>
      <c r="Y248" s="278"/>
      <c r="Z248" s="278"/>
    </row>
    <row r="249" spans="1:26" x14ac:dyDescent="0.2">
      <c r="A249" s="277"/>
      <c r="B249" s="278"/>
      <c r="C249" s="278"/>
      <c r="D249" s="278"/>
      <c r="E249" s="278"/>
      <c r="F249" s="278"/>
      <c r="G249" s="278"/>
      <c r="H249" s="278"/>
      <c r="I249" s="278"/>
      <c r="J249" s="278"/>
      <c r="K249" s="278"/>
      <c r="L249" s="278"/>
      <c r="M249" s="278"/>
      <c r="N249" s="278"/>
      <c r="O249" s="278"/>
      <c r="P249" s="278"/>
      <c r="Q249" s="278"/>
      <c r="R249" s="278"/>
      <c r="S249" s="278"/>
      <c r="T249" s="278"/>
      <c r="U249" s="278"/>
      <c r="V249" s="278"/>
      <c r="W249" s="278"/>
      <c r="X249" s="278"/>
      <c r="Y249" s="278"/>
      <c r="Z249" s="278"/>
    </row>
    <row r="250" spans="1:26" x14ac:dyDescent="0.2">
      <c r="A250" s="277"/>
      <c r="B250" s="278"/>
      <c r="C250" s="278"/>
      <c r="D250" s="278"/>
      <c r="E250" s="278"/>
      <c r="F250" s="278"/>
      <c r="G250" s="278"/>
      <c r="H250" s="278"/>
      <c r="I250" s="278"/>
      <c r="J250" s="278"/>
      <c r="K250" s="278"/>
      <c r="L250" s="278"/>
      <c r="M250" s="278"/>
      <c r="N250" s="278"/>
      <c r="O250" s="278"/>
      <c r="P250" s="278"/>
      <c r="Q250" s="278"/>
      <c r="R250" s="278"/>
      <c r="S250" s="278"/>
      <c r="T250" s="278"/>
      <c r="U250" s="278"/>
      <c r="V250" s="278"/>
      <c r="W250" s="278"/>
      <c r="X250" s="278"/>
      <c r="Y250" s="278"/>
      <c r="Z250" s="278"/>
    </row>
    <row r="251" spans="1:26" x14ac:dyDescent="0.2">
      <c r="A251" s="277"/>
      <c r="B251" s="278"/>
      <c r="C251" s="278"/>
      <c r="D251" s="278"/>
      <c r="E251" s="278"/>
      <c r="F251" s="278"/>
      <c r="G251" s="278"/>
      <c r="H251" s="278"/>
      <c r="I251" s="278"/>
      <c r="J251" s="278"/>
      <c r="K251" s="278"/>
      <c r="L251" s="278"/>
      <c r="M251" s="278"/>
      <c r="N251" s="278"/>
      <c r="O251" s="278"/>
      <c r="P251" s="278"/>
      <c r="Q251" s="278"/>
      <c r="R251" s="278"/>
      <c r="S251" s="278"/>
      <c r="T251" s="278"/>
      <c r="U251" s="278"/>
      <c r="V251" s="278"/>
      <c r="W251" s="278"/>
      <c r="X251" s="278"/>
      <c r="Y251" s="278"/>
      <c r="Z251" s="278"/>
    </row>
    <row r="252" spans="1:26" x14ac:dyDescent="0.2">
      <c r="A252" s="277"/>
      <c r="B252" s="278"/>
      <c r="C252" s="278"/>
      <c r="D252" s="278"/>
      <c r="E252" s="278"/>
      <c r="F252" s="278"/>
      <c r="G252" s="278"/>
      <c r="H252" s="278"/>
      <c r="I252" s="278"/>
      <c r="J252" s="278"/>
      <c r="K252" s="278"/>
      <c r="L252" s="278"/>
      <c r="M252" s="278"/>
      <c r="N252" s="278"/>
      <c r="O252" s="278"/>
      <c r="P252" s="278"/>
      <c r="Q252" s="278"/>
      <c r="R252" s="278"/>
      <c r="S252" s="278"/>
      <c r="T252" s="278"/>
      <c r="U252" s="278"/>
      <c r="V252" s="278"/>
      <c r="W252" s="278"/>
      <c r="X252" s="278"/>
      <c r="Y252" s="278"/>
      <c r="Z252" s="278"/>
    </row>
    <row r="253" spans="1:26" x14ac:dyDescent="0.2">
      <c r="A253" s="277"/>
      <c r="B253" s="278"/>
      <c r="C253" s="278"/>
      <c r="D253" s="278"/>
      <c r="E253" s="278"/>
      <c r="F253" s="278"/>
      <c r="G253" s="278"/>
      <c r="H253" s="278"/>
      <c r="I253" s="278"/>
      <c r="J253" s="278"/>
      <c r="K253" s="278"/>
      <c r="L253" s="278"/>
      <c r="M253" s="278"/>
      <c r="N253" s="278"/>
      <c r="O253" s="278"/>
      <c r="P253" s="278"/>
      <c r="Q253" s="278"/>
      <c r="R253" s="278"/>
      <c r="S253" s="278"/>
      <c r="T253" s="278"/>
      <c r="U253" s="278"/>
      <c r="V253" s="278"/>
      <c r="W253" s="278"/>
      <c r="X253" s="278"/>
      <c r="Y253" s="278"/>
      <c r="Z253" s="278"/>
    </row>
    <row r="254" spans="1:26" x14ac:dyDescent="0.2">
      <c r="A254" s="277"/>
      <c r="B254" s="278"/>
      <c r="C254" s="278"/>
      <c r="D254" s="278"/>
      <c r="E254" s="278"/>
      <c r="F254" s="278"/>
      <c r="G254" s="278"/>
      <c r="H254" s="278"/>
      <c r="I254" s="278"/>
      <c r="J254" s="278"/>
      <c r="K254" s="278"/>
      <c r="L254" s="278"/>
      <c r="M254" s="278"/>
      <c r="N254" s="278"/>
      <c r="O254" s="278"/>
      <c r="P254" s="278"/>
      <c r="Q254" s="278"/>
      <c r="R254" s="278"/>
      <c r="S254" s="278"/>
      <c r="T254" s="278"/>
      <c r="U254" s="278"/>
      <c r="V254" s="278"/>
      <c r="W254" s="278"/>
      <c r="X254" s="278"/>
      <c r="Y254" s="278"/>
      <c r="Z254" s="278"/>
    </row>
    <row r="255" spans="1:26" x14ac:dyDescent="0.2">
      <c r="A255" s="277"/>
      <c r="B255" s="278"/>
      <c r="C255" s="278"/>
      <c r="D255" s="278"/>
      <c r="E255" s="278"/>
      <c r="F255" s="278"/>
      <c r="G255" s="278"/>
      <c r="H255" s="278"/>
      <c r="I255" s="278"/>
      <c r="J255" s="278"/>
      <c r="K255" s="278"/>
      <c r="L255" s="278"/>
      <c r="M255" s="278"/>
      <c r="N255" s="278"/>
      <c r="O255" s="278"/>
      <c r="P255" s="278"/>
      <c r="Q255" s="278"/>
      <c r="R255" s="278"/>
      <c r="S255" s="278"/>
      <c r="T255" s="278"/>
      <c r="U255" s="278"/>
      <c r="V255" s="278"/>
      <c r="W255" s="278"/>
      <c r="X255" s="278"/>
      <c r="Y255" s="278"/>
      <c r="Z255" s="278"/>
    </row>
    <row r="256" spans="1:26" x14ac:dyDescent="0.2">
      <c r="A256" s="277"/>
      <c r="B256" s="278"/>
      <c r="C256" s="278"/>
      <c r="D256" s="278"/>
      <c r="E256" s="278"/>
      <c r="F256" s="278"/>
      <c r="G256" s="278"/>
      <c r="H256" s="278"/>
      <c r="I256" s="278"/>
      <c r="J256" s="278"/>
      <c r="K256" s="278"/>
      <c r="L256" s="278"/>
      <c r="M256" s="278"/>
      <c r="N256" s="278"/>
      <c r="O256" s="278"/>
      <c r="P256" s="278"/>
      <c r="Q256" s="278"/>
      <c r="R256" s="278"/>
      <c r="S256" s="278"/>
      <c r="T256" s="278"/>
      <c r="U256" s="278"/>
      <c r="V256" s="278"/>
      <c r="W256" s="278"/>
      <c r="X256" s="278"/>
      <c r="Y256" s="278"/>
      <c r="Z256" s="278"/>
    </row>
    <row r="257" spans="1:26" x14ac:dyDescent="0.2">
      <c r="A257" s="277"/>
      <c r="B257" s="278"/>
      <c r="C257" s="278"/>
      <c r="D257" s="278"/>
      <c r="E257" s="278"/>
      <c r="F257" s="278"/>
      <c r="G257" s="278"/>
      <c r="H257" s="278"/>
      <c r="I257" s="278"/>
      <c r="J257" s="278"/>
      <c r="K257" s="278"/>
      <c r="L257" s="278"/>
      <c r="M257" s="278"/>
      <c r="N257" s="278"/>
      <c r="O257" s="278"/>
      <c r="P257" s="278"/>
      <c r="Q257" s="278"/>
      <c r="R257" s="278"/>
      <c r="S257" s="278"/>
      <c r="T257" s="278"/>
      <c r="U257" s="278"/>
      <c r="V257" s="278"/>
      <c r="W257" s="278"/>
      <c r="X257" s="278"/>
      <c r="Y257" s="278"/>
      <c r="Z257" s="278"/>
    </row>
    <row r="258" spans="1:26" x14ac:dyDescent="0.2">
      <c r="A258" s="277"/>
      <c r="B258" s="278"/>
      <c r="C258" s="278"/>
      <c r="D258" s="278"/>
      <c r="E258" s="278"/>
      <c r="F258" s="278"/>
      <c r="G258" s="278"/>
      <c r="H258" s="278"/>
      <c r="I258" s="278"/>
      <c r="J258" s="278"/>
      <c r="K258" s="278"/>
      <c r="L258" s="278"/>
      <c r="M258" s="278"/>
      <c r="N258" s="278"/>
      <c r="O258" s="278"/>
      <c r="P258" s="278"/>
      <c r="Q258" s="278"/>
      <c r="R258" s="278"/>
      <c r="S258" s="278"/>
      <c r="T258" s="278"/>
      <c r="U258" s="278"/>
      <c r="V258" s="278"/>
      <c r="W258" s="278"/>
      <c r="X258" s="278"/>
      <c r="Y258" s="278"/>
      <c r="Z258" s="278"/>
    </row>
    <row r="259" spans="1:26" x14ac:dyDescent="0.2">
      <c r="A259" s="277"/>
      <c r="B259" s="278"/>
      <c r="C259" s="278"/>
      <c r="D259" s="278"/>
      <c r="E259" s="278"/>
      <c r="F259" s="278"/>
      <c r="G259" s="278"/>
      <c r="H259" s="278"/>
      <c r="I259" s="278"/>
      <c r="J259" s="278"/>
      <c r="K259" s="278"/>
      <c r="L259" s="278"/>
      <c r="M259" s="278"/>
      <c r="N259" s="278"/>
      <c r="O259" s="278"/>
      <c r="P259" s="278"/>
      <c r="Q259" s="278"/>
      <c r="R259" s="278"/>
      <c r="S259" s="278"/>
      <c r="T259" s="278"/>
      <c r="U259" s="278"/>
      <c r="V259" s="278"/>
      <c r="W259" s="278"/>
      <c r="X259" s="278"/>
      <c r="Y259" s="278"/>
      <c r="Z259" s="278"/>
    </row>
    <row r="260" spans="1:26" x14ac:dyDescent="0.2">
      <c r="A260" s="277"/>
      <c r="B260" s="278"/>
      <c r="C260" s="278"/>
      <c r="D260" s="278"/>
      <c r="E260" s="278"/>
      <c r="F260" s="278"/>
      <c r="G260" s="278"/>
      <c r="H260" s="278"/>
      <c r="I260" s="278"/>
      <c r="J260" s="278"/>
      <c r="K260" s="278"/>
      <c r="L260" s="278"/>
      <c r="M260" s="278"/>
      <c r="N260" s="278"/>
      <c r="O260" s="278"/>
      <c r="P260" s="278"/>
      <c r="Q260" s="278"/>
      <c r="R260" s="278"/>
      <c r="S260" s="278"/>
      <c r="T260" s="278"/>
      <c r="U260" s="278"/>
      <c r="V260" s="278"/>
      <c r="W260" s="278"/>
      <c r="X260" s="278"/>
      <c r="Y260" s="278"/>
      <c r="Z260" s="278"/>
    </row>
    <row r="261" spans="1:26" x14ac:dyDescent="0.2">
      <c r="A261" s="277"/>
      <c r="B261" s="278"/>
      <c r="C261" s="278"/>
      <c r="D261" s="278"/>
      <c r="E261" s="278"/>
      <c r="F261" s="278"/>
      <c r="G261" s="278"/>
      <c r="H261" s="278"/>
      <c r="I261" s="278"/>
      <c r="J261" s="278"/>
      <c r="K261" s="278"/>
      <c r="L261" s="278"/>
      <c r="M261" s="278"/>
      <c r="N261" s="278"/>
      <c r="O261" s="278"/>
      <c r="P261" s="278"/>
      <c r="Q261" s="278"/>
      <c r="R261" s="278"/>
      <c r="S261" s="278"/>
      <c r="T261" s="278"/>
      <c r="U261" s="278"/>
      <c r="V261" s="278"/>
      <c r="W261" s="278"/>
      <c r="X261" s="278"/>
      <c r="Y261" s="278"/>
      <c r="Z261" s="278"/>
    </row>
    <row r="262" spans="1:26" x14ac:dyDescent="0.2">
      <c r="A262" s="277"/>
      <c r="B262" s="278"/>
      <c r="C262" s="278"/>
      <c r="D262" s="278"/>
      <c r="E262" s="278"/>
      <c r="F262" s="278"/>
      <c r="G262" s="278"/>
      <c r="H262" s="278"/>
      <c r="I262" s="278"/>
      <c r="J262" s="278"/>
      <c r="K262" s="278"/>
      <c r="L262" s="278"/>
      <c r="M262" s="278"/>
      <c r="N262" s="278"/>
      <c r="O262" s="278"/>
      <c r="P262" s="278"/>
      <c r="Q262" s="278"/>
      <c r="R262" s="278"/>
      <c r="S262" s="278"/>
      <c r="T262" s="278"/>
      <c r="U262" s="278"/>
      <c r="V262" s="278"/>
      <c r="W262" s="278"/>
      <c r="X262" s="278"/>
      <c r="Y262" s="278"/>
      <c r="Z262" s="278"/>
    </row>
    <row r="263" spans="1:26" x14ac:dyDescent="0.2">
      <c r="A263" s="277"/>
      <c r="B263" s="278"/>
      <c r="C263" s="278"/>
      <c r="D263" s="278"/>
      <c r="E263" s="278"/>
      <c r="F263" s="278"/>
      <c r="G263" s="278"/>
      <c r="H263" s="278"/>
      <c r="I263" s="278"/>
      <c r="J263" s="278"/>
      <c r="K263" s="278"/>
      <c r="L263" s="278"/>
      <c r="M263" s="278"/>
      <c r="N263" s="278"/>
      <c r="O263" s="278"/>
      <c r="P263" s="278"/>
      <c r="Q263" s="278"/>
      <c r="R263" s="278"/>
      <c r="S263" s="278"/>
      <c r="T263" s="278"/>
      <c r="U263" s="278"/>
      <c r="V263" s="278"/>
      <c r="W263" s="278"/>
      <c r="X263" s="278"/>
      <c r="Y263" s="278"/>
      <c r="Z263" s="278"/>
    </row>
    <row r="264" spans="1:26" x14ac:dyDescent="0.2">
      <c r="A264" s="277"/>
      <c r="B264" s="278"/>
      <c r="C264" s="278"/>
      <c r="D264" s="278"/>
      <c r="E264" s="278"/>
      <c r="F264" s="278"/>
      <c r="G264" s="278"/>
      <c r="H264" s="278"/>
      <c r="I264" s="278"/>
      <c r="J264" s="278"/>
      <c r="K264" s="278"/>
      <c r="L264" s="278"/>
      <c r="M264" s="278"/>
      <c r="N264" s="278"/>
      <c r="O264" s="278"/>
      <c r="P264" s="278"/>
      <c r="Q264" s="278"/>
      <c r="R264" s="278"/>
      <c r="S264" s="278"/>
      <c r="T264" s="278"/>
      <c r="U264" s="278"/>
      <c r="V264" s="278"/>
      <c r="W264" s="278"/>
      <c r="X264" s="278"/>
      <c r="Y264" s="278"/>
      <c r="Z264" s="278"/>
    </row>
    <row r="265" spans="1:26" x14ac:dyDescent="0.2">
      <c r="A265" s="277"/>
      <c r="B265" s="278"/>
      <c r="C265" s="278"/>
      <c r="D265" s="278"/>
      <c r="E265" s="278"/>
      <c r="F265" s="278"/>
      <c r="G265" s="278"/>
      <c r="H265" s="278"/>
      <c r="I265" s="278"/>
      <c r="J265" s="278"/>
      <c r="K265" s="278"/>
      <c r="L265" s="278"/>
      <c r="M265" s="278"/>
      <c r="N265" s="278"/>
      <c r="O265" s="278"/>
      <c r="P265" s="278"/>
      <c r="Q265" s="278"/>
      <c r="R265" s="278"/>
      <c r="S265" s="278"/>
      <c r="T265" s="278"/>
      <c r="U265" s="278"/>
      <c r="V265" s="278"/>
      <c r="W265" s="278"/>
      <c r="X265" s="278"/>
      <c r="Y265" s="278"/>
      <c r="Z265" s="278"/>
    </row>
    <row r="266" spans="1:26" x14ac:dyDescent="0.2">
      <c r="A266" s="277"/>
      <c r="B266" s="278"/>
      <c r="C266" s="278"/>
      <c r="D266" s="278"/>
      <c r="E266" s="278"/>
      <c r="F266" s="278"/>
      <c r="G266" s="278"/>
      <c r="H266" s="278"/>
      <c r="I266" s="278"/>
      <c r="J266" s="278"/>
      <c r="K266" s="278"/>
      <c r="L266" s="278"/>
      <c r="M266" s="278"/>
      <c r="N266" s="278"/>
      <c r="O266" s="278"/>
      <c r="P266" s="278"/>
      <c r="Q266" s="278"/>
      <c r="R266" s="278"/>
      <c r="S266" s="278"/>
      <c r="T266" s="278"/>
      <c r="U266" s="278"/>
      <c r="V266" s="278"/>
      <c r="W266" s="278"/>
      <c r="X266" s="278"/>
      <c r="Y266" s="278"/>
      <c r="Z266" s="278"/>
    </row>
    <row r="267" spans="1:26" x14ac:dyDescent="0.2">
      <c r="A267" s="277"/>
      <c r="B267" s="278"/>
      <c r="C267" s="278"/>
      <c r="D267" s="278"/>
      <c r="E267" s="278"/>
      <c r="F267" s="278"/>
      <c r="G267" s="278"/>
      <c r="H267" s="278"/>
      <c r="I267" s="278"/>
      <c r="J267" s="278"/>
      <c r="K267" s="278"/>
      <c r="L267" s="278"/>
      <c r="M267" s="278"/>
      <c r="N267" s="278"/>
      <c r="O267" s="278"/>
      <c r="P267" s="278"/>
      <c r="Q267" s="278"/>
      <c r="R267" s="278"/>
      <c r="S267" s="278"/>
      <c r="T267" s="278"/>
      <c r="U267" s="278"/>
      <c r="V267" s="278"/>
      <c r="W267" s="278"/>
      <c r="X267" s="278"/>
      <c r="Y267" s="278"/>
      <c r="Z267" s="278"/>
    </row>
    <row r="268" spans="1:26" x14ac:dyDescent="0.2">
      <c r="A268" s="277"/>
      <c r="B268" s="278"/>
      <c r="C268" s="278"/>
      <c r="D268" s="278"/>
      <c r="E268" s="278"/>
      <c r="F268" s="278"/>
      <c r="G268" s="278"/>
      <c r="H268" s="278"/>
      <c r="I268" s="278"/>
      <c r="J268" s="278"/>
      <c r="K268" s="278"/>
      <c r="L268" s="278"/>
      <c r="M268" s="278"/>
      <c r="N268" s="278"/>
      <c r="O268" s="278"/>
      <c r="P268" s="278"/>
      <c r="Q268" s="278"/>
      <c r="R268" s="278"/>
      <c r="S268" s="278"/>
      <c r="T268" s="278"/>
      <c r="U268" s="278"/>
      <c r="V268" s="278"/>
      <c r="W268" s="278"/>
      <c r="X268" s="278"/>
      <c r="Y268" s="278"/>
      <c r="Z268" s="278"/>
    </row>
    <row r="269" spans="1:26" x14ac:dyDescent="0.2">
      <c r="A269" s="277"/>
      <c r="B269" s="278"/>
      <c r="C269" s="278"/>
      <c r="D269" s="278"/>
      <c r="E269" s="278"/>
      <c r="F269" s="278"/>
      <c r="G269" s="278"/>
      <c r="H269" s="278"/>
      <c r="I269" s="278"/>
      <c r="J269" s="278"/>
      <c r="K269" s="278"/>
      <c r="L269" s="278"/>
      <c r="M269" s="278"/>
      <c r="N269" s="278"/>
      <c r="O269" s="278"/>
      <c r="P269" s="278"/>
      <c r="Q269" s="278"/>
      <c r="R269" s="278"/>
      <c r="S269" s="278"/>
      <c r="T269" s="278"/>
      <c r="U269" s="278"/>
      <c r="V269" s="278"/>
      <c r="W269" s="278"/>
      <c r="X269" s="278"/>
      <c r="Y269" s="278"/>
      <c r="Z269" s="278"/>
    </row>
    <row r="270" spans="1:26" x14ac:dyDescent="0.2">
      <c r="A270" s="277"/>
      <c r="B270" s="278"/>
      <c r="C270" s="278"/>
      <c r="D270" s="278"/>
      <c r="E270" s="278"/>
      <c r="F270" s="278"/>
      <c r="G270" s="278"/>
      <c r="H270" s="278"/>
      <c r="I270" s="278"/>
      <c r="J270" s="278"/>
      <c r="K270" s="278"/>
      <c r="L270" s="278"/>
      <c r="M270" s="278"/>
      <c r="N270" s="278"/>
      <c r="O270" s="278"/>
      <c r="P270" s="278"/>
      <c r="Q270" s="278"/>
      <c r="R270" s="278"/>
      <c r="S270" s="278"/>
      <c r="T270" s="278"/>
      <c r="U270" s="278"/>
      <c r="V270" s="278"/>
      <c r="W270" s="278"/>
      <c r="X270" s="278"/>
      <c r="Y270" s="278"/>
      <c r="Z270" s="278"/>
    </row>
    <row r="271" spans="1:26" x14ac:dyDescent="0.2">
      <c r="A271" s="277"/>
      <c r="B271" s="278"/>
      <c r="C271" s="278"/>
      <c r="D271" s="278"/>
      <c r="E271" s="278"/>
      <c r="F271" s="278"/>
      <c r="G271" s="278"/>
      <c r="H271" s="278"/>
      <c r="I271" s="278"/>
      <c r="J271" s="278"/>
      <c r="K271" s="278"/>
      <c r="L271" s="278"/>
      <c r="M271" s="278"/>
      <c r="N271" s="278"/>
      <c r="O271" s="278"/>
      <c r="P271" s="278"/>
      <c r="Q271" s="278"/>
      <c r="R271" s="278"/>
      <c r="S271" s="278"/>
      <c r="T271" s="278"/>
      <c r="U271" s="278"/>
      <c r="V271" s="278"/>
      <c r="W271" s="278"/>
      <c r="X271" s="278"/>
      <c r="Y271" s="278"/>
      <c r="Z271" s="278"/>
    </row>
    <row r="272" spans="1:26" x14ac:dyDescent="0.2">
      <c r="A272" s="277"/>
      <c r="B272" s="278"/>
      <c r="C272" s="278"/>
      <c r="D272" s="278"/>
      <c r="E272" s="278"/>
      <c r="F272" s="278"/>
      <c r="G272" s="278"/>
      <c r="H272" s="278"/>
      <c r="I272" s="278"/>
      <c r="J272" s="278"/>
      <c r="K272" s="278"/>
      <c r="L272" s="278"/>
      <c r="M272" s="278"/>
      <c r="N272" s="278"/>
      <c r="O272" s="278"/>
      <c r="P272" s="278"/>
      <c r="Q272" s="278"/>
      <c r="R272" s="278"/>
      <c r="S272" s="278"/>
      <c r="T272" s="278"/>
      <c r="U272" s="278"/>
      <c r="V272" s="278"/>
      <c r="W272" s="278"/>
      <c r="X272" s="278"/>
      <c r="Y272" s="278"/>
      <c r="Z272" s="278"/>
    </row>
    <row r="273" spans="1:26" x14ac:dyDescent="0.2">
      <c r="A273" s="277"/>
      <c r="B273" s="278"/>
      <c r="C273" s="278"/>
      <c r="D273" s="278"/>
      <c r="E273" s="278"/>
      <c r="F273" s="278"/>
      <c r="G273" s="278"/>
      <c r="H273" s="278"/>
      <c r="I273" s="278"/>
      <c r="J273" s="278"/>
      <c r="K273" s="278"/>
      <c r="L273" s="278"/>
      <c r="M273" s="278"/>
      <c r="N273" s="278"/>
      <c r="O273" s="278"/>
      <c r="P273" s="278"/>
      <c r="Q273" s="278"/>
      <c r="R273" s="278"/>
      <c r="S273" s="278"/>
      <c r="T273" s="278"/>
      <c r="U273" s="278"/>
      <c r="V273" s="278"/>
      <c r="W273" s="278"/>
      <c r="X273" s="278"/>
      <c r="Y273" s="278"/>
      <c r="Z273" s="278"/>
    </row>
    <row r="274" spans="1:26" x14ac:dyDescent="0.2">
      <c r="A274" s="277"/>
      <c r="B274" s="278"/>
      <c r="C274" s="278"/>
      <c r="D274" s="278"/>
      <c r="E274" s="278"/>
      <c r="F274" s="278"/>
      <c r="G274" s="278"/>
      <c r="H274" s="278"/>
      <c r="I274" s="278"/>
      <c r="J274" s="278"/>
      <c r="K274" s="278"/>
      <c r="L274" s="278"/>
      <c r="M274" s="278"/>
      <c r="N274" s="278"/>
      <c r="O274" s="278"/>
      <c r="P274" s="278"/>
      <c r="Q274" s="278"/>
      <c r="R274" s="278"/>
      <c r="S274" s="278"/>
      <c r="T274" s="278"/>
      <c r="U274" s="278"/>
      <c r="V274" s="278"/>
      <c r="W274" s="278"/>
      <c r="X274" s="278"/>
      <c r="Y274" s="278"/>
      <c r="Z274" s="278"/>
    </row>
    <row r="275" spans="1:26" x14ac:dyDescent="0.2">
      <c r="A275" s="277"/>
      <c r="B275" s="278"/>
      <c r="C275" s="278"/>
      <c r="D275" s="278"/>
      <c r="E275" s="278"/>
      <c r="F275" s="278"/>
      <c r="G275" s="278"/>
      <c r="H275" s="278"/>
      <c r="I275" s="278"/>
      <c r="J275" s="278"/>
      <c r="K275" s="278"/>
      <c r="L275" s="278"/>
      <c r="M275" s="278"/>
      <c r="N275" s="278"/>
      <c r="O275" s="278"/>
      <c r="P275" s="278"/>
      <c r="Q275" s="278"/>
      <c r="R275" s="278"/>
      <c r="S275" s="278"/>
      <c r="T275" s="278"/>
      <c r="U275" s="278"/>
      <c r="V275" s="278"/>
      <c r="W275" s="278"/>
      <c r="X275" s="278"/>
      <c r="Y275" s="278"/>
      <c r="Z275" s="278"/>
    </row>
    <row r="276" spans="1:26" x14ac:dyDescent="0.2">
      <c r="A276" s="277"/>
      <c r="B276" s="278"/>
      <c r="C276" s="278"/>
      <c r="D276" s="278"/>
      <c r="E276" s="278"/>
      <c r="F276" s="278"/>
      <c r="G276" s="278"/>
      <c r="H276" s="278"/>
      <c r="I276" s="278"/>
      <c r="J276" s="278"/>
      <c r="K276" s="278"/>
      <c r="L276" s="278"/>
      <c r="M276" s="278"/>
      <c r="N276" s="278"/>
      <c r="O276" s="278"/>
      <c r="P276" s="278"/>
      <c r="Q276" s="278"/>
      <c r="R276" s="278"/>
      <c r="S276" s="278"/>
      <c r="T276" s="278"/>
      <c r="U276" s="278"/>
      <c r="V276" s="278"/>
      <c r="W276" s="278"/>
      <c r="X276" s="278"/>
      <c r="Y276" s="278"/>
      <c r="Z276" s="278"/>
    </row>
    <row r="277" spans="1:26" x14ac:dyDescent="0.2">
      <c r="A277" s="277"/>
      <c r="B277" s="278"/>
      <c r="C277" s="278"/>
      <c r="D277" s="278"/>
      <c r="E277" s="278"/>
      <c r="F277" s="278"/>
      <c r="G277" s="278"/>
      <c r="H277" s="278"/>
      <c r="I277" s="278"/>
      <c r="J277" s="278"/>
      <c r="K277" s="278"/>
      <c r="L277" s="278"/>
      <c r="M277" s="278"/>
      <c r="N277" s="278"/>
      <c r="O277" s="278"/>
      <c r="P277" s="278"/>
      <c r="Q277" s="278"/>
      <c r="R277" s="278"/>
      <c r="S277" s="278"/>
      <c r="T277" s="278"/>
      <c r="U277" s="278"/>
      <c r="V277" s="278"/>
      <c r="W277" s="278"/>
      <c r="X277" s="278"/>
      <c r="Y277" s="278"/>
      <c r="Z277" s="278"/>
    </row>
    <row r="278" spans="1:26" x14ac:dyDescent="0.2">
      <c r="A278" s="277"/>
      <c r="B278" s="278"/>
      <c r="C278" s="278"/>
      <c r="D278" s="278"/>
      <c r="E278" s="278"/>
      <c r="F278" s="278"/>
      <c r="G278" s="278"/>
      <c r="H278" s="278"/>
      <c r="I278" s="278"/>
      <c r="J278" s="278"/>
      <c r="K278" s="278"/>
      <c r="L278" s="278"/>
      <c r="M278" s="278"/>
      <c r="N278" s="278"/>
      <c r="O278" s="278"/>
      <c r="P278" s="278"/>
      <c r="Q278" s="278"/>
      <c r="R278" s="278"/>
      <c r="S278" s="278"/>
      <c r="T278" s="278"/>
      <c r="U278" s="278"/>
      <c r="V278" s="278"/>
      <c r="W278" s="278"/>
      <c r="X278" s="278"/>
      <c r="Y278" s="278"/>
      <c r="Z278" s="278"/>
    </row>
    <row r="279" spans="1:26" x14ac:dyDescent="0.2">
      <c r="A279" s="277"/>
      <c r="B279" s="278"/>
      <c r="C279" s="278"/>
      <c r="D279" s="278"/>
      <c r="E279" s="278"/>
      <c r="F279" s="278"/>
      <c r="G279" s="278"/>
      <c r="H279" s="278"/>
      <c r="I279" s="278"/>
      <c r="J279" s="278"/>
      <c r="K279" s="278"/>
      <c r="L279" s="278"/>
      <c r="M279" s="278"/>
      <c r="N279" s="278"/>
      <c r="O279" s="278"/>
      <c r="P279" s="278"/>
      <c r="Q279" s="278"/>
      <c r="R279" s="278"/>
      <c r="S279" s="278"/>
      <c r="T279" s="278"/>
      <c r="U279" s="278"/>
      <c r="V279" s="278"/>
      <c r="W279" s="278"/>
      <c r="X279" s="278"/>
      <c r="Y279" s="278"/>
      <c r="Z279" s="278"/>
    </row>
    <row r="280" spans="1:26" x14ac:dyDescent="0.2">
      <c r="A280" s="277"/>
      <c r="B280" s="278"/>
      <c r="C280" s="278"/>
      <c r="D280" s="278"/>
      <c r="E280" s="278"/>
      <c r="F280" s="278"/>
      <c r="G280" s="278"/>
      <c r="H280" s="278"/>
      <c r="I280" s="278"/>
      <c r="J280" s="278"/>
      <c r="K280" s="278"/>
      <c r="L280" s="278"/>
      <c r="M280" s="278"/>
      <c r="N280" s="278"/>
      <c r="O280" s="278"/>
      <c r="P280" s="278"/>
      <c r="Q280" s="278"/>
      <c r="R280" s="278"/>
      <c r="S280" s="278"/>
      <c r="T280" s="278"/>
      <c r="U280" s="278"/>
      <c r="V280" s="278"/>
      <c r="W280" s="278"/>
      <c r="X280" s="278"/>
      <c r="Y280" s="278"/>
      <c r="Z280" s="278"/>
    </row>
    <row r="281" spans="1:26" x14ac:dyDescent="0.2">
      <c r="A281" s="277"/>
      <c r="B281" s="278"/>
      <c r="C281" s="278"/>
      <c r="D281" s="278"/>
      <c r="E281" s="278"/>
      <c r="F281" s="278"/>
      <c r="G281" s="278"/>
      <c r="H281" s="278"/>
      <c r="I281" s="278"/>
      <c r="J281" s="278"/>
      <c r="K281" s="278"/>
      <c r="L281" s="278"/>
      <c r="M281" s="278"/>
      <c r="N281" s="278"/>
      <c r="O281" s="278"/>
      <c r="P281" s="278"/>
      <c r="Q281" s="278"/>
      <c r="R281" s="278"/>
      <c r="S281" s="278"/>
      <c r="T281" s="278"/>
      <c r="U281" s="278"/>
      <c r="V281" s="278"/>
      <c r="W281" s="278"/>
      <c r="X281" s="278"/>
      <c r="Y281" s="278"/>
      <c r="Z281" s="278"/>
    </row>
    <row r="282" spans="1:26" x14ac:dyDescent="0.2">
      <c r="A282" s="277"/>
      <c r="B282" s="278"/>
      <c r="C282" s="278"/>
      <c r="D282" s="278"/>
      <c r="E282" s="278"/>
      <c r="F282" s="278"/>
      <c r="G282" s="278"/>
      <c r="H282" s="278"/>
      <c r="I282" s="278"/>
      <c r="J282" s="278"/>
      <c r="K282" s="278"/>
      <c r="L282" s="278"/>
      <c r="M282" s="278"/>
      <c r="N282" s="278"/>
      <c r="O282" s="278"/>
      <c r="P282" s="278"/>
      <c r="Q282" s="278"/>
      <c r="R282" s="278"/>
      <c r="S282" s="278"/>
      <c r="T282" s="278"/>
      <c r="U282" s="278"/>
      <c r="V282" s="278"/>
      <c r="W282" s="278"/>
      <c r="X282" s="278"/>
      <c r="Y282" s="278"/>
      <c r="Z282" s="278"/>
    </row>
    <row r="283" spans="1:26" x14ac:dyDescent="0.2">
      <c r="A283" s="277"/>
      <c r="B283" s="278"/>
      <c r="C283" s="278"/>
      <c r="D283" s="278"/>
      <c r="E283" s="278"/>
      <c r="F283" s="278"/>
      <c r="G283" s="278"/>
      <c r="H283" s="278"/>
      <c r="I283" s="278"/>
      <c r="J283" s="278"/>
      <c r="K283" s="278"/>
      <c r="L283" s="278"/>
      <c r="M283" s="278"/>
      <c r="N283" s="278"/>
      <c r="O283" s="278"/>
      <c r="P283" s="278"/>
      <c r="Q283" s="278"/>
      <c r="R283" s="278"/>
      <c r="S283" s="278"/>
      <c r="T283" s="278"/>
      <c r="U283" s="278"/>
      <c r="V283" s="278"/>
      <c r="W283" s="278"/>
      <c r="X283" s="278"/>
      <c r="Y283" s="278"/>
      <c r="Z283" s="278"/>
    </row>
    <row r="284" spans="1:26" x14ac:dyDescent="0.2">
      <c r="A284" s="277"/>
      <c r="B284" s="278"/>
      <c r="C284" s="278"/>
      <c r="D284" s="278"/>
      <c r="E284" s="278"/>
      <c r="F284" s="278"/>
      <c r="G284" s="278"/>
      <c r="H284" s="278"/>
      <c r="I284" s="278"/>
      <c r="J284" s="278"/>
      <c r="K284" s="278"/>
      <c r="L284" s="278"/>
      <c r="M284" s="278"/>
      <c r="N284" s="278"/>
      <c r="O284" s="278"/>
      <c r="P284" s="278"/>
      <c r="Q284" s="278"/>
      <c r="R284" s="278"/>
      <c r="S284" s="278"/>
      <c r="T284" s="278"/>
      <c r="U284" s="278"/>
      <c r="V284" s="278"/>
      <c r="W284" s="278"/>
      <c r="X284" s="278"/>
      <c r="Y284" s="278"/>
      <c r="Z284" s="278"/>
    </row>
    <row r="285" spans="1:26" x14ac:dyDescent="0.2">
      <c r="A285" s="277"/>
      <c r="B285" s="278"/>
      <c r="C285" s="278"/>
      <c r="D285" s="278"/>
      <c r="E285" s="278"/>
      <c r="F285" s="278"/>
      <c r="G285" s="278"/>
      <c r="H285" s="278"/>
      <c r="I285" s="278"/>
      <c r="J285" s="278"/>
      <c r="K285" s="278"/>
      <c r="L285" s="278"/>
      <c r="M285" s="278"/>
      <c r="N285" s="278"/>
      <c r="O285" s="278"/>
      <c r="P285" s="278"/>
      <c r="Q285" s="278"/>
      <c r="R285" s="278"/>
      <c r="S285" s="278"/>
      <c r="T285" s="278"/>
      <c r="U285" s="278"/>
      <c r="V285" s="278"/>
      <c r="W285" s="278"/>
      <c r="X285" s="278"/>
      <c r="Y285" s="278"/>
      <c r="Z285" s="278"/>
    </row>
    <row r="286" spans="1:26" x14ac:dyDescent="0.2">
      <c r="A286" s="277"/>
      <c r="B286" s="278"/>
      <c r="C286" s="278"/>
      <c r="D286" s="278"/>
      <c r="E286" s="278"/>
      <c r="F286" s="278"/>
      <c r="G286" s="278"/>
      <c r="H286" s="278"/>
      <c r="I286" s="278"/>
      <c r="J286" s="278"/>
      <c r="K286" s="278"/>
      <c r="L286" s="278"/>
      <c r="M286" s="278"/>
      <c r="N286" s="278"/>
      <c r="O286" s="278"/>
      <c r="P286" s="278"/>
      <c r="Q286" s="278"/>
      <c r="R286" s="278"/>
      <c r="S286" s="278"/>
      <c r="T286" s="278"/>
      <c r="U286" s="278"/>
      <c r="V286" s="278"/>
      <c r="W286" s="278"/>
      <c r="X286" s="278"/>
      <c r="Y286" s="278"/>
      <c r="Z286" s="278"/>
    </row>
    <row r="287" spans="1:26" x14ac:dyDescent="0.2">
      <c r="A287" s="277"/>
      <c r="B287" s="278"/>
      <c r="C287" s="278"/>
      <c r="D287" s="278"/>
      <c r="E287" s="278"/>
      <c r="F287" s="278"/>
      <c r="G287" s="278"/>
      <c r="H287" s="278"/>
      <c r="I287" s="278"/>
      <c r="J287" s="278"/>
      <c r="K287" s="278"/>
      <c r="L287" s="278"/>
      <c r="M287" s="278"/>
      <c r="N287" s="278"/>
      <c r="O287" s="278"/>
      <c r="P287" s="278"/>
      <c r="Q287" s="278"/>
      <c r="R287" s="278"/>
      <c r="S287" s="278"/>
      <c r="T287" s="278"/>
      <c r="U287" s="278"/>
      <c r="V287" s="278"/>
      <c r="W287" s="278"/>
      <c r="X287" s="278"/>
      <c r="Y287" s="278"/>
      <c r="Z287" s="278"/>
    </row>
    <row r="288" spans="1:26" x14ac:dyDescent="0.2">
      <c r="A288" s="277"/>
      <c r="B288" s="278"/>
      <c r="C288" s="278"/>
      <c r="D288" s="278"/>
      <c r="E288" s="278"/>
      <c r="F288" s="278"/>
      <c r="G288" s="278"/>
      <c r="H288" s="278"/>
      <c r="I288" s="278"/>
      <c r="J288" s="278"/>
      <c r="K288" s="278"/>
      <c r="L288" s="278"/>
      <c r="M288" s="278"/>
      <c r="N288" s="278"/>
      <c r="O288" s="278"/>
      <c r="P288" s="278"/>
      <c r="Q288" s="278"/>
      <c r="R288" s="278"/>
      <c r="S288" s="278"/>
      <c r="T288" s="278"/>
      <c r="U288" s="278"/>
      <c r="V288" s="278"/>
      <c r="W288" s="278"/>
      <c r="X288" s="278"/>
      <c r="Y288" s="278"/>
      <c r="Z288" s="278"/>
    </row>
    <row r="289" spans="1:26" x14ac:dyDescent="0.2">
      <c r="A289" s="277"/>
      <c r="B289" s="278"/>
      <c r="C289" s="278"/>
      <c r="D289" s="278"/>
      <c r="E289" s="278"/>
      <c r="F289" s="278"/>
      <c r="G289" s="278"/>
      <c r="H289" s="278"/>
      <c r="I289" s="278"/>
      <c r="J289" s="278"/>
      <c r="K289" s="278"/>
      <c r="L289" s="278"/>
      <c r="M289" s="278"/>
      <c r="N289" s="278"/>
      <c r="O289" s="278"/>
      <c r="P289" s="278"/>
      <c r="Q289" s="278"/>
      <c r="R289" s="278"/>
      <c r="S289" s="278"/>
      <c r="T289" s="278"/>
      <c r="U289" s="278"/>
      <c r="V289" s="278"/>
      <c r="W289" s="278"/>
      <c r="X289" s="278"/>
      <c r="Y289" s="278"/>
      <c r="Z289" s="278"/>
    </row>
    <row r="290" spans="1:26" x14ac:dyDescent="0.2">
      <c r="A290" s="277"/>
      <c r="B290" s="278"/>
      <c r="C290" s="278"/>
      <c r="D290" s="278"/>
      <c r="E290" s="278"/>
      <c r="F290" s="278"/>
      <c r="G290" s="278"/>
      <c r="H290" s="278"/>
      <c r="I290" s="278"/>
      <c r="J290" s="278"/>
      <c r="K290" s="278"/>
      <c r="L290" s="278"/>
      <c r="M290" s="278"/>
      <c r="N290" s="278"/>
      <c r="O290" s="278"/>
      <c r="P290" s="278"/>
      <c r="Q290" s="278"/>
      <c r="R290" s="278"/>
      <c r="S290" s="278"/>
      <c r="T290" s="278"/>
      <c r="U290" s="278"/>
      <c r="V290" s="278"/>
      <c r="W290" s="278"/>
      <c r="X290" s="278"/>
      <c r="Y290" s="278"/>
      <c r="Z290" s="278"/>
    </row>
    <row r="291" spans="1:26" x14ac:dyDescent="0.2">
      <c r="A291" s="277"/>
      <c r="B291" s="278"/>
      <c r="C291" s="278"/>
      <c r="D291" s="278"/>
      <c r="E291" s="278"/>
      <c r="F291" s="278"/>
      <c r="G291" s="278"/>
      <c r="H291" s="278"/>
      <c r="I291" s="278"/>
      <c r="J291" s="278"/>
      <c r="K291" s="278"/>
      <c r="L291" s="278"/>
      <c r="M291" s="278"/>
      <c r="N291" s="278"/>
      <c r="O291" s="278"/>
      <c r="P291" s="278"/>
      <c r="Q291" s="278"/>
      <c r="R291" s="278"/>
      <c r="S291" s="278"/>
      <c r="T291" s="278"/>
      <c r="U291" s="278"/>
      <c r="V291" s="278"/>
      <c r="W291" s="278"/>
      <c r="X291" s="278"/>
      <c r="Y291" s="278"/>
      <c r="Z291" s="278"/>
    </row>
    <row r="292" spans="1:26" x14ac:dyDescent="0.2">
      <c r="A292" s="277"/>
      <c r="B292" s="278"/>
      <c r="C292" s="278"/>
      <c r="D292" s="278"/>
      <c r="E292" s="278"/>
      <c r="F292" s="278"/>
      <c r="G292" s="278"/>
      <c r="H292" s="278"/>
      <c r="I292" s="278"/>
      <c r="J292" s="278"/>
      <c r="K292" s="278"/>
      <c r="L292" s="278"/>
      <c r="M292" s="278"/>
      <c r="N292" s="278"/>
      <c r="O292" s="278"/>
      <c r="P292" s="278"/>
      <c r="Q292" s="278"/>
      <c r="R292" s="278"/>
      <c r="S292" s="278"/>
      <c r="T292" s="278"/>
      <c r="U292" s="278"/>
      <c r="V292" s="278"/>
      <c r="W292" s="278"/>
      <c r="X292" s="278"/>
      <c r="Y292" s="278"/>
      <c r="Z292" s="278"/>
    </row>
    <row r="293" spans="1:26" x14ac:dyDescent="0.2">
      <c r="A293" s="277"/>
      <c r="B293" s="278"/>
      <c r="C293" s="278"/>
      <c r="D293" s="278"/>
      <c r="E293" s="278"/>
      <c r="F293" s="278"/>
      <c r="G293" s="278"/>
      <c r="H293" s="278"/>
      <c r="I293" s="278"/>
      <c r="J293" s="278"/>
      <c r="K293" s="278"/>
      <c r="L293" s="278"/>
      <c r="M293" s="278"/>
      <c r="N293" s="278"/>
      <c r="O293" s="278"/>
      <c r="P293" s="278"/>
      <c r="Q293" s="278"/>
      <c r="R293" s="278"/>
      <c r="S293" s="278"/>
      <c r="T293" s="278"/>
      <c r="U293" s="278"/>
      <c r="V293" s="278"/>
      <c r="W293" s="278"/>
      <c r="X293" s="278"/>
      <c r="Y293" s="278"/>
      <c r="Z293" s="278"/>
    </row>
    <row r="294" spans="1:26" x14ac:dyDescent="0.2">
      <c r="A294" s="277"/>
      <c r="B294" s="278"/>
      <c r="C294" s="278"/>
      <c r="D294" s="278"/>
      <c r="E294" s="278"/>
      <c r="F294" s="278"/>
      <c r="G294" s="278"/>
      <c r="H294" s="278"/>
      <c r="I294" s="278"/>
      <c r="J294" s="278"/>
      <c r="K294" s="278"/>
      <c r="L294" s="278"/>
      <c r="M294" s="278"/>
      <c r="N294" s="278"/>
      <c r="O294" s="278"/>
      <c r="P294" s="278"/>
      <c r="Q294" s="278"/>
      <c r="R294" s="278"/>
      <c r="S294" s="278"/>
      <c r="T294" s="278"/>
      <c r="U294" s="278"/>
      <c r="V294" s="278"/>
      <c r="W294" s="278"/>
      <c r="X294" s="278"/>
      <c r="Y294" s="278"/>
      <c r="Z294" s="278"/>
    </row>
    <row r="295" spans="1:26" x14ac:dyDescent="0.2">
      <c r="A295" s="277"/>
      <c r="B295" s="278"/>
      <c r="C295" s="278"/>
      <c r="D295" s="278"/>
      <c r="E295" s="278"/>
      <c r="F295" s="278"/>
      <c r="G295" s="278"/>
      <c r="H295" s="278"/>
      <c r="I295" s="278"/>
      <c r="J295" s="278"/>
      <c r="K295" s="278"/>
      <c r="L295" s="278"/>
      <c r="M295" s="278"/>
      <c r="N295" s="278"/>
      <c r="O295" s="278"/>
      <c r="P295" s="278"/>
      <c r="Q295" s="278"/>
      <c r="R295" s="278"/>
      <c r="S295" s="278"/>
      <c r="T295" s="278"/>
      <c r="U295" s="278"/>
      <c r="V295" s="278"/>
      <c r="W295" s="278"/>
      <c r="X295" s="278"/>
      <c r="Y295" s="278"/>
      <c r="Z295" s="278"/>
    </row>
    <row r="296" spans="1:26" x14ac:dyDescent="0.2">
      <c r="A296" s="277"/>
      <c r="B296" s="278"/>
      <c r="C296" s="278"/>
      <c r="D296" s="278"/>
      <c r="E296" s="278"/>
      <c r="F296" s="278"/>
      <c r="G296" s="278"/>
      <c r="H296" s="278"/>
      <c r="I296" s="278"/>
      <c r="J296" s="278"/>
      <c r="K296" s="278"/>
      <c r="L296" s="278"/>
      <c r="M296" s="278"/>
      <c r="N296" s="278"/>
      <c r="O296" s="278"/>
      <c r="P296" s="278"/>
      <c r="Q296" s="278"/>
      <c r="R296" s="278"/>
      <c r="S296" s="278"/>
      <c r="T296" s="278"/>
      <c r="U296" s="278"/>
      <c r="V296" s="278"/>
      <c r="W296" s="278"/>
      <c r="X296" s="278"/>
      <c r="Y296" s="278"/>
      <c r="Z296" s="278"/>
    </row>
    <row r="297" spans="1:26" x14ac:dyDescent="0.2">
      <c r="A297" s="277"/>
      <c r="B297" s="278"/>
      <c r="C297" s="278"/>
      <c r="D297" s="278"/>
      <c r="E297" s="278"/>
      <c r="F297" s="278"/>
      <c r="G297" s="278"/>
      <c r="H297" s="278"/>
      <c r="I297" s="278"/>
      <c r="J297" s="278"/>
      <c r="K297" s="278"/>
      <c r="L297" s="278"/>
      <c r="M297" s="278"/>
      <c r="N297" s="278"/>
      <c r="O297" s="278"/>
      <c r="P297" s="278"/>
      <c r="Q297" s="278"/>
      <c r="R297" s="278"/>
      <c r="S297" s="278"/>
      <c r="T297" s="278"/>
      <c r="U297" s="278"/>
      <c r="V297" s="278"/>
      <c r="W297" s="278"/>
      <c r="X297" s="278"/>
      <c r="Y297" s="278"/>
      <c r="Z297" s="278"/>
    </row>
    <row r="298" spans="1:26" x14ac:dyDescent="0.2">
      <c r="A298" s="277"/>
      <c r="B298" s="278"/>
      <c r="C298" s="278"/>
      <c r="D298" s="278"/>
      <c r="E298" s="278"/>
      <c r="F298" s="278"/>
      <c r="G298" s="278"/>
      <c r="H298" s="278"/>
      <c r="I298" s="278"/>
      <c r="J298" s="278"/>
      <c r="K298" s="278"/>
      <c r="L298" s="278"/>
      <c r="M298" s="278"/>
      <c r="N298" s="278"/>
      <c r="O298" s="278"/>
      <c r="P298" s="278"/>
      <c r="Q298" s="278"/>
      <c r="R298" s="278"/>
      <c r="S298" s="278"/>
      <c r="T298" s="278"/>
      <c r="U298" s="278"/>
      <c r="V298" s="278"/>
      <c r="W298" s="278"/>
      <c r="X298" s="278"/>
      <c r="Y298" s="278"/>
      <c r="Z298" s="278"/>
    </row>
    <row r="299" spans="1:26" x14ac:dyDescent="0.2">
      <c r="A299" s="277"/>
      <c r="B299" s="278"/>
      <c r="C299" s="278"/>
      <c r="D299" s="278"/>
      <c r="E299" s="278"/>
      <c r="F299" s="278"/>
      <c r="G299" s="278"/>
      <c r="H299" s="278"/>
      <c r="I299" s="278"/>
      <c r="J299" s="278"/>
      <c r="K299" s="278"/>
      <c r="L299" s="278"/>
      <c r="M299" s="278"/>
      <c r="N299" s="278"/>
      <c r="O299" s="278"/>
      <c r="P299" s="278"/>
      <c r="Q299" s="278"/>
      <c r="R299" s="278"/>
      <c r="S299" s="278"/>
      <c r="T299" s="278"/>
      <c r="U299" s="278"/>
      <c r="V299" s="278"/>
      <c r="W299" s="278"/>
      <c r="X299" s="278"/>
      <c r="Y299" s="278"/>
      <c r="Z299" s="278"/>
    </row>
    <row r="300" spans="1:26" x14ac:dyDescent="0.2">
      <c r="A300" s="277"/>
      <c r="B300" s="278"/>
      <c r="C300" s="278"/>
      <c r="D300" s="278"/>
      <c r="E300" s="278"/>
      <c r="F300" s="278"/>
      <c r="G300" s="278"/>
      <c r="H300" s="278"/>
      <c r="I300" s="278"/>
      <c r="J300" s="278"/>
      <c r="K300" s="278"/>
      <c r="L300" s="278"/>
      <c r="M300" s="278"/>
      <c r="N300" s="278"/>
      <c r="O300" s="278"/>
      <c r="P300" s="278"/>
      <c r="Q300" s="278"/>
      <c r="R300" s="278"/>
      <c r="S300" s="278"/>
      <c r="T300" s="278"/>
      <c r="U300" s="278"/>
      <c r="V300" s="278"/>
      <c r="W300" s="278"/>
      <c r="X300" s="278"/>
      <c r="Y300" s="278"/>
      <c r="Z300" s="278"/>
    </row>
    <row r="301" spans="1:26" x14ac:dyDescent="0.2">
      <c r="A301" s="277"/>
      <c r="B301" s="278"/>
      <c r="C301" s="278"/>
      <c r="D301" s="278"/>
      <c r="E301" s="278"/>
      <c r="F301" s="278"/>
      <c r="G301" s="278"/>
      <c r="H301" s="278"/>
      <c r="I301" s="278"/>
      <c r="J301" s="278"/>
      <c r="K301" s="278"/>
      <c r="L301" s="278"/>
      <c r="M301" s="278"/>
      <c r="N301" s="278"/>
      <c r="O301" s="278"/>
      <c r="P301" s="278"/>
      <c r="Q301" s="278"/>
      <c r="R301" s="278"/>
      <c r="S301" s="278"/>
      <c r="T301" s="278"/>
      <c r="U301" s="278"/>
      <c r="V301" s="278"/>
      <c r="W301" s="278"/>
      <c r="X301" s="278"/>
      <c r="Y301" s="278"/>
      <c r="Z301" s="278"/>
    </row>
    <row r="302" spans="1:26" x14ac:dyDescent="0.2">
      <c r="A302" s="277"/>
      <c r="B302" s="278"/>
      <c r="C302" s="278"/>
      <c r="D302" s="278"/>
      <c r="E302" s="278"/>
      <c r="F302" s="278"/>
      <c r="G302" s="278"/>
      <c r="H302" s="278"/>
      <c r="I302" s="278"/>
      <c r="J302" s="278"/>
      <c r="K302" s="278"/>
      <c r="L302" s="278"/>
      <c r="M302" s="278"/>
      <c r="N302" s="278"/>
      <c r="O302" s="278"/>
      <c r="P302" s="278"/>
      <c r="Q302" s="278"/>
      <c r="R302" s="278"/>
      <c r="S302" s="278"/>
      <c r="T302" s="278"/>
      <c r="U302" s="278"/>
      <c r="V302" s="278"/>
      <c r="W302" s="278"/>
      <c r="X302" s="278"/>
      <c r="Y302" s="278"/>
      <c r="Z302" s="278"/>
    </row>
    <row r="303" spans="1:26" x14ac:dyDescent="0.2">
      <c r="A303" s="277"/>
      <c r="B303" s="278"/>
      <c r="C303" s="278"/>
      <c r="D303" s="278"/>
      <c r="E303" s="278"/>
      <c r="F303" s="278"/>
      <c r="G303" s="278"/>
      <c r="H303" s="278"/>
      <c r="I303" s="278"/>
      <c r="J303" s="278"/>
      <c r="K303" s="278"/>
      <c r="L303" s="278"/>
      <c r="M303" s="278"/>
      <c r="N303" s="278"/>
      <c r="O303" s="278"/>
      <c r="P303" s="278"/>
      <c r="Q303" s="278"/>
      <c r="R303" s="278"/>
      <c r="S303" s="278"/>
      <c r="T303" s="278"/>
      <c r="U303" s="278"/>
      <c r="V303" s="278"/>
      <c r="W303" s="278"/>
      <c r="X303" s="278"/>
      <c r="Y303" s="278"/>
      <c r="Z303" s="278"/>
    </row>
    <row r="304" spans="1:26" x14ac:dyDescent="0.2">
      <c r="A304" s="277"/>
      <c r="B304" s="278"/>
      <c r="C304" s="278"/>
      <c r="D304" s="278"/>
      <c r="E304" s="278"/>
      <c r="F304" s="278"/>
      <c r="G304" s="278"/>
      <c r="H304" s="278"/>
      <c r="I304" s="278"/>
      <c r="J304" s="278"/>
      <c r="K304" s="278"/>
      <c r="L304" s="278"/>
      <c r="M304" s="278"/>
      <c r="N304" s="278"/>
      <c r="O304" s="278"/>
      <c r="P304" s="278"/>
      <c r="Q304" s="278"/>
      <c r="R304" s="278"/>
      <c r="S304" s="278"/>
      <c r="T304" s="278"/>
      <c r="U304" s="278"/>
      <c r="V304" s="278"/>
      <c r="W304" s="278"/>
      <c r="X304" s="278"/>
      <c r="Y304" s="278"/>
      <c r="Z304" s="278"/>
    </row>
    <row r="305" spans="1:26" x14ac:dyDescent="0.2">
      <c r="A305" s="277"/>
      <c r="B305" s="278"/>
      <c r="C305" s="278"/>
      <c r="D305" s="278"/>
      <c r="E305" s="278"/>
      <c r="F305" s="278"/>
      <c r="G305" s="278"/>
      <c r="H305" s="278"/>
      <c r="I305" s="278"/>
      <c r="J305" s="278"/>
      <c r="K305" s="278"/>
      <c r="L305" s="278"/>
      <c r="M305" s="278"/>
      <c r="N305" s="278"/>
      <c r="O305" s="278"/>
      <c r="P305" s="278"/>
      <c r="Q305" s="278"/>
      <c r="R305" s="278"/>
      <c r="S305" s="278"/>
      <c r="T305" s="278"/>
      <c r="U305" s="278"/>
      <c r="V305" s="278"/>
      <c r="W305" s="278"/>
      <c r="X305" s="278"/>
      <c r="Y305" s="278"/>
      <c r="Z305" s="278"/>
    </row>
    <row r="306" spans="1:26" x14ac:dyDescent="0.2">
      <c r="A306" s="277"/>
      <c r="B306" s="278"/>
      <c r="C306" s="278"/>
      <c r="D306" s="278"/>
      <c r="E306" s="278"/>
      <c r="F306" s="278"/>
      <c r="G306" s="278"/>
      <c r="H306" s="278"/>
      <c r="I306" s="278"/>
      <c r="J306" s="278"/>
      <c r="K306" s="278"/>
      <c r="L306" s="278"/>
      <c r="M306" s="278"/>
      <c r="N306" s="278"/>
      <c r="O306" s="278"/>
      <c r="P306" s="278"/>
      <c r="Q306" s="278"/>
      <c r="R306" s="278"/>
      <c r="S306" s="278"/>
      <c r="T306" s="278"/>
      <c r="U306" s="278"/>
      <c r="V306" s="278"/>
      <c r="W306" s="278"/>
      <c r="X306" s="278"/>
      <c r="Y306" s="278"/>
      <c r="Z306" s="278"/>
    </row>
    <row r="307" spans="1:26" x14ac:dyDescent="0.2">
      <c r="A307" s="277"/>
      <c r="B307" s="278"/>
      <c r="C307" s="278"/>
      <c r="D307" s="278"/>
      <c r="E307" s="278"/>
      <c r="F307" s="278"/>
      <c r="G307" s="278"/>
      <c r="H307" s="278"/>
      <c r="I307" s="278"/>
      <c r="J307" s="278"/>
      <c r="K307" s="278"/>
      <c r="L307" s="278"/>
      <c r="M307" s="278"/>
      <c r="N307" s="278"/>
      <c r="O307" s="278"/>
      <c r="P307" s="278"/>
      <c r="Q307" s="278"/>
      <c r="R307" s="278"/>
      <c r="S307" s="278"/>
      <c r="T307" s="278"/>
      <c r="U307" s="278"/>
      <c r="V307" s="278"/>
      <c r="W307" s="278"/>
      <c r="X307" s="278"/>
      <c r="Y307" s="278"/>
      <c r="Z307" s="278"/>
    </row>
    <row r="308" spans="1:26" x14ac:dyDescent="0.2">
      <c r="A308" s="277"/>
      <c r="B308" s="278"/>
      <c r="C308" s="278"/>
      <c r="D308" s="278"/>
      <c r="E308" s="278"/>
      <c r="F308" s="278"/>
      <c r="G308" s="278"/>
      <c r="H308" s="278"/>
      <c r="I308" s="278"/>
      <c r="J308" s="278"/>
      <c r="K308" s="278"/>
      <c r="L308" s="278"/>
      <c r="M308" s="278"/>
      <c r="N308" s="278"/>
      <c r="O308" s="278"/>
      <c r="P308" s="278"/>
      <c r="Q308" s="278"/>
      <c r="R308" s="278"/>
      <c r="S308" s="278"/>
      <c r="T308" s="278"/>
      <c r="U308" s="278"/>
      <c r="V308" s="278"/>
      <c r="W308" s="278"/>
      <c r="X308" s="278"/>
      <c r="Y308" s="278"/>
      <c r="Z308" s="278"/>
    </row>
    <row r="309" spans="1:26" x14ac:dyDescent="0.2">
      <c r="A309" s="277"/>
      <c r="B309" s="278"/>
      <c r="C309" s="278"/>
      <c r="D309" s="278"/>
      <c r="E309" s="278"/>
      <c r="F309" s="278"/>
      <c r="G309" s="278"/>
      <c r="H309" s="278"/>
      <c r="I309" s="278"/>
      <c r="J309" s="278"/>
      <c r="K309" s="278"/>
      <c r="L309" s="278"/>
      <c r="M309" s="278"/>
      <c r="N309" s="278"/>
      <c r="O309" s="278"/>
      <c r="P309" s="278"/>
      <c r="Q309" s="278"/>
      <c r="R309" s="278"/>
      <c r="S309" s="278"/>
      <c r="T309" s="278"/>
      <c r="U309" s="278"/>
      <c r="V309" s="278"/>
      <c r="W309" s="278"/>
      <c r="X309" s="278"/>
      <c r="Y309" s="278"/>
      <c r="Z309" s="278"/>
    </row>
    <row r="310" spans="1:26" x14ac:dyDescent="0.2">
      <c r="A310" s="277"/>
      <c r="B310" s="278"/>
      <c r="C310" s="278"/>
      <c r="D310" s="278"/>
      <c r="E310" s="278"/>
      <c r="F310" s="278"/>
      <c r="G310" s="278"/>
      <c r="H310" s="278"/>
      <c r="I310" s="278"/>
      <c r="J310" s="278"/>
      <c r="K310" s="278"/>
      <c r="L310" s="278"/>
      <c r="M310" s="278"/>
      <c r="N310" s="278"/>
      <c r="O310" s="278"/>
      <c r="P310" s="278"/>
      <c r="Q310" s="278"/>
      <c r="R310" s="278"/>
      <c r="S310" s="278"/>
      <c r="T310" s="278"/>
      <c r="U310" s="278"/>
      <c r="V310" s="278"/>
      <c r="W310" s="278"/>
      <c r="X310" s="278"/>
      <c r="Y310" s="278"/>
      <c r="Z310" s="278"/>
    </row>
    <row r="311" spans="1:26" x14ac:dyDescent="0.2">
      <c r="A311" s="277"/>
      <c r="B311" s="278"/>
      <c r="C311" s="278"/>
      <c r="D311" s="278"/>
      <c r="E311" s="278"/>
      <c r="F311" s="278"/>
      <c r="G311" s="278"/>
      <c r="H311" s="278"/>
      <c r="I311" s="278"/>
      <c r="J311" s="278"/>
      <c r="K311" s="278"/>
      <c r="L311" s="278"/>
      <c r="M311" s="278"/>
      <c r="N311" s="278"/>
      <c r="O311" s="278"/>
      <c r="P311" s="278"/>
      <c r="Q311" s="278"/>
      <c r="R311" s="278"/>
      <c r="S311" s="278"/>
      <c r="T311" s="278"/>
      <c r="U311" s="278"/>
      <c r="V311" s="278"/>
      <c r="W311" s="278"/>
      <c r="X311" s="278"/>
      <c r="Y311" s="278"/>
      <c r="Z311" s="278"/>
    </row>
    <row r="312" spans="1:26" x14ac:dyDescent="0.2">
      <c r="A312" s="277"/>
      <c r="B312" s="278"/>
      <c r="C312" s="278"/>
      <c r="D312" s="278"/>
      <c r="E312" s="278"/>
      <c r="F312" s="278"/>
      <c r="G312" s="278"/>
      <c r="H312" s="278"/>
      <c r="I312" s="278"/>
      <c r="J312" s="278"/>
      <c r="K312" s="278"/>
      <c r="L312" s="278"/>
      <c r="M312" s="278"/>
      <c r="N312" s="278"/>
      <c r="O312" s="278"/>
      <c r="P312" s="278"/>
      <c r="Q312" s="278"/>
      <c r="R312" s="278"/>
      <c r="S312" s="278"/>
      <c r="T312" s="278"/>
      <c r="U312" s="278"/>
      <c r="V312" s="278"/>
      <c r="W312" s="278"/>
      <c r="X312" s="278"/>
      <c r="Y312" s="278"/>
      <c r="Z312" s="278"/>
    </row>
    <row r="313" spans="1:26" x14ac:dyDescent="0.2">
      <c r="A313" s="277"/>
      <c r="B313" s="278"/>
      <c r="C313" s="278"/>
      <c r="D313" s="278"/>
      <c r="E313" s="278"/>
      <c r="F313" s="278"/>
      <c r="G313" s="278"/>
      <c r="H313" s="278"/>
      <c r="I313" s="278"/>
      <c r="J313" s="278"/>
      <c r="K313" s="278"/>
      <c r="L313" s="278"/>
      <c r="M313" s="278"/>
      <c r="N313" s="278"/>
      <c r="O313" s="278"/>
      <c r="P313" s="278"/>
      <c r="Q313" s="278"/>
      <c r="R313" s="278"/>
      <c r="S313" s="278"/>
      <c r="T313" s="278"/>
      <c r="U313" s="278"/>
      <c r="V313" s="278"/>
      <c r="W313" s="278"/>
      <c r="X313" s="278"/>
      <c r="Y313" s="278"/>
      <c r="Z313" s="278"/>
    </row>
    <row r="314" spans="1:26" x14ac:dyDescent="0.2">
      <c r="A314" s="277"/>
      <c r="B314" s="278"/>
      <c r="C314" s="278"/>
      <c r="D314" s="278"/>
      <c r="E314" s="278"/>
      <c r="F314" s="278"/>
      <c r="G314" s="278"/>
      <c r="H314" s="278"/>
      <c r="I314" s="278"/>
      <c r="J314" s="278"/>
      <c r="K314" s="278"/>
      <c r="L314" s="278"/>
      <c r="M314" s="278"/>
      <c r="N314" s="278"/>
      <c r="O314" s="278"/>
      <c r="P314" s="278"/>
      <c r="Q314" s="278"/>
      <c r="R314" s="278"/>
      <c r="S314" s="278"/>
      <c r="T314" s="278"/>
      <c r="U314" s="278"/>
      <c r="V314" s="278"/>
      <c r="W314" s="278"/>
      <c r="X314" s="278"/>
      <c r="Y314" s="278"/>
      <c r="Z314" s="278"/>
    </row>
    <row r="315" spans="1:26" x14ac:dyDescent="0.2">
      <c r="A315" s="277"/>
      <c r="B315" s="278"/>
      <c r="C315" s="278"/>
      <c r="D315" s="278"/>
      <c r="E315" s="278"/>
      <c r="F315" s="278"/>
      <c r="G315" s="278"/>
      <c r="H315" s="278"/>
      <c r="I315" s="278"/>
      <c r="J315" s="278"/>
      <c r="K315" s="278"/>
      <c r="L315" s="278"/>
      <c r="M315" s="278"/>
      <c r="N315" s="278"/>
      <c r="O315" s="278"/>
      <c r="P315" s="278"/>
      <c r="Q315" s="278"/>
      <c r="R315" s="278"/>
      <c r="S315" s="278"/>
      <c r="T315" s="278"/>
      <c r="U315" s="278"/>
      <c r="V315" s="278"/>
      <c r="W315" s="278"/>
      <c r="X315" s="278"/>
      <c r="Y315" s="278"/>
      <c r="Z315" s="278"/>
    </row>
    <row r="316" spans="1:26" x14ac:dyDescent="0.2">
      <c r="A316" s="277"/>
      <c r="B316" s="278"/>
      <c r="C316" s="278"/>
      <c r="D316" s="278"/>
      <c r="E316" s="278"/>
      <c r="F316" s="278"/>
      <c r="G316" s="278"/>
      <c r="H316" s="278"/>
      <c r="I316" s="278"/>
      <c r="J316" s="278"/>
      <c r="K316" s="278"/>
      <c r="L316" s="278"/>
      <c r="M316" s="278"/>
      <c r="N316" s="278"/>
      <c r="O316" s="278"/>
      <c r="P316" s="278"/>
      <c r="Q316" s="278"/>
      <c r="R316" s="278"/>
      <c r="S316" s="278"/>
      <c r="T316" s="278"/>
      <c r="U316" s="278"/>
      <c r="V316" s="278"/>
      <c r="W316" s="278"/>
      <c r="X316" s="278"/>
      <c r="Y316" s="278"/>
      <c r="Z316" s="278"/>
    </row>
    <row r="317" spans="1:26" x14ac:dyDescent="0.2">
      <c r="A317" s="277"/>
      <c r="B317" s="278"/>
      <c r="C317" s="278"/>
      <c r="D317" s="278"/>
      <c r="E317" s="278"/>
      <c r="F317" s="278"/>
      <c r="G317" s="278"/>
      <c r="H317" s="278"/>
      <c r="I317" s="278"/>
      <c r="J317" s="278"/>
      <c r="K317" s="278"/>
      <c r="L317" s="278"/>
      <c r="M317" s="278"/>
      <c r="N317" s="278"/>
      <c r="O317" s="278"/>
      <c r="P317" s="278"/>
      <c r="Q317" s="278"/>
      <c r="R317" s="278"/>
      <c r="S317" s="278"/>
      <c r="T317" s="278"/>
      <c r="U317" s="278"/>
      <c r="V317" s="278"/>
      <c r="W317" s="278"/>
      <c r="X317" s="278"/>
      <c r="Y317" s="278"/>
      <c r="Z317" s="278"/>
    </row>
    <row r="318" spans="1:26" x14ac:dyDescent="0.2">
      <c r="A318" s="277"/>
      <c r="B318" s="278"/>
      <c r="C318" s="278"/>
      <c r="D318" s="278"/>
      <c r="E318" s="278"/>
      <c r="F318" s="278"/>
      <c r="G318" s="278"/>
      <c r="H318" s="278"/>
      <c r="I318" s="278"/>
      <c r="J318" s="278"/>
      <c r="K318" s="278"/>
      <c r="L318" s="278"/>
      <c r="M318" s="278"/>
      <c r="N318" s="278"/>
      <c r="O318" s="278"/>
      <c r="P318" s="278"/>
      <c r="Q318" s="278"/>
      <c r="R318" s="278"/>
      <c r="S318" s="278"/>
      <c r="T318" s="278"/>
      <c r="U318" s="278"/>
      <c r="V318" s="278"/>
      <c r="W318" s="278"/>
      <c r="X318" s="278"/>
      <c r="Y318" s="278"/>
      <c r="Z318" s="278"/>
    </row>
    <row r="319" spans="1:26" x14ac:dyDescent="0.2">
      <c r="A319" s="277"/>
      <c r="B319" s="278"/>
      <c r="C319" s="278"/>
      <c r="D319" s="278"/>
      <c r="E319" s="278"/>
      <c r="F319" s="278"/>
      <c r="G319" s="278"/>
      <c r="H319" s="278"/>
      <c r="I319" s="278"/>
      <c r="J319" s="278"/>
      <c r="K319" s="278"/>
      <c r="L319" s="278"/>
      <c r="M319" s="278"/>
      <c r="N319" s="278"/>
      <c r="O319" s="278"/>
      <c r="P319" s="278"/>
      <c r="Q319" s="278"/>
      <c r="R319" s="278"/>
      <c r="S319" s="278"/>
      <c r="T319" s="278"/>
      <c r="U319" s="278"/>
      <c r="V319" s="278"/>
      <c r="W319" s="278"/>
      <c r="X319" s="278"/>
      <c r="Y319" s="278"/>
      <c r="Z319" s="278"/>
    </row>
    <row r="320" spans="1:26" x14ac:dyDescent="0.2">
      <c r="A320" s="277"/>
      <c r="B320" s="278"/>
      <c r="C320" s="278"/>
      <c r="D320" s="278"/>
      <c r="E320" s="278"/>
      <c r="F320" s="278"/>
      <c r="G320" s="278"/>
      <c r="H320" s="278"/>
      <c r="I320" s="278"/>
      <c r="J320" s="278"/>
      <c r="K320" s="278"/>
      <c r="L320" s="278"/>
      <c r="M320" s="278"/>
      <c r="N320" s="278"/>
      <c r="O320" s="278"/>
      <c r="P320" s="278"/>
      <c r="Q320" s="278"/>
      <c r="R320" s="278"/>
      <c r="S320" s="278"/>
      <c r="T320" s="278"/>
      <c r="U320" s="278"/>
      <c r="V320" s="278"/>
      <c r="W320" s="278"/>
      <c r="X320" s="278"/>
      <c r="Y320" s="278"/>
      <c r="Z320" s="278"/>
    </row>
    <row r="321" spans="1:26" x14ac:dyDescent="0.2">
      <c r="A321" s="277"/>
      <c r="B321" s="278"/>
      <c r="C321" s="278"/>
      <c r="D321" s="278"/>
      <c r="E321" s="278"/>
      <c r="F321" s="278"/>
      <c r="G321" s="278"/>
      <c r="H321" s="278"/>
      <c r="I321" s="278"/>
      <c r="J321" s="278"/>
      <c r="K321" s="278"/>
      <c r="L321" s="278"/>
      <c r="M321" s="278"/>
      <c r="N321" s="278"/>
      <c r="O321" s="278"/>
      <c r="P321" s="278"/>
      <c r="Q321" s="278"/>
      <c r="R321" s="278"/>
      <c r="S321" s="278"/>
      <c r="T321" s="278"/>
      <c r="U321" s="278"/>
      <c r="V321" s="278"/>
      <c r="W321" s="278"/>
      <c r="X321" s="278"/>
      <c r="Y321" s="278"/>
      <c r="Z321" s="278"/>
    </row>
    <row r="322" spans="1:26" x14ac:dyDescent="0.2">
      <c r="A322" s="277"/>
      <c r="B322" s="278"/>
      <c r="C322" s="278"/>
      <c r="D322" s="278"/>
      <c r="E322" s="278"/>
      <c r="F322" s="278"/>
      <c r="G322" s="278"/>
      <c r="H322" s="278"/>
      <c r="I322" s="278"/>
      <c r="J322" s="278"/>
      <c r="K322" s="278"/>
      <c r="L322" s="278"/>
      <c r="M322" s="278"/>
      <c r="N322" s="278"/>
      <c r="O322" s="278"/>
      <c r="P322" s="278"/>
      <c r="Q322" s="278"/>
      <c r="R322" s="278"/>
      <c r="S322" s="278"/>
      <c r="T322" s="278"/>
      <c r="U322" s="278"/>
      <c r="V322" s="278"/>
      <c r="W322" s="278"/>
      <c r="X322" s="278"/>
      <c r="Y322" s="278"/>
      <c r="Z322" s="278"/>
    </row>
    <row r="323" spans="1:26" x14ac:dyDescent="0.2">
      <c r="A323" s="277"/>
      <c r="B323" s="278"/>
      <c r="C323" s="278"/>
      <c r="D323" s="278"/>
      <c r="E323" s="278"/>
      <c r="F323" s="278"/>
      <c r="G323" s="278"/>
      <c r="H323" s="278"/>
      <c r="I323" s="278"/>
      <c r="J323" s="278"/>
      <c r="K323" s="278"/>
      <c r="L323" s="278"/>
      <c r="M323" s="278"/>
      <c r="N323" s="278"/>
      <c r="O323" s="278"/>
      <c r="P323" s="278"/>
      <c r="Q323" s="278"/>
      <c r="R323" s="278"/>
      <c r="S323" s="278"/>
      <c r="T323" s="278"/>
      <c r="U323" s="278"/>
      <c r="V323" s="278"/>
      <c r="W323" s="278"/>
      <c r="X323" s="278"/>
      <c r="Y323" s="278"/>
      <c r="Z323" s="278"/>
    </row>
    <row r="324" spans="1:26" x14ac:dyDescent="0.2">
      <c r="A324" s="277"/>
      <c r="B324" s="278"/>
      <c r="C324" s="278"/>
      <c r="D324" s="278"/>
      <c r="E324" s="278"/>
      <c r="F324" s="278"/>
      <c r="G324" s="278"/>
      <c r="H324" s="278"/>
      <c r="I324" s="278"/>
      <c r="J324" s="278"/>
      <c r="K324" s="278"/>
      <c r="L324" s="278"/>
      <c r="M324" s="278"/>
      <c r="N324" s="278"/>
      <c r="O324" s="278"/>
      <c r="P324" s="278"/>
      <c r="Q324" s="278"/>
      <c r="R324" s="278"/>
      <c r="S324" s="278"/>
      <c r="T324" s="278"/>
      <c r="U324" s="278"/>
      <c r="V324" s="278"/>
      <c r="W324" s="278"/>
      <c r="X324" s="278"/>
      <c r="Y324" s="278"/>
      <c r="Z324" s="278"/>
    </row>
    <row r="325" spans="1:26" x14ac:dyDescent="0.2">
      <c r="A325" s="277"/>
      <c r="B325" s="278"/>
      <c r="C325" s="278"/>
      <c r="D325" s="278"/>
      <c r="E325" s="278"/>
      <c r="F325" s="278"/>
      <c r="G325" s="278"/>
      <c r="H325" s="278"/>
      <c r="I325" s="278"/>
      <c r="J325" s="278"/>
      <c r="K325" s="278"/>
      <c r="L325" s="278"/>
      <c r="M325" s="278"/>
      <c r="N325" s="278"/>
      <c r="O325" s="278"/>
      <c r="P325" s="278"/>
      <c r="Q325" s="278"/>
      <c r="R325" s="278"/>
      <c r="S325" s="278"/>
      <c r="T325" s="278"/>
      <c r="U325" s="278"/>
      <c r="V325" s="278"/>
      <c r="W325" s="278"/>
      <c r="X325" s="278"/>
      <c r="Y325" s="278"/>
      <c r="Z325" s="278"/>
    </row>
    <row r="326" spans="1:26" x14ac:dyDescent="0.2">
      <c r="A326" s="277"/>
      <c r="B326" s="278"/>
      <c r="C326" s="278"/>
      <c r="D326" s="278"/>
      <c r="E326" s="278"/>
      <c r="F326" s="278"/>
      <c r="G326" s="278"/>
      <c r="H326" s="278"/>
      <c r="I326" s="278"/>
      <c r="J326" s="278"/>
      <c r="K326" s="278"/>
      <c r="L326" s="278"/>
      <c r="M326" s="278"/>
      <c r="N326" s="278"/>
      <c r="O326" s="278"/>
      <c r="P326" s="278"/>
      <c r="Q326" s="278"/>
      <c r="R326" s="278"/>
      <c r="S326" s="278"/>
      <c r="T326" s="278"/>
      <c r="U326" s="278"/>
      <c r="V326" s="278"/>
      <c r="W326" s="278"/>
      <c r="X326" s="278"/>
      <c r="Y326" s="278"/>
      <c r="Z326" s="278"/>
    </row>
    <row r="327" spans="1:26" x14ac:dyDescent="0.2">
      <c r="A327" s="277"/>
      <c r="B327" s="278"/>
      <c r="C327" s="278"/>
      <c r="D327" s="278"/>
      <c r="E327" s="278"/>
      <c r="F327" s="278"/>
      <c r="G327" s="278"/>
      <c r="H327" s="278"/>
      <c r="I327" s="278"/>
      <c r="J327" s="278"/>
      <c r="K327" s="278"/>
      <c r="L327" s="278"/>
      <c r="M327" s="278"/>
      <c r="N327" s="278"/>
      <c r="O327" s="278"/>
      <c r="P327" s="278"/>
      <c r="Q327" s="278"/>
      <c r="R327" s="278"/>
      <c r="S327" s="278"/>
      <c r="T327" s="278"/>
      <c r="U327" s="278"/>
      <c r="V327" s="278"/>
      <c r="W327" s="278"/>
      <c r="X327" s="278"/>
      <c r="Y327" s="278"/>
      <c r="Z327" s="278"/>
    </row>
    <row r="328" spans="1:26" x14ac:dyDescent="0.2">
      <c r="A328" s="277"/>
      <c r="B328" s="278"/>
      <c r="C328" s="278"/>
      <c r="D328" s="278"/>
      <c r="E328" s="278"/>
      <c r="F328" s="278"/>
      <c r="G328" s="278"/>
      <c r="H328" s="278"/>
      <c r="I328" s="278"/>
      <c r="J328" s="278"/>
      <c r="K328" s="278"/>
      <c r="L328" s="278"/>
      <c r="M328" s="278"/>
      <c r="N328" s="278"/>
      <c r="O328" s="278"/>
      <c r="P328" s="278"/>
      <c r="Q328" s="278"/>
      <c r="R328" s="278"/>
      <c r="S328" s="278"/>
      <c r="T328" s="278"/>
      <c r="U328" s="278"/>
      <c r="V328" s="278"/>
      <c r="W328" s="278"/>
      <c r="X328" s="278"/>
      <c r="Y328" s="278"/>
      <c r="Z328" s="278"/>
    </row>
    <row r="329" spans="1:26" x14ac:dyDescent="0.2">
      <c r="A329" s="277"/>
      <c r="B329" s="278"/>
      <c r="C329" s="278"/>
      <c r="D329" s="278"/>
      <c r="E329" s="278"/>
      <c r="F329" s="278"/>
      <c r="G329" s="278"/>
      <c r="H329" s="278"/>
      <c r="I329" s="278"/>
      <c r="J329" s="278"/>
      <c r="K329" s="278"/>
      <c r="L329" s="278"/>
      <c r="M329" s="278"/>
      <c r="N329" s="278"/>
      <c r="O329" s="278"/>
      <c r="P329" s="278"/>
      <c r="Q329" s="278"/>
      <c r="R329" s="278"/>
      <c r="S329" s="278"/>
      <c r="T329" s="278"/>
      <c r="U329" s="278"/>
      <c r="V329" s="278"/>
      <c r="W329" s="278"/>
      <c r="X329" s="278"/>
      <c r="Y329" s="278"/>
      <c r="Z329" s="278"/>
    </row>
    <row r="330" spans="1:26" x14ac:dyDescent="0.2">
      <c r="A330" s="277"/>
      <c r="B330" s="278"/>
      <c r="C330" s="278"/>
      <c r="D330" s="278"/>
      <c r="E330" s="278"/>
      <c r="F330" s="278"/>
      <c r="G330" s="278"/>
      <c r="H330" s="278"/>
      <c r="I330" s="278"/>
      <c r="J330" s="278"/>
      <c r="K330" s="278"/>
      <c r="L330" s="278"/>
      <c r="M330" s="278"/>
      <c r="N330" s="278"/>
      <c r="O330" s="278"/>
      <c r="P330" s="278"/>
      <c r="Q330" s="278"/>
      <c r="R330" s="278"/>
      <c r="S330" s="278"/>
      <c r="T330" s="278"/>
      <c r="U330" s="278"/>
      <c r="V330" s="278"/>
      <c r="W330" s="278"/>
      <c r="X330" s="278"/>
      <c r="Y330" s="278"/>
      <c r="Z330" s="278"/>
    </row>
    <row r="331" spans="1:26" x14ac:dyDescent="0.2">
      <c r="A331" s="277"/>
      <c r="B331" s="278"/>
      <c r="C331" s="278"/>
      <c r="D331" s="278"/>
      <c r="E331" s="278"/>
      <c r="F331" s="278"/>
      <c r="G331" s="278"/>
      <c r="H331" s="278"/>
      <c r="I331" s="278"/>
      <c r="J331" s="278"/>
      <c r="K331" s="278"/>
      <c r="L331" s="278"/>
      <c r="M331" s="278"/>
      <c r="N331" s="278"/>
      <c r="O331" s="278"/>
      <c r="P331" s="278"/>
      <c r="Q331" s="278"/>
      <c r="R331" s="278"/>
      <c r="S331" s="278"/>
      <c r="T331" s="278"/>
      <c r="U331" s="278"/>
      <c r="V331" s="278"/>
      <c r="W331" s="278"/>
      <c r="X331" s="278"/>
      <c r="Y331" s="278"/>
      <c r="Z331" s="278"/>
    </row>
    <row r="332" spans="1:26" x14ac:dyDescent="0.2">
      <c r="A332" s="277"/>
      <c r="B332" s="278"/>
      <c r="C332" s="278"/>
      <c r="D332" s="278"/>
      <c r="E332" s="278"/>
      <c r="F332" s="278"/>
      <c r="G332" s="278"/>
      <c r="H332" s="278"/>
      <c r="I332" s="278"/>
      <c r="J332" s="278"/>
      <c r="K332" s="278"/>
      <c r="L332" s="278"/>
      <c r="M332" s="278"/>
      <c r="N332" s="278"/>
      <c r="O332" s="278"/>
      <c r="P332" s="278"/>
      <c r="Q332" s="278"/>
      <c r="R332" s="278"/>
      <c r="S332" s="278"/>
      <c r="T332" s="278"/>
      <c r="U332" s="278"/>
      <c r="V332" s="278"/>
      <c r="W332" s="278"/>
      <c r="X332" s="278"/>
      <c r="Y332" s="278"/>
      <c r="Z332" s="278"/>
    </row>
    <row r="333" spans="1:26" x14ac:dyDescent="0.2">
      <c r="A333" s="277"/>
      <c r="B333" s="278"/>
      <c r="C333" s="278"/>
      <c r="D333" s="278"/>
      <c r="E333" s="278"/>
      <c r="F333" s="278"/>
      <c r="G333" s="278"/>
      <c r="H333" s="278"/>
      <c r="I333" s="278"/>
      <c r="J333" s="278"/>
      <c r="K333" s="278"/>
      <c r="L333" s="278"/>
      <c r="M333" s="278"/>
      <c r="N333" s="278"/>
      <c r="O333" s="278"/>
      <c r="P333" s="278"/>
      <c r="Q333" s="278"/>
      <c r="R333" s="278"/>
      <c r="S333" s="278"/>
      <c r="T333" s="278"/>
      <c r="U333" s="278"/>
      <c r="V333" s="278"/>
      <c r="W333" s="278"/>
      <c r="X333" s="278"/>
      <c r="Y333" s="278"/>
      <c r="Z333" s="278"/>
    </row>
    <row r="334" spans="1:26" x14ac:dyDescent="0.2">
      <c r="A334" s="277"/>
      <c r="B334" s="278"/>
      <c r="C334" s="278"/>
      <c r="D334" s="278"/>
      <c r="E334" s="278"/>
      <c r="F334" s="278"/>
      <c r="G334" s="278"/>
      <c r="H334" s="278"/>
      <c r="I334" s="278"/>
      <c r="J334" s="278"/>
      <c r="K334" s="278"/>
      <c r="L334" s="278"/>
      <c r="M334" s="278"/>
      <c r="N334" s="278"/>
      <c r="O334" s="278"/>
      <c r="P334" s="278"/>
      <c r="Q334" s="278"/>
      <c r="R334" s="278"/>
      <c r="S334" s="278"/>
      <c r="T334" s="278"/>
      <c r="U334" s="278"/>
      <c r="V334" s="278"/>
      <c r="W334" s="278"/>
      <c r="X334" s="278"/>
      <c r="Y334" s="278"/>
      <c r="Z334" s="278"/>
    </row>
    <row r="335" spans="1:26" x14ac:dyDescent="0.2">
      <c r="A335" s="277"/>
      <c r="B335" s="278"/>
      <c r="C335" s="278"/>
      <c r="D335" s="278"/>
      <c r="E335" s="278"/>
      <c r="F335" s="278"/>
      <c r="G335" s="278"/>
      <c r="H335" s="278"/>
      <c r="I335" s="278"/>
      <c r="J335" s="278"/>
      <c r="K335" s="278"/>
      <c r="L335" s="278"/>
      <c r="M335" s="278"/>
      <c r="N335" s="278"/>
      <c r="O335" s="278"/>
      <c r="P335" s="278"/>
      <c r="Q335" s="278"/>
      <c r="R335" s="278"/>
      <c r="S335" s="278"/>
      <c r="T335" s="278"/>
      <c r="U335" s="278"/>
      <c r="V335" s="278"/>
      <c r="W335" s="278"/>
      <c r="X335" s="278"/>
      <c r="Y335" s="278"/>
      <c r="Z335" s="278"/>
    </row>
    <row r="336" spans="1:26" x14ac:dyDescent="0.2">
      <c r="A336" s="277"/>
      <c r="B336" s="278"/>
      <c r="C336" s="278"/>
      <c r="D336" s="278"/>
      <c r="E336" s="278"/>
      <c r="F336" s="278"/>
      <c r="G336" s="278"/>
      <c r="H336" s="278"/>
      <c r="I336" s="278"/>
      <c r="J336" s="278"/>
      <c r="K336" s="278"/>
      <c r="L336" s="278"/>
      <c r="M336" s="278"/>
      <c r="N336" s="278"/>
      <c r="O336" s="278"/>
      <c r="P336" s="278"/>
      <c r="Q336" s="278"/>
      <c r="R336" s="278"/>
      <c r="S336" s="278"/>
      <c r="T336" s="278"/>
      <c r="U336" s="278"/>
      <c r="V336" s="278"/>
      <c r="W336" s="278"/>
      <c r="X336" s="278"/>
      <c r="Y336" s="278"/>
      <c r="Z336" s="278"/>
    </row>
    <row r="337" spans="1:26" x14ac:dyDescent="0.2">
      <c r="A337" s="277"/>
      <c r="B337" s="278"/>
      <c r="C337" s="278"/>
      <c r="D337" s="278"/>
      <c r="E337" s="278"/>
      <c r="F337" s="278"/>
      <c r="G337" s="278"/>
      <c r="H337" s="278"/>
      <c r="I337" s="278"/>
      <c r="J337" s="278"/>
      <c r="K337" s="278"/>
      <c r="L337" s="278"/>
      <c r="M337" s="278"/>
      <c r="N337" s="278"/>
      <c r="O337" s="278"/>
      <c r="P337" s="278"/>
      <c r="Q337" s="278"/>
      <c r="R337" s="278"/>
      <c r="S337" s="278"/>
      <c r="T337" s="278"/>
      <c r="U337" s="278"/>
      <c r="V337" s="278"/>
      <c r="W337" s="278"/>
      <c r="X337" s="278"/>
      <c r="Y337" s="278"/>
      <c r="Z337" s="278"/>
    </row>
    <row r="338" spans="1:26" x14ac:dyDescent="0.2">
      <c r="A338" s="277"/>
      <c r="B338" s="278"/>
      <c r="C338" s="278"/>
      <c r="D338" s="278"/>
      <c r="E338" s="278"/>
      <c r="F338" s="278"/>
      <c r="G338" s="278"/>
      <c r="H338" s="278"/>
      <c r="I338" s="278"/>
      <c r="J338" s="278"/>
      <c r="K338" s="278"/>
      <c r="L338" s="278"/>
      <c r="M338" s="278"/>
      <c r="N338" s="278"/>
      <c r="O338" s="278"/>
      <c r="P338" s="278"/>
      <c r="Q338" s="278"/>
      <c r="R338" s="278"/>
      <c r="S338" s="278"/>
      <c r="T338" s="278"/>
      <c r="U338" s="278"/>
      <c r="V338" s="278"/>
      <c r="W338" s="278"/>
      <c r="X338" s="278"/>
      <c r="Y338" s="278"/>
      <c r="Z338" s="278"/>
    </row>
    <row r="339" spans="1:26" x14ac:dyDescent="0.2">
      <c r="A339" s="277"/>
      <c r="B339" s="278"/>
      <c r="C339" s="278"/>
      <c r="D339" s="278"/>
      <c r="E339" s="278"/>
      <c r="F339" s="278"/>
      <c r="G339" s="278"/>
      <c r="H339" s="278"/>
      <c r="I339" s="278"/>
      <c r="J339" s="278"/>
      <c r="K339" s="278"/>
      <c r="L339" s="278"/>
      <c r="M339" s="278"/>
      <c r="N339" s="278"/>
      <c r="O339" s="278"/>
      <c r="P339" s="278"/>
      <c r="Q339" s="278"/>
      <c r="R339" s="278"/>
      <c r="S339" s="278"/>
      <c r="T339" s="278"/>
      <c r="U339" s="278"/>
      <c r="V339" s="278"/>
      <c r="W339" s="278"/>
      <c r="X339" s="278"/>
      <c r="Y339" s="278"/>
      <c r="Z339" s="278"/>
    </row>
    <row r="340" spans="1:26" x14ac:dyDescent="0.2">
      <c r="A340" s="277"/>
      <c r="B340" s="278"/>
      <c r="C340" s="278"/>
      <c r="D340" s="278"/>
      <c r="E340" s="278"/>
      <c r="F340" s="278"/>
      <c r="G340" s="278"/>
      <c r="H340" s="278"/>
      <c r="I340" s="278"/>
      <c r="J340" s="278"/>
      <c r="K340" s="278"/>
      <c r="L340" s="278"/>
      <c r="M340" s="278"/>
      <c r="N340" s="278"/>
      <c r="O340" s="278"/>
      <c r="P340" s="278"/>
      <c r="Q340" s="278"/>
      <c r="R340" s="278"/>
      <c r="S340" s="278"/>
      <c r="T340" s="278"/>
      <c r="U340" s="278"/>
      <c r="V340" s="278"/>
      <c r="W340" s="278"/>
      <c r="X340" s="278"/>
      <c r="Y340" s="278"/>
      <c r="Z340" s="278"/>
    </row>
    <row r="341" spans="1:26" x14ac:dyDescent="0.2">
      <c r="A341" s="277"/>
      <c r="B341" s="278"/>
      <c r="C341" s="278"/>
      <c r="D341" s="278"/>
      <c r="E341" s="278"/>
      <c r="F341" s="278"/>
      <c r="G341" s="278"/>
      <c r="H341" s="278"/>
      <c r="I341" s="278"/>
      <c r="J341" s="278"/>
      <c r="K341" s="278"/>
      <c r="L341" s="278"/>
      <c r="M341" s="278"/>
      <c r="N341" s="278"/>
      <c r="O341" s="278"/>
      <c r="P341" s="278"/>
      <c r="Q341" s="278"/>
      <c r="R341" s="278"/>
      <c r="S341" s="278"/>
      <c r="T341" s="278"/>
      <c r="U341" s="278"/>
      <c r="V341" s="278"/>
      <c r="W341" s="278"/>
      <c r="X341" s="278"/>
      <c r="Y341" s="278"/>
      <c r="Z341" s="278"/>
    </row>
    <row r="342" spans="1:26" x14ac:dyDescent="0.2">
      <c r="A342" s="277"/>
      <c r="B342" s="278"/>
      <c r="C342" s="278"/>
      <c r="D342" s="278"/>
      <c r="E342" s="278"/>
      <c r="F342" s="278"/>
      <c r="G342" s="278"/>
      <c r="H342" s="278"/>
      <c r="I342" s="278"/>
      <c r="J342" s="278"/>
      <c r="K342" s="278"/>
      <c r="L342" s="278"/>
      <c r="M342" s="278"/>
      <c r="N342" s="278"/>
      <c r="O342" s="278"/>
      <c r="P342" s="278"/>
      <c r="Q342" s="278"/>
      <c r="R342" s="278"/>
      <c r="S342" s="278"/>
      <c r="T342" s="278"/>
      <c r="U342" s="278"/>
      <c r="V342" s="278"/>
      <c r="W342" s="278"/>
      <c r="X342" s="278"/>
      <c r="Y342" s="278"/>
      <c r="Z342" s="278"/>
    </row>
    <row r="343" spans="1:26" x14ac:dyDescent="0.2">
      <c r="A343" s="277"/>
      <c r="B343" s="278"/>
      <c r="C343" s="278"/>
      <c r="D343" s="278"/>
      <c r="E343" s="278"/>
      <c r="F343" s="278"/>
      <c r="G343" s="278"/>
      <c r="H343" s="278"/>
      <c r="I343" s="278"/>
      <c r="J343" s="278"/>
      <c r="K343" s="278"/>
      <c r="L343" s="278"/>
      <c r="M343" s="278"/>
      <c r="N343" s="278"/>
      <c r="O343" s="278"/>
      <c r="P343" s="278"/>
      <c r="Q343" s="278"/>
      <c r="R343" s="278"/>
      <c r="S343" s="278"/>
      <c r="T343" s="278"/>
      <c r="U343" s="278"/>
      <c r="V343" s="278"/>
      <c r="W343" s="278"/>
      <c r="X343" s="278"/>
      <c r="Y343" s="278"/>
      <c r="Z343" s="278"/>
    </row>
    <row r="344" spans="1:26" x14ac:dyDescent="0.2">
      <c r="A344" s="277"/>
      <c r="B344" s="278"/>
      <c r="C344" s="278"/>
      <c r="D344" s="278"/>
      <c r="E344" s="278"/>
      <c r="F344" s="278"/>
      <c r="G344" s="278"/>
      <c r="H344" s="278"/>
      <c r="I344" s="278"/>
      <c r="J344" s="278"/>
      <c r="K344" s="278"/>
      <c r="L344" s="278"/>
      <c r="M344" s="278"/>
      <c r="N344" s="278"/>
      <c r="O344" s="278"/>
      <c r="P344" s="278"/>
      <c r="Q344" s="278"/>
      <c r="R344" s="278"/>
      <c r="S344" s="278"/>
      <c r="T344" s="278"/>
      <c r="U344" s="278"/>
      <c r="V344" s="278"/>
      <c r="W344" s="278"/>
      <c r="X344" s="278"/>
      <c r="Y344" s="278"/>
      <c r="Z344" s="278"/>
    </row>
    <row r="345" spans="1:26" x14ac:dyDescent="0.2">
      <c r="A345" s="277"/>
      <c r="B345" s="278"/>
      <c r="C345" s="278"/>
      <c r="D345" s="278"/>
      <c r="E345" s="278"/>
      <c r="F345" s="278"/>
      <c r="G345" s="278"/>
      <c r="H345" s="278"/>
      <c r="I345" s="278"/>
      <c r="J345" s="278"/>
      <c r="K345" s="278"/>
      <c r="L345" s="278"/>
      <c r="M345" s="278"/>
      <c r="N345" s="278"/>
      <c r="O345" s="278"/>
      <c r="P345" s="278"/>
      <c r="Q345" s="278"/>
      <c r="R345" s="278"/>
      <c r="S345" s="278"/>
      <c r="T345" s="278"/>
      <c r="U345" s="278"/>
      <c r="V345" s="278"/>
      <c r="W345" s="278"/>
      <c r="X345" s="278"/>
      <c r="Y345" s="278"/>
      <c r="Z345" s="278"/>
    </row>
    <row r="346" spans="1:26" x14ac:dyDescent="0.2">
      <c r="A346" s="277"/>
      <c r="B346" s="278"/>
      <c r="C346" s="278"/>
      <c r="D346" s="278"/>
      <c r="E346" s="278"/>
      <c r="F346" s="278"/>
      <c r="G346" s="278"/>
      <c r="H346" s="278"/>
      <c r="I346" s="278"/>
      <c r="J346" s="278"/>
      <c r="K346" s="278"/>
      <c r="L346" s="278"/>
      <c r="M346" s="278"/>
      <c r="N346" s="278"/>
      <c r="O346" s="278"/>
      <c r="P346" s="278"/>
      <c r="Q346" s="278"/>
      <c r="R346" s="278"/>
      <c r="S346" s="278"/>
      <c r="T346" s="278"/>
      <c r="U346" s="278"/>
      <c r="V346" s="278"/>
      <c r="W346" s="278"/>
      <c r="X346" s="278"/>
      <c r="Y346" s="278"/>
      <c r="Z346" s="278"/>
    </row>
    <row r="347" spans="1:26" x14ac:dyDescent="0.2">
      <c r="A347" s="277"/>
      <c r="B347" s="278"/>
      <c r="C347" s="278"/>
      <c r="D347" s="278"/>
      <c r="E347" s="278"/>
      <c r="F347" s="278"/>
      <c r="G347" s="278"/>
      <c r="H347" s="278"/>
      <c r="I347" s="278"/>
      <c r="J347" s="278"/>
      <c r="K347" s="278"/>
      <c r="L347" s="278"/>
      <c r="M347" s="278"/>
      <c r="N347" s="278"/>
      <c r="O347" s="278"/>
      <c r="P347" s="278"/>
      <c r="Q347" s="278"/>
      <c r="R347" s="278"/>
      <c r="S347" s="278"/>
      <c r="T347" s="278"/>
      <c r="U347" s="278"/>
      <c r="V347" s="278"/>
      <c r="W347" s="278"/>
      <c r="X347" s="278"/>
      <c r="Y347" s="278"/>
      <c r="Z347" s="278"/>
    </row>
    <row r="348" spans="1:26" x14ac:dyDescent="0.2">
      <c r="A348" s="277"/>
      <c r="B348" s="278"/>
      <c r="C348" s="278"/>
      <c r="D348" s="278"/>
      <c r="E348" s="278"/>
      <c r="F348" s="278"/>
      <c r="G348" s="278"/>
      <c r="H348" s="278"/>
      <c r="I348" s="278"/>
      <c r="J348" s="278"/>
      <c r="K348" s="278"/>
      <c r="L348" s="278"/>
      <c r="M348" s="278"/>
      <c r="N348" s="278"/>
      <c r="O348" s="278"/>
      <c r="P348" s="278"/>
      <c r="Q348" s="278"/>
      <c r="R348" s="278"/>
      <c r="S348" s="278"/>
      <c r="T348" s="278"/>
      <c r="U348" s="278"/>
      <c r="V348" s="278"/>
      <c r="W348" s="278"/>
      <c r="X348" s="278"/>
      <c r="Y348" s="278"/>
      <c r="Z348" s="278"/>
    </row>
    <row r="349" spans="1:26" x14ac:dyDescent="0.2">
      <c r="A349" s="277"/>
      <c r="B349" s="278"/>
      <c r="C349" s="278"/>
      <c r="D349" s="278"/>
      <c r="E349" s="278"/>
      <c r="F349" s="278"/>
      <c r="G349" s="278"/>
      <c r="H349" s="278"/>
      <c r="I349" s="278"/>
      <c r="J349" s="278"/>
      <c r="K349" s="278"/>
      <c r="L349" s="278"/>
      <c r="M349" s="278"/>
      <c r="N349" s="278"/>
      <c r="O349" s="278"/>
      <c r="P349" s="278"/>
      <c r="Q349" s="278"/>
      <c r="R349" s="278"/>
      <c r="S349" s="278"/>
      <c r="T349" s="278"/>
      <c r="U349" s="278"/>
      <c r="V349" s="278"/>
      <c r="W349" s="278"/>
      <c r="X349" s="278"/>
      <c r="Y349" s="278"/>
      <c r="Z349" s="278"/>
    </row>
    <row r="350" spans="1:26" x14ac:dyDescent="0.2">
      <c r="A350" s="277"/>
      <c r="B350" s="278"/>
      <c r="C350" s="278"/>
      <c r="D350" s="278"/>
      <c r="E350" s="278"/>
      <c r="F350" s="278"/>
      <c r="G350" s="278"/>
      <c r="H350" s="278"/>
      <c r="I350" s="278"/>
      <c r="J350" s="278"/>
      <c r="K350" s="278"/>
      <c r="L350" s="278"/>
      <c r="M350" s="278"/>
      <c r="N350" s="278"/>
      <c r="O350" s="278"/>
      <c r="P350" s="278"/>
      <c r="Q350" s="278"/>
      <c r="R350" s="278"/>
      <c r="S350" s="278"/>
      <c r="T350" s="278"/>
      <c r="U350" s="278"/>
      <c r="V350" s="278"/>
      <c r="W350" s="278"/>
      <c r="X350" s="278"/>
      <c r="Y350" s="278"/>
      <c r="Z350" s="278"/>
    </row>
    <row r="351" spans="1:26" x14ac:dyDescent="0.2">
      <c r="A351" s="277"/>
      <c r="B351" s="278"/>
      <c r="C351" s="278"/>
      <c r="D351" s="278"/>
      <c r="E351" s="278"/>
      <c r="F351" s="278"/>
      <c r="G351" s="278"/>
      <c r="H351" s="278"/>
      <c r="I351" s="278"/>
      <c r="J351" s="278"/>
      <c r="K351" s="278"/>
      <c r="L351" s="278"/>
      <c r="M351" s="278"/>
      <c r="N351" s="278"/>
      <c r="O351" s="278"/>
      <c r="P351" s="278"/>
      <c r="Q351" s="278"/>
      <c r="R351" s="278"/>
      <c r="S351" s="278"/>
      <c r="T351" s="278"/>
      <c r="U351" s="278"/>
      <c r="V351" s="278"/>
      <c r="W351" s="278"/>
      <c r="X351" s="278"/>
      <c r="Y351" s="278"/>
      <c r="Z351" s="278"/>
    </row>
    <row r="352" spans="1:26" x14ac:dyDescent="0.2">
      <c r="A352" s="277"/>
      <c r="B352" s="278"/>
      <c r="C352" s="278"/>
      <c r="D352" s="278"/>
      <c r="E352" s="278"/>
      <c r="F352" s="278"/>
      <c r="G352" s="278"/>
      <c r="H352" s="278"/>
      <c r="I352" s="278"/>
      <c r="J352" s="278"/>
      <c r="K352" s="278"/>
      <c r="L352" s="278"/>
      <c r="M352" s="278"/>
      <c r="N352" s="278"/>
      <c r="O352" s="278"/>
      <c r="P352" s="278"/>
      <c r="Q352" s="278"/>
      <c r="R352" s="278"/>
      <c r="S352" s="278"/>
      <c r="T352" s="278"/>
      <c r="U352" s="278"/>
      <c r="V352" s="278"/>
      <c r="W352" s="278"/>
      <c r="X352" s="278"/>
      <c r="Y352" s="278"/>
      <c r="Z352" s="278"/>
    </row>
    <row r="353" spans="1:26" x14ac:dyDescent="0.2">
      <c r="A353" s="277"/>
      <c r="B353" s="278"/>
      <c r="C353" s="278"/>
      <c r="D353" s="278"/>
      <c r="E353" s="278"/>
      <c r="F353" s="278"/>
      <c r="G353" s="278"/>
      <c r="H353" s="278"/>
      <c r="I353" s="278"/>
      <c r="J353" s="278"/>
      <c r="K353" s="278"/>
      <c r="L353" s="278"/>
      <c r="M353" s="278"/>
      <c r="N353" s="278"/>
      <c r="O353" s="278"/>
      <c r="P353" s="278"/>
      <c r="Q353" s="278"/>
      <c r="R353" s="278"/>
      <c r="S353" s="278"/>
      <c r="T353" s="278"/>
      <c r="U353" s="278"/>
      <c r="V353" s="278"/>
      <c r="W353" s="278"/>
      <c r="X353" s="278"/>
      <c r="Y353" s="278"/>
      <c r="Z353" s="278"/>
    </row>
    <row r="354" spans="1:26" x14ac:dyDescent="0.2">
      <c r="A354" s="277"/>
      <c r="B354" s="278"/>
      <c r="C354" s="278"/>
      <c r="D354" s="278"/>
      <c r="E354" s="278"/>
      <c r="F354" s="278"/>
      <c r="G354" s="278"/>
      <c r="H354" s="278"/>
      <c r="I354" s="278"/>
      <c r="J354" s="278"/>
      <c r="K354" s="278"/>
      <c r="L354" s="278"/>
      <c r="M354" s="278"/>
      <c r="N354" s="278"/>
      <c r="O354" s="278"/>
      <c r="P354" s="278"/>
      <c r="Q354" s="278"/>
      <c r="R354" s="278"/>
      <c r="S354" s="278"/>
      <c r="T354" s="278"/>
      <c r="U354" s="278"/>
      <c r="V354" s="278"/>
      <c r="W354" s="278"/>
      <c r="X354" s="278"/>
      <c r="Y354" s="278"/>
      <c r="Z354" s="278"/>
    </row>
    <row r="355" spans="1:26" x14ac:dyDescent="0.2">
      <c r="A355" s="277"/>
      <c r="B355" s="278"/>
      <c r="C355" s="278"/>
      <c r="D355" s="278"/>
      <c r="E355" s="278"/>
      <c r="F355" s="278"/>
      <c r="G355" s="278"/>
      <c r="H355" s="278"/>
      <c r="I355" s="278"/>
      <c r="J355" s="278"/>
      <c r="K355" s="278"/>
      <c r="L355" s="278"/>
      <c r="M355" s="278"/>
      <c r="N355" s="278"/>
      <c r="O355" s="278"/>
      <c r="P355" s="278"/>
      <c r="Q355" s="278"/>
      <c r="R355" s="278"/>
      <c r="S355" s="278"/>
      <c r="T355" s="278"/>
      <c r="U355" s="278"/>
      <c r="V355" s="278"/>
      <c r="W355" s="278"/>
      <c r="X355" s="278"/>
      <c r="Y355" s="278"/>
      <c r="Z355" s="278"/>
    </row>
    <row r="356" spans="1:26" x14ac:dyDescent="0.2">
      <c r="A356" s="277"/>
      <c r="B356" s="278"/>
      <c r="C356" s="278"/>
      <c r="D356" s="278"/>
      <c r="E356" s="278"/>
      <c r="F356" s="278"/>
      <c r="G356" s="278"/>
      <c r="H356" s="278"/>
      <c r="I356" s="278"/>
      <c r="J356" s="278"/>
      <c r="K356" s="278"/>
      <c r="L356" s="278"/>
      <c r="M356" s="278"/>
      <c r="N356" s="278"/>
      <c r="O356" s="278"/>
      <c r="P356" s="278"/>
      <c r="Q356" s="278"/>
      <c r="R356" s="278"/>
      <c r="S356" s="278"/>
      <c r="T356" s="278"/>
      <c r="U356" s="278"/>
      <c r="V356" s="278"/>
      <c r="W356" s="278"/>
      <c r="X356" s="278"/>
      <c r="Y356" s="278"/>
      <c r="Z356" s="278"/>
    </row>
    <row r="357" spans="1:26" x14ac:dyDescent="0.2">
      <c r="A357" s="277"/>
      <c r="B357" s="278"/>
      <c r="C357" s="278"/>
      <c r="D357" s="278"/>
      <c r="E357" s="278"/>
      <c r="F357" s="278"/>
      <c r="G357" s="278"/>
      <c r="H357" s="278"/>
      <c r="I357" s="278"/>
      <c r="J357" s="278"/>
      <c r="K357" s="278"/>
      <c r="L357" s="278"/>
      <c r="M357" s="278"/>
      <c r="N357" s="278"/>
      <c r="O357" s="278"/>
      <c r="P357" s="278"/>
      <c r="Q357" s="278"/>
      <c r="R357" s="278"/>
      <c r="S357" s="278"/>
      <c r="T357" s="278"/>
      <c r="U357" s="278"/>
      <c r="V357" s="278"/>
      <c r="W357" s="278"/>
      <c r="X357" s="278"/>
      <c r="Y357" s="278"/>
      <c r="Z357" s="278"/>
    </row>
    <row r="358" spans="1:26" x14ac:dyDescent="0.2">
      <c r="A358" s="277"/>
      <c r="B358" s="278"/>
      <c r="C358" s="278"/>
      <c r="D358" s="278"/>
      <c r="E358" s="278"/>
      <c r="F358" s="278"/>
      <c r="G358" s="278"/>
      <c r="H358" s="278"/>
      <c r="I358" s="278"/>
      <c r="J358" s="278"/>
      <c r="K358" s="278"/>
      <c r="L358" s="278"/>
      <c r="M358" s="278"/>
      <c r="N358" s="278"/>
      <c r="O358" s="278"/>
      <c r="P358" s="278"/>
      <c r="Q358" s="278"/>
      <c r="R358" s="278"/>
      <c r="S358" s="278"/>
      <c r="T358" s="278"/>
      <c r="U358" s="278"/>
      <c r="V358" s="278"/>
      <c r="W358" s="278"/>
      <c r="X358" s="278"/>
      <c r="Y358" s="278"/>
      <c r="Z358" s="278"/>
    </row>
    <row r="359" spans="1:26" x14ac:dyDescent="0.2">
      <c r="A359" s="277"/>
      <c r="B359" s="278"/>
      <c r="C359" s="278"/>
      <c r="D359" s="278"/>
      <c r="E359" s="278"/>
      <c r="F359" s="278"/>
      <c r="G359" s="278"/>
      <c r="H359" s="278"/>
      <c r="I359" s="278"/>
      <c r="J359" s="278"/>
      <c r="K359" s="278"/>
      <c r="L359" s="278"/>
      <c r="M359" s="278"/>
      <c r="N359" s="278"/>
      <c r="O359" s="278"/>
      <c r="P359" s="278"/>
      <c r="Q359" s="278"/>
      <c r="R359" s="278"/>
      <c r="S359" s="278"/>
      <c r="T359" s="278"/>
      <c r="U359" s="278"/>
      <c r="V359" s="278"/>
      <c r="W359" s="278"/>
      <c r="X359" s="278"/>
      <c r="Y359" s="278"/>
      <c r="Z359" s="278"/>
    </row>
    <row r="360" spans="1:26" x14ac:dyDescent="0.2">
      <c r="A360" s="277"/>
      <c r="B360" s="278"/>
      <c r="C360" s="278"/>
      <c r="D360" s="278"/>
      <c r="E360" s="278"/>
      <c r="F360" s="278"/>
      <c r="G360" s="278"/>
      <c r="H360" s="278"/>
      <c r="I360" s="278"/>
      <c r="J360" s="278"/>
      <c r="K360" s="278"/>
      <c r="L360" s="278"/>
      <c r="M360" s="278"/>
      <c r="N360" s="278"/>
      <c r="O360" s="278"/>
      <c r="P360" s="278"/>
      <c r="Q360" s="278"/>
      <c r="R360" s="278"/>
      <c r="S360" s="278"/>
      <c r="T360" s="278"/>
      <c r="U360" s="278"/>
      <c r="V360" s="278"/>
      <c r="W360" s="278"/>
      <c r="X360" s="278"/>
      <c r="Y360" s="278"/>
      <c r="Z360" s="278"/>
    </row>
    <row r="361" spans="1:26" x14ac:dyDescent="0.2">
      <c r="A361" s="277"/>
      <c r="B361" s="278"/>
      <c r="C361" s="278"/>
      <c r="D361" s="278"/>
      <c r="E361" s="278"/>
      <c r="F361" s="278"/>
      <c r="G361" s="278"/>
      <c r="H361" s="278"/>
      <c r="I361" s="278"/>
      <c r="J361" s="278"/>
      <c r="K361" s="278"/>
      <c r="L361" s="278"/>
      <c r="M361" s="278"/>
      <c r="N361" s="278"/>
      <c r="O361" s="278"/>
      <c r="P361" s="278"/>
      <c r="Q361" s="278"/>
      <c r="R361" s="278"/>
      <c r="S361" s="278"/>
      <c r="T361" s="278"/>
      <c r="U361" s="278"/>
      <c r="V361" s="278"/>
      <c r="W361" s="278"/>
      <c r="X361" s="278"/>
      <c r="Y361" s="278"/>
      <c r="Z361" s="278"/>
    </row>
    <row r="362" spans="1:26" x14ac:dyDescent="0.2">
      <c r="A362" s="277"/>
      <c r="B362" s="278"/>
      <c r="C362" s="278"/>
      <c r="D362" s="278"/>
      <c r="E362" s="278"/>
      <c r="F362" s="278"/>
      <c r="G362" s="278"/>
      <c r="H362" s="278"/>
      <c r="I362" s="278"/>
      <c r="J362" s="278"/>
      <c r="K362" s="278"/>
      <c r="L362" s="278"/>
      <c r="M362" s="278"/>
      <c r="N362" s="278"/>
      <c r="O362" s="278"/>
      <c r="P362" s="278"/>
      <c r="Q362" s="278"/>
      <c r="R362" s="278"/>
      <c r="S362" s="278"/>
      <c r="T362" s="278"/>
      <c r="U362" s="278"/>
      <c r="V362" s="278"/>
      <c r="W362" s="278"/>
      <c r="X362" s="278"/>
      <c r="Y362" s="278"/>
      <c r="Z362" s="278"/>
    </row>
    <row r="363" spans="1:26" x14ac:dyDescent="0.2">
      <c r="A363" s="277"/>
      <c r="B363" s="278"/>
      <c r="C363" s="278"/>
      <c r="D363" s="278"/>
      <c r="E363" s="278"/>
      <c r="F363" s="278"/>
      <c r="G363" s="278"/>
      <c r="H363" s="278"/>
      <c r="I363" s="278"/>
      <c r="J363" s="278"/>
      <c r="K363" s="278"/>
      <c r="L363" s="278"/>
      <c r="M363" s="278"/>
      <c r="N363" s="278"/>
      <c r="O363" s="278"/>
      <c r="P363" s="278"/>
      <c r="Q363" s="278"/>
      <c r="R363" s="278"/>
      <c r="S363" s="278"/>
      <c r="T363" s="278"/>
      <c r="U363" s="278"/>
      <c r="V363" s="278"/>
      <c r="W363" s="278"/>
      <c r="X363" s="278"/>
      <c r="Y363" s="278"/>
      <c r="Z363" s="278"/>
    </row>
    <row r="364" spans="1:26" x14ac:dyDescent="0.2">
      <c r="A364" s="277"/>
      <c r="B364" s="278"/>
      <c r="C364" s="278"/>
      <c r="D364" s="278"/>
      <c r="E364" s="278"/>
      <c r="F364" s="278"/>
      <c r="G364" s="278"/>
      <c r="H364" s="278"/>
      <c r="I364" s="278"/>
      <c r="J364" s="278"/>
      <c r="K364" s="278"/>
      <c r="L364" s="278"/>
      <c r="M364" s="278"/>
      <c r="N364" s="278"/>
      <c r="O364" s="278"/>
      <c r="P364" s="278"/>
      <c r="Q364" s="278"/>
      <c r="R364" s="278"/>
      <c r="S364" s="278"/>
      <c r="T364" s="278"/>
      <c r="U364" s="278"/>
      <c r="V364" s="278"/>
      <c r="W364" s="278"/>
      <c r="X364" s="278"/>
      <c r="Y364" s="278"/>
      <c r="Z364" s="278"/>
    </row>
    <row r="365" spans="1:26" x14ac:dyDescent="0.2">
      <c r="A365" s="277"/>
      <c r="B365" s="278"/>
      <c r="C365" s="278"/>
      <c r="D365" s="278"/>
      <c r="E365" s="278"/>
      <c r="F365" s="278"/>
      <c r="G365" s="278"/>
      <c r="H365" s="278"/>
      <c r="I365" s="278"/>
      <c r="J365" s="278"/>
      <c r="K365" s="278"/>
      <c r="L365" s="278"/>
      <c r="M365" s="278"/>
      <c r="N365" s="278"/>
      <c r="O365" s="278"/>
      <c r="P365" s="278"/>
      <c r="Q365" s="278"/>
      <c r="R365" s="278"/>
      <c r="S365" s="278"/>
      <c r="T365" s="278"/>
      <c r="U365" s="278"/>
      <c r="V365" s="278"/>
      <c r="W365" s="278"/>
      <c r="X365" s="278"/>
      <c r="Y365" s="278"/>
      <c r="Z365" s="278"/>
    </row>
    <row r="366" spans="1:26" x14ac:dyDescent="0.2">
      <c r="A366" s="277"/>
      <c r="B366" s="278"/>
      <c r="C366" s="278"/>
      <c r="D366" s="278"/>
      <c r="E366" s="278"/>
      <c r="F366" s="278"/>
      <c r="G366" s="278"/>
      <c r="H366" s="278"/>
      <c r="I366" s="278"/>
      <c r="J366" s="278"/>
      <c r="K366" s="278"/>
      <c r="L366" s="278"/>
      <c r="M366" s="278"/>
      <c r="N366" s="278"/>
      <c r="O366" s="278"/>
      <c r="P366" s="278"/>
      <c r="Q366" s="278"/>
      <c r="R366" s="278"/>
      <c r="S366" s="278"/>
      <c r="T366" s="278"/>
      <c r="U366" s="278"/>
      <c r="V366" s="278"/>
      <c r="W366" s="278"/>
      <c r="X366" s="278"/>
      <c r="Y366" s="278"/>
      <c r="Z366" s="278"/>
    </row>
    <row r="367" spans="1:26" x14ac:dyDescent="0.2">
      <c r="A367" s="277"/>
      <c r="B367" s="278"/>
      <c r="C367" s="278"/>
      <c r="D367" s="278"/>
      <c r="E367" s="278"/>
      <c r="F367" s="278"/>
      <c r="G367" s="278"/>
      <c r="H367" s="278"/>
      <c r="I367" s="278"/>
      <c r="J367" s="278"/>
      <c r="K367" s="278"/>
      <c r="L367" s="278"/>
      <c r="M367" s="278"/>
      <c r="N367" s="278"/>
      <c r="O367" s="278"/>
      <c r="P367" s="278"/>
      <c r="Q367" s="278"/>
      <c r="R367" s="278"/>
      <c r="S367" s="278"/>
      <c r="T367" s="278"/>
      <c r="U367" s="278"/>
      <c r="V367" s="278"/>
      <c r="W367" s="278"/>
      <c r="X367" s="278"/>
      <c r="Y367" s="278"/>
      <c r="Z367" s="278"/>
    </row>
    <row r="368" spans="1:26" x14ac:dyDescent="0.2">
      <c r="A368" s="277"/>
      <c r="B368" s="278"/>
      <c r="C368" s="278"/>
      <c r="D368" s="278"/>
      <c r="E368" s="278"/>
      <c r="F368" s="278"/>
      <c r="G368" s="278"/>
      <c r="H368" s="278"/>
      <c r="I368" s="278"/>
      <c r="J368" s="278"/>
      <c r="K368" s="278"/>
      <c r="L368" s="278"/>
      <c r="M368" s="278"/>
      <c r="N368" s="278"/>
      <c r="O368" s="278"/>
      <c r="P368" s="278"/>
      <c r="Q368" s="278"/>
      <c r="R368" s="278"/>
      <c r="S368" s="278"/>
      <c r="T368" s="278"/>
      <c r="U368" s="278"/>
      <c r="V368" s="278"/>
      <c r="W368" s="278"/>
      <c r="X368" s="278"/>
      <c r="Y368" s="278"/>
      <c r="Z368" s="278"/>
    </row>
    <row r="369" spans="1:26" x14ac:dyDescent="0.2">
      <c r="A369" s="277"/>
      <c r="B369" s="278"/>
      <c r="C369" s="278"/>
      <c r="D369" s="278"/>
      <c r="E369" s="278"/>
      <c r="F369" s="278"/>
      <c r="G369" s="278"/>
      <c r="H369" s="278"/>
      <c r="I369" s="278"/>
      <c r="J369" s="278"/>
      <c r="K369" s="278"/>
      <c r="L369" s="278"/>
      <c r="M369" s="278"/>
      <c r="N369" s="278"/>
      <c r="O369" s="278"/>
      <c r="P369" s="278"/>
      <c r="Q369" s="278"/>
      <c r="R369" s="278"/>
      <c r="S369" s="278"/>
      <c r="T369" s="278"/>
      <c r="U369" s="278"/>
      <c r="V369" s="278"/>
      <c r="W369" s="278"/>
      <c r="X369" s="278"/>
      <c r="Y369" s="278"/>
      <c r="Z369" s="278"/>
    </row>
    <row r="370" spans="1:26" x14ac:dyDescent="0.2">
      <c r="A370" s="277"/>
      <c r="B370" s="278"/>
      <c r="C370" s="278"/>
      <c r="D370" s="278"/>
      <c r="E370" s="278"/>
      <c r="F370" s="278"/>
      <c r="G370" s="278"/>
      <c r="H370" s="278"/>
      <c r="I370" s="278"/>
      <c r="J370" s="278"/>
      <c r="K370" s="278"/>
      <c r="L370" s="278"/>
      <c r="M370" s="278"/>
      <c r="N370" s="278"/>
      <c r="O370" s="278"/>
      <c r="P370" s="278"/>
      <c r="Q370" s="278"/>
      <c r="R370" s="278"/>
      <c r="S370" s="278"/>
      <c r="T370" s="278"/>
      <c r="U370" s="278"/>
      <c r="V370" s="278"/>
      <c r="W370" s="278"/>
      <c r="X370" s="278"/>
      <c r="Y370" s="278"/>
      <c r="Z370" s="278"/>
    </row>
    <row r="371" spans="1:26" x14ac:dyDescent="0.2">
      <c r="A371" s="277"/>
      <c r="B371" s="278"/>
      <c r="C371" s="278"/>
      <c r="D371" s="278"/>
      <c r="E371" s="278"/>
      <c r="F371" s="278"/>
      <c r="G371" s="278"/>
      <c r="H371" s="278"/>
      <c r="I371" s="278"/>
      <c r="J371" s="278"/>
      <c r="K371" s="278"/>
      <c r="L371" s="278"/>
      <c r="M371" s="278"/>
      <c r="N371" s="278"/>
      <c r="O371" s="278"/>
      <c r="P371" s="278"/>
      <c r="Q371" s="278"/>
      <c r="R371" s="278"/>
      <c r="S371" s="278"/>
      <c r="T371" s="278"/>
      <c r="U371" s="278"/>
      <c r="V371" s="278"/>
      <c r="W371" s="278"/>
      <c r="X371" s="278"/>
      <c r="Y371" s="278"/>
      <c r="Z371" s="278"/>
    </row>
    <row r="372" spans="1:26" x14ac:dyDescent="0.2">
      <c r="A372" s="277"/>
      <c r="B372" s="278"/>
      <c r="C372" s="278"/>
      <c r="D372" s="278"/>
      <c r="E372" s="278"/>
      <c r="F372" s="278"/>
      <c r="G372" s="278"/>
      <c r="H372" s="278"/>
      <c r="I372" s="278"/>
      <c r="J372" s="278"/>
      <c r="K372" s="278"/>
      <c r="L372" s="278"/>
      <c r="M372" s="278"/>
      <c r="N372" s="278"/>
      <c r="O372" s="278"/>
      <c r="P372" s="278"/>
      <c r="Q372" s="278"/>
      <c r="R372" s="278"/>
      <c r="S372" s="278"/>
      <c r="T372" s="278"/>
      <c r="U372" s="278"/>
      <c r="V372" s="278"/>
      <c r="W372" s="278"/>
      <c r="X372" s="278"/>
      <c r="Y372" s="278"/>
      <c r="Z372" s="278"/>
    </row>
    <row r="373" spans="1:26" x14ac:dyDescent="0.2">
      <c r="A373" s="277"/>
      <c r="B373" s="278"/>
      <c r="C373" s="278"/>
      <c r="D373" s="278"/>
      <c r="E373" s="278"/>
      <c r="F373" s="278"/>
      <c r="G373" s="278"/>
      <c r="H373" s="278"/>
      <c r="I373" s="278"/>
      <c r="J373" s="278"/>
      <c r="K373" s="278"/>
      <c r="L373" s="278"/>
      <c r="M373" s="278"/>
      <c r="N373" s="278"/>
      <c r="O373" s="278"/>
      <c r="P373" s="278"/>
      <c r="Q373" s="278"/>
      <c r="R373" s="278"/>
      <c r="S373" s="278"/>
      <c r="T373" s="278"/>
      <c r="U373" s="278"/>
      <c r="V373" s="278"/>
      <c r="W373" s="278"/>
      <c r="X373" s="278"/>
      <c r="Y373" s="278"/>
      <c r="Z373" s="278"/>
    </row>
    <row r="374" spans="1:26" x14ac:dyDescent="0.2">
      <c r="A374" s="277"/>
      <c r="B374" s="278"/>
      <c r="C374" s="278"/>
      <c r="D374" s="278"/>
      <c r="E374" s="278"/>
      <c r="F374" s="278"/>
      <c r="G374" s="278"/>
      <c r="H374" s="278"/>
      <c r="I374" s="278"/>
      <c r="J374" s="278"/>
      <c r="K374" s="278"/>
      <c r="L374" s="278"/>
      <c r="M374" s="278"/>
      <c r="N374" s="278"/>
      <c r="O374" s="278"/>
      <c r="P374" s="278"/>
      <c r="Q374" s="278"/>
      <c r="R374" s="278"/>
      <c r="S374" s="278"/>
      <c r="T374" s="278"/>
      <c r="U374" s="278"/>
      <c r="V374" s="278"/>
      <c r="W374" s="278"/>
      <c r="X374" s="278"/>
      <c r="Y374" s="278"/>
      <c r="Z374" s="278"/>
    </row>
    <row r="375" spans="1:26" x14ac:dyDescent="0.2">
      <c r="A375" s="277"/>
      <c r="B375" s="278"/>
      <c r="C375" s="278"/>
      <c r="D375" s="278"/>
      <c r="E375" s="278"/>
      <c r="F375" s="278"/>
      <c r="G375" s="278"/>
      <c r="H375" s="278"/>
      <c r="I375" s="278"/>
      <c r="J375" s="278"/>
      <c r="K375" s="278"/>
      <c r="L375" s="278"/>
      <c r="M375" s="278"/>
      <c r="N375" s="278"/>
      <c r="O375" s="278"/>
      <c r="P375" s="278"/>
      <c r="Q375" s="278"/>
      <c r="R375" s="278"/>
      <c r="S375" s="278"/>
      <c r="T375" s="278"/>
      <c r="U375" s="278"/>
      <c r="V375" s="278"/>
      <c r="W375" s="278"/>
      <c r="X375" s="278"/>
      <c r="Y375" s="278"/>
      <c r="Z375" s="278"/>
    </row>
    <row r="376" spans="1:26" x14ac:dyDescent="0.2">
      <c r="A376" s="277"/>
      <c r="B376" s="278"/>
      <c r="C376" s="278"/>
      <c r="D376" s="278"/>
      <c r="E376" s="278"/>
      <c r="F376" s="278"/>
      <c r="G376" s="278"/>
      <c r="H376" s="278"/>
      <c r="I376" s="278"/>
      <c r="J376" s="278"/>
      <c r="K376" s="278"/>
      <c r="L376" s="278"/>
      <c r="M376" s="278"/>
      <c r="N376" s="278"/>
      <c r="O376" s="278"/>
      <c r="P376" s="278"/>
      <c r="Q376" s="278"/>
      <c r="R376" s="278"/>
      <c r="S376" s="278"/>
      <c r="T376" s="278"/>
      <c r="U376" s="278"/>
      <c r="V376" s="278"/>
      <c r="W376" s="278"/>
      <c r="X376" s="278"/>
      <c r="Y376" s="278"/>
      <c r="Z376" s="278"/>
    </row>
    <row r="377" spans="1:26" x14ac:dyDescent="0.2">
      <c r="A377" s="277"/>
      <c r="B377" s="278"/>
      <c r="C377" s="278"/>
      <c r="D377" s="278"/>
      <c r="E377" s="278"/>
      <c r="F377" s="278"/>
      <c r="G377" s="278"/>
      <c r="H377" s="278"/>
      <c r="I377" s="278"/>
      <c r="J377" s="278"/>
      <c r="K377" s="278"/>
      <c r="L377" s="278"/>
      <c r="M377" s="278"/>
      <c r="N377" s="278"/>
      <c r="O377" s="278"/>
      <c r="P377" s="278"/>
      <c r="Q377" s="278"/>
      <c r="R377" s="278"/>
      <c r="S377" s="278"/>
      <c r="T377" s="278"/>
      <c r="U377" s="278"/>
      <c r="V377" s="278"/>
      <c r="W377" s="278"/>
      <c r="X377" s="278"/>
      <c r="Y377" s="278"/>
      <c r="Z377" s="278"/>
    </row>
    <row r="378" spans="1:26" x14ac:dyDescent="0.2">
      <c r="A378" s="277"/>
      <c r="B378" s="278"/>
      <c r="C378" s="278"/>
      <c r="D378" s="278"/>
      <c r="E378" s="278"/>
      <c r="F378" s="278"/>
      <c r="G378" s="278"/>
      <c r="H378" s="278"/>
      <c r="I378" s="278"/>
      <c r="J378" s="278"/>
      <c r="K378" s="278"/>
      <c r="L378" s="278"/>
      <c r="M378" s="278"/>
      <c r="N378" s="278"/>
      <c r="O378" s="278"/>
      <c r="P378" s="278"/>
      <c r="Q378" s="278"/>
      <c r="R378" s="278"/>
      <c r="S378" s="278"/>
      <c r="T378" s="278"/>
      <c r="U378" s="278"/>
      <c r="V378" s="278"/>
      <c r="W378" s="278"/>
      <c r="X378" s="278"/>
      <c r="Y378" s="278"/>
      <c r="Z378" s="278"/>
    </row>
    <row r="379" spans="1:26" x14ac:dyDescent="0.2">
      <c r="A379" s="277"/>
      <c r="B379" s="278"/>
      <c r="C379" s="278"/>
      <c r="D379" s="278"/>
      <c r="E379" s="278"/>
      <c r="F379" s="278"/>
      <c r="G379" s="278"/>
      <c r="H379" s="278"/>
      <c r="I379" s="278"/>
      <c r="J379" s="278"/>
      <c r="K379" s="278"/>
      <c r="L379" s="278"/>
      <c r="M379" s="278"/>
      <c r="N379" s="278"/>
      <c r="O379" s="278"/>
      <c r="P379" s="278"/>
      <c r="Q379" s="278"/>
      <c r="R379" s="278"/>
      <c r="S379" s="278"/>
      <c r="T379" s="278"/>
      <c r="U379" s="278"/>
      <c r="V379" s="278"/>
      <c r="W379" s="278"/>
      <c r="X379" s="278"/>
      <c r="Y379" s="278"/>
      <c r="Z379" s="278"/>
    </row>
    <row r="380" spans="1:26" x14ac:dyDescent="0.2">
      <c r="A380" s="277"/>
      <c r="B380" s="278"/>
      <c r="C380" s="278"/>
      <c r="D380" s="278"/>
      <c r="E380" s="278"/>
      <c r="F380" s="278"/>
      <c r="G380" s="278"/>
      <c r="H380" s="278"/>
      <c r="I380" s="278"/>
      <c r="J380" s="278"/>
      <c r="K380" s="278"/>
      <c r="L380" s="278"/>
      <c r="M380" s="278"/>
      <c r="N380" s="278"/>
      <c r="O380" s="278"/>
      <c r="P380" s="278"/>
      <c r="Q380" s="278"/>
      <c r="R380" s="278"/>
      <c r="S380" s="278"/>
      <c r="T380" s="278"/>
      <c r="U380" s="278"/>
      <c r="V380" s="278"/>
      <c r="W380" s="278"/>
      <c r="X380" s="278"/>
      <c r="Y380" s="278"/>
      <c r="Z380" s="278"/>
    </row>
    <row r="381" spans="1:26" x14ac:dyDescent="0.2">
      <c r="A381" s="277"/>
      <c r="B381" s="278"/>
      <c r="C381" s="278"/>
      <c r="D381" s="278"/>
      <c r="E381" s="278"/>
      <c r="F381" s="278"/>
      <c r="G381" s="278"/>
      <c r="H381" s="278"/>
      <c r="I381" s="278"/>
      <c r="J381" s="278"/>
      <c r="K381" s="278"/>
      <c r="L381" s="278"/>
      <c r="M381" s="278"/>
      <c r="N381" s="278"/>
      <c r="O381" s="278"/>
      <c r="P381" s="278"/>
      <c r="Q381" s="278"/>
      <c r="R381" s="278"/>
      <c r="S381" s="278"/>
      <c r="T381" s="278"/>
      <c r="U381" s="278"/>
      <c r="V381" s="278"/>
      <c r="W381" s="278"/>
      <c r="X381" s="278"/>
      <c r="Y381" s="278"/>
      <c r="Z381" s="278"/>
    </row>
    <row r="382" spans="1:26" x14ac:dyDescent="0.2">
      <c r="A382" s="277"/>
      <c r="B382" s="278"/>
      <c r="C382" s="278"/>
      <c r="D382" s="278"/>
      <c r="E382" s="278"/>
      <c r="F382" s="278"/>
      <c r="G382" s="278"/>
      <c r="H382" s="278"/>
      <c r="I382" s="278"/>
      <c r="J382" s="278"/>
      <c r="K382" s="278"/>
      <c r="L382" s="278"/>
      <c r="M382" s="278"/>
      <c r="N382" s="278"/>
      <c r="O382" s="278"/>
      <c r="P382" s="278"/>
      <c r="Q382" s="278"/>
      <c r="R382" s="278"/>
      <c r="S382" s="278"/>
      <c r="T382" s="278"/>
      <c r="U382" s="278"/>
      <c r="V382" s="278"/>
      <c r="W382" s="278"/>
      <c r="X382" s="278"/>
      <c r="Y382" s="278"/>
      <c r="Z382" s="278"/>
    </row>
    <row r="383" spans="1:26" x14ac:dyDescent="0.2">
      <c r="A383" s="277"/>
      <c r="B383" s="278"/>
      <c r="C383" s="278"/>
      <c r="D383" s="278"/>
      <c r="E383" s="278"/>
      <c r="F383" s="278"/>
      <c r="G383" s="278"/>
      <c r="H383" s="278"/>
      <c r="I383" s="278"/>
      <c r="J383" s="278"/>
      <c r="K383" s="278"/>
      <c r="L383" s="278"/>
      <c r="M383" s="278"/>
      <c r="N383" s="278"/>
      <c r="O383" s="278"/>
      <c r="P383" s="278"/>
      <c r="Q383" s="278"/>
      <c r="R383" s="278"/>
      <c r="S383" s="278"/>
      <c r="T383" s="278"/>
      <c r="U383" s="278"/>
      <c r="V383" s="278"/>
      <c r="W383" s="278"/>
      <c r="X383" s="278"/>
      <c r="Y383" s="278"/>
      <c r="Z383" s="278"/>
    </row>
    <row r="384" spans="1:26" x14ac:dyDescent="0.2">
      <c r="A384" s="277"/>
      <c r="B384" s="278"/>
      <c r="C384" s="278"/>
      <c r="D384" s="278"/>
      <c r="E384" s="278"/>
      <c r="F384" s="278"/>
      <c r="G384" s="278"/>
      <c r="H384" s="278"/>
      <c r="I384" s="278"/>
      <c r="J384" s="278"/>
      <c r="K384" s="278"/>
      <c r="L384" s="278"/>
      <c r="M384" s="278"/>
      <c r="N384" s="278"/>
      <c r="O384" s="278"/>
      <c r="P384" s="278"/>
      <c r="Q384" s="278"/>
      <c r="R384" s="278"/>
      <c r="S384" s="278"/>
      <c r="T384" s="278"/>
      <c r="U384" s="278"/>
      <c r="V384" s="278"/>
      <c r="W384" s="278"/>
      <c r="X384" s="278"/>
      <c r="Y384" s="278"/>
      <c r="Z384" s="278"/>
    </row>
    <row r="385" spans="1:26" x14ac:dyDescent="0.2">
      <c r="A385" s="277"/>
      <c r="B385" s="278"/>
      <c r="C385" s="278"/>
      <c r="D385" s="278"/>
      <c r="E385" s="278"/>
      <c r="F385" s="278"/>
      <c r="G385" s="278"/>
      <c r="H385" s="278"/>
      <c r="I385" s="278"/>
      <c r="J385" s="278"/>
      <c r="K385" s="278"/>
      <c r="L385" s="278"/>
      <c r="M385" s="278"/>
      <c r="N385" s="278"/>
      <c r="O385" s="278"/>
      <c r="P385" s="278"/>
      <c r="Q385" s="278"/>
      <c r="R385" s="278"/>
      <c r="S385" s="278"/>
      <c r="T385" s="278"/>
      <c r="U385" s="278"/>
      <c r="V385" s="278"/>
      <c r="W385" s="278"/>
      <c r="X385" s="278"/>
      <c r="Y385" s="278"/>
      <c r="Z385" s="278"/>
    </row>
    <row r="386" spans="1:26" x14ac:dyDescent="0.2">
      <c r="A386" s="277"/>
      <c r="B386" s="278"/>
      <c r="C386" s="278"/>
      <c r="D386" s="278"/>
      <c r="E386" s="278"/>
      <c r="F386" s="278"/>
      <c r="G386" s="278"/>
      <c r="H386" s="278"/>
      <c r="I386" s="278"/>
      <c r="J386" s="278"/>
      <c r="K386" s="278"/>
      <c r="L386" s="278"/>
      <c r="M386" s="278"/>
      <c r="N386" s="278"/>
      <c r="O386" s="278"/>
      <c r="P386" s="278"/>
      <c r="Q386" s="278"/>
      <c r="R386" s="278"/>
      <c r="S386" s="278"/>
      <c r="T386" s="278"/>
      <c r="U386" s="278"/>
      <c r="V386" s="278"/>
      <c r="W386" s="278"/>
      <c r="X386" s="278"/>
      <c r="Y386" s="278"/>
      <c r="Z386" s="278"/>
    </row>
    <row r="387" spans="1:26" x14ac:dyDescent="0.2">
      <c r="A387" s="277"/>
      <c r="B387" s="278"/>
      <c r="C387" s="278"/>
      <c r="D387" s="278"/>
      <c r="E387" s="278"/>
      <c r="F387" s="278"/>
      <c r="G387" s="278"/>
      <c r="H387" s="278"/>
      <c r="I387" s="278"/>
      <c r="J387" s="278"/>
      <c r="K387" s="278"/>
      <c r="L387" s="278"/>
      <c r="M387" s="278"/>
      <c r="N387" s="278"/>
      <c r="O387" s="278"/>
      <c r="P387" s="278"/>
      <c r="Q387" s="278"/>
      <c r="R387" s="278"/>
      <c r="S387" s="278"/>
      <c r="T387" s="278"/>
      <c r="U387" s="278"/>
      <c r="V387" s="278"/>
      <c r="W387" s="278"/>
      <c r="X387" s="278"/>
      <c r="Y387" s="278"/>
      <c r="Z387" s="278"/>
    </row>
    <row r="388" spans="1:26" x14ac:dyDescent="0.2">
      <c r="A388" s="277"/>
      <c r="B388" s="278"/>
      <c r="C388" s="278"/>
      <c r="D388" s="278"/>
      <c r="E388" s="278"/>
      <c r="F388" s="278"/>
      <c r="G388" s="278"/>
      <c r="H388" s="278"/>
      <c r="I388" s="278"/>
      <c r="J388" s="278"/>
      <c r="K388" s="278"/>
      <c r="L388" s="278"/>
      <c r="M388" s="278"/>
      <c r="N388" s="278"/>
      <c r="O388" s="278"/>
      <c r="P388" s="278"/>
      <c r="Q388" s="278"/>
      <c r="R388" s="278"/>
      <c r="S388" s="278"/>
      <c r="T388" s="278"/>
      <c r="U388" s="278"/>
      <c r="V388" s="278"/>
      <c r="W388" s="278"/>
      <c r="X388" s="278"/>
      <c r="Y388" s="278"/>
      <c r="Z388" s="278"/>
    </row>
    <row r="389" spans="1:26" x14ac:dyDescent="0.2">
      <c r="A389" s="277"/>
      <c r="B389" s="278"/>
      <c r="C389" s="278"/>
      <c r="D389" s="278"/>
      <c r="E389" s="278"/>
      <c r="F389" s="278"/>
      <c r="G389" s="278"/>
      <c r="H389" s="278"/>
      <c r="I389" s="278"/>
      <c r="J389" s="278"/>
      <c r="K389" s="278"/>
      <c r="L389" s="278"/>
      <c r="M389" s="278"/>
      <c r="N389" s="278"/>
      <c r="O389" s="278"/>
      <c r="P389" s="278"/>
      <c r="Q389" s="278"/>
      <c r="R389" s="278"/>
      <c r="S389" s="278"/>
      <c r="T389" s="278"/>
      <c r="U389" s="278"/>
      <c r="V389" s="278"/>
      <c r="W389" s="278"/>
      <c r="X389" s="278"/>
      <c r="Y389" s="278"/>
      <c r="Z389" s="278"/>
    </row>
    <row r="390" spans="1:26" x14ac:dyDescent="0.2">
      <c r="A390" s="277"/>
      <c r="B390" s="278"/>
      <c r="C390" s="278"/>
      <c r="D390" s="278"/>
      <c r="E390" s="278"/>
      <c r="F390" s="278"/>
      <c r="G390" s="278"/>
      <c r="H390" s="278"/>
      <c r="I390" s="278"/>
      <c r="J390" s="278"/>
      <c r="K390" s="278"/>
      <c r="L390" s="278"/>
      <c r="M390" s="278"/>
      <c r="N390" s="278"/>
      <c r="O390" s="278"/>
      <c r="P390" s="278"/>
      <c r="Q390" s="278"/>
      <c r="R390" s="278"/>
      <c r="S390" s="278"/>
      <c r="T390" s="278"/>
      <c r="U390" s="278"/>
      <c r="V390" s="278"/>
      <c r="W390" s="278"/>
      <c r="X390" s="278"/>
      <c r="Y390" s="278"/>
      <c r="Z390" s="278"/>
    </row>
    <row r="391" spans="1:26" x14ac:dyDescent="0.2">
      <c r="A391" s="277"/>
      <c r="B391" s="278"/>
      <c r="C391" s="278"/>
      <c r="D391" s="278"/>
      <c r="E391" s="278"/>
      <c r="F391" s="278"/>
      <c r="G391" s="278"/>
      <c r="H391" s="278"/>
      <c r="I391" s="278"/>
      <c r="J391" s="278"/>
      <c r="K391" s="278"/>
      <c r="L391" s="278"/>
      <c r="M391" s="278"/>
      <c r="N391" s="278"/>
      <c r="O391" s="278"/>
      <c r="P391" s="278"/>
      <c r="Q391" s="278"/>
      <c r="R391" s="278"/>
      <c r="S391" s="278"/>
      <c r="T391" s="278"/>
      <c r="U391" s="278"/>
      <c r="V391" s="278"/>
      <c r="W391" s="278"/>
      <c r="X391" s="278"/>
      <c r="Y391" s="278"/>
      <c r="Z391" s="278"/>
    </row>
    <row r="392" spans="1:26" x14ac:dyDescent="0.2">
      <c r="A392" s="277"/>
      <c r="B392" s="278"/>
      <c r="C392" s="278"/>
      <c r="D392" s="278"/>
      <c r="E392" s="278"/>
      <c r="F392" s="278"/>
      <c r="G392" s="278"/>
      <c r="H392" s="278"/>
      <c r="I392" s="278"/>
      <c r="J392" s="278"/>
      <c r="K392" s="278"/>
      <c r="L392" s="278"/>
      <c r="M392" s="278"/>
      <c r="N392" s="278"/>
      <c r="O392" s="278"/>
      <c r="P392" s="278"/>
      <c r="Q392" s="278"/>
      <c r="R392" s="278"/>
      <c r="S392" s="278"/>
      <c r="T392" s="278"/>
      <c r="U392" s="278"/>
      <c r="V392" s="278"/>
      <c r="W392" s="278"/>
      <c r="X392" s="278"/>
      <c r="Y392" s="278"/>
      <c r="Z392" s="278"/>
    </row>
    <row r="393" spans="1:26" x14ac:dyDescent="0.2">
      <c r="A393" s="277"/>
      <c r="B393" s="278"/>
      <c r="C393" s="278"/>
      <c r="D393" s="278"/>
      <c r="E393" s="278"/>
      <c r="F393" s="278"/>
      <c r="G393" s="278"/>
      <c r="H393" s="278"/>
      <c r="I393" s="278"/>
      <c r="J393" s="278"/>
      <c r="K393" s="278"/>
      <c r="L393" s="278"/>
      <c r="M393" s="278"/>
      <c r="N393" s="278"/>
      <c r="O393" s="278"/>
      <c r="P393" s="278"/>
      <c r="Q393" s="278"/>
      <c r="R393" s="278"/>
      <c r="S393" s="278"/>
      <c r="T393" s="278"/>
      <c r="U393" s="278"/>
      <c r="V393" s="278"/>
      <c r="W393" s="278"/>
      <c r="X393" s="278"/>
      <c r="Y393" s="278"/>
      <c r="Z393" s="278"/>
    </row>
    <row r="394" spans="1:26" x14ac:dyDescent="0.2">
      <c r="A394" s="277"/>
      <c r="B394" s="278"/>
      <c r="C394" s="278"/>
      <c r="D394" s="278"/>
      <c r="E394" s="278"/>
      <c r="F394" s="278"/>
      <c r="G394" s="278"/>
      <c r="H394" s="278"/>
      <c r="I394" s="278"/>
      <c r="J394" s="278"/>
      <c r="K394" s="278"/>
      <c r="L394" s="278"/>
      <c r="M394" s="278"/>
      <c r="N394" s="278"/>
      <c r="O394" s="278"/>
      <c r="P394" s="278"/>
      <c r="Q394" s="278"/>
      <c r="R394" s="278"/>
      <c r="S394" s="278"/>
      <c r="T394" s="278"/>
      <c r="U394" s="278"/>
      <c r="V394" s="278"/>
      <c r="W394" s="278"/>
      <c r="X394" s="278"/>
      <c r="Y394" s="278"/>
      <c r="Z394" s="278"/>
    </row>
    <row r="395" spans="1:26" x14ac:dyDescent="0.2">
      <c r="A395" s="277"/>
      <c r="B395" s="278"/>
      <c r="C395" s="278"/>
      <c r="D395" s="278"/>
      <c r="E395" s="278"/>
      <c r="F395" s="278"/>
      <c r="G395" s="278"/>
      <c r="H395" s="278"/>
      <c r="I395" s="278"/>
      <c r="J395" s="278"/>
      <c r="K395" s="278"/>
      <c r="L395" s="278"/>
      <c r="M395" s="278"/>
      <c r="N395" s="278"/>
      <c r="O395" s="278"/>
      <c r="P395" s="278"/>
      <c r="Q395" s="278"/>
      <c r="R395" s="278"/>
      <c r="S395" s="278"/>
      <c r="T395" s="278"/>
      <c r="U395" s="278"/>
      <c r="V395" s="278"/>
      <c r="W395" s="278"/>
      <c r="X395" s="278"/>
      <c r="Y395" s="278"/>
      <c r="Z395" s="278"/>
    </row>
    <row r="396" spans="1:26" x14ac:dyDescent="0.2">
      <c r="A396" s="277"/>
      <c r="B396" s="278"/>
      <c r="C396" s="278"/>
      <c r="D396" s="278"/>
      <c r="E396" s="278"/>
      <c r="F396" s="278"/>
      <c r="G396" s="278"/>
      <c r="H396" s="278"/>
      <c r="I396" s="278"/>
      <c r="J396" s="278"/>
      <c r="K396" s="278"/>
      <c r="L396" s="278"/>
      <c r="M396" s="278"/>
      <c r="N396" s="278"/>
      <c r="O396" s="278"/>
      <c r="P396" s="278"/>
      <c r="Q396" s="278"/>
      <c r="R396" s="278"/>
      <c r="S396" s="278"/>
      <c r="T396" s="278"/>
      <c r="U396" s="278"/>
      <c r="V396" s="278"/>
      <c r="W396" s="278"/>
      <c r="X396" s="278"/>
      <c r="Y396" s="278"/>
      <c r="Z396" s="278"/>
    </row>
    <row r="397" spans="1:26" x14ac:dyDescent="0.2">
      <c r="A397" s="277"/>
      <c r="B397" s="278"/>
      <c r="C397" s="278"/>
      <c r="D397" s="278"/>
      <c r="E397" s="278"/>
      <c r="F397" s="278"/>
      <c r="G397" s="278"/>
      <c r="H397" s="278"/>
      <c r="I397" s="278"/>
      <c r="J397" s="278"/>
      <c r="K397" s="278"/>
      <c r="L397" s="278"/>
      <c r="M397" s="278"/>
      <c r="N397" s="278"/>
      <c r="O397" s="278"/>
      <c r="P397" s="278"/>
      <c r="Q397" s="278"/>
      <c r="R397" s="278"/>
      <c r="S397" s="278"/>
      <c r="T397" s="278"/>
      <c r="U397" s="278"/>
      <c r="V397" s="278"/>
      <c r="W397" s="278"/>
      <c r="X397" s="278"/>
      <c r="Y397" s="278"/>
      <c r="Z397" s="278"/>
    </row>
    <row r="398" spans="1:26" x14ac:dyDescent="0.2">
      <c r="A398" s="277"/>
      <c r="B398" s="278"/>
      <c r="C398" s="278"/>
      <c r="D398" s="278"/>
      <c r="E398" s="278"/>
      <c r="F398" s="278"/>
      <c r="G398" s="278"/>
      <c r="H398" s="278"/>
      <c r="I398" s="278"/>
      <c r="J398" s="278"/>
      <c r="K398" s="278"/>
      <c r="L398" s="278"/>
      <c r="M398" s="278"/>
      <c r="N398" s="278"/>
      <c r="O398" s="278"/>
      <c r="P398" s="278"/>
      <c r="Q398" s="278"/>
      <c r="R398" s="278"/>
      <c r="S398" s="278"/>
      <c r="T398" s="278"/>
      <c r="U398" s="278"/>
      <c r="V398" s="278"/>
      <c r="W398" s="278"/>
      <c r="X398" s="278"/>
      <c r="Y398" s="278"/>
      <c r="Z398" s="278"/>
    </row>
    <row r="399" spans="1:26" x14ac:dyDescent="0.2">
      <c r="A399" s="277"/>
      <c r="B399" s="278"/>
      <c r="C399" s="278"/>
      <c r="D399" s="278"/>
      <c r="E399" s="278"/>
      <c r="F399" s="278"/>
      <c r="G399" s="278"/>
      <c r="H399" s="278"/>
      <c r="I399" s="278"/>
      <c r="J399" s="278"/>
      <c r="K399" s="278"/>
      <c r="L399" s="278"/>
      <c r="M399" s="278"/>
      <c r="N399" s="278"/>
      <c r="O399" s="278"/>
      <c r="P399" s="278"/>
      <c r="Q399" s="278"/>
      <c r="R399" s="278"/>
      <c r="S399" s="278"/>
      <c r="T399" s="278"/>
      <c r="U399" s="278"/>
      <c r="V399" s="278"/>
      <c r="W399" s="278"/>
      <c r="X399" s="278"/>
      <c r="Y399" s="278"/>
      <c r="Z399" s="278"/>
    </row>
    <row r="400" spans="1:26" x14ac:dyDescent="0.2">
      <c r="A400" s="277"/>
      <c r="B400" s="278"/>
      <c r="C400" s="278"/>
      <c r="D400" s="278"/>
      <c r="E400" s="278"/>
      <c r="F400" s="278"/>
      <c r="G400" s="278"/>
      <c r="H400" s="278"/>
      <c r="I400" s="278"/>
      <c r="J400" s="278"/>
      <c r="K400" s="278"/>
      <c r="L400" s="278"/>
      <c r="M400" s="278"/>
      <c r="N400" s="278"/>
      <c r="O400" s="278"/>
      <c r="P400" s="278"/>
      <c r="Q400" s="278"/>
      <c r="R400" s="278"/>
      <c r="S400" s="278"/>
      <c r="T400" s="278"/>
      <c r="U400" s="278"/>
      <c r="V400" s="278"/>
      <c r="W400" s="278"/>
      <c r="X400" s="278"/>
      <c r="Y400" s="278"/>
      <c r="Z400" s="278"/>
    </row>
    <row r="401" spans="1:26" x14ac:dyDescent="0.2">
      <c r="A401" s="277"/>
      <c r="B401" s="278"/>
      <c r="C401" s="278"/>
      <c r="D401" s="278"/>
      <c r="E401" s="278"/>
      <c r="F401" s="278"/>
      <c r="G401" s="278"/>
      <c r="H401" s="278"/>
      <c r="I401" s="278"/>
      <c r="J401" s="278"/>
      <c r="K401" s="278"/>
      <c r="L401" s="278"/>
      <c r="M401" s="278"/>
      <c r="N401" s="278"/>
      <c r="O401" s="278"/>
      <c r="P401" s="278"/>
      <c r="Q401" s="278"/>
      <c r="R401" s="278"/>
      <c r="S401" s="278"/>
      <c r="T401" s="278"/>
      <c r="U401" s="278"/>
      <c r="V401" s="278"/>
      <c r="W401" s="278"/>
      <c r="X401" s="278"/>
      <c r="Y401" s="278"/>
      <c r="Z401" s="278"/>
    </row>
    <row r="402" spans="1:26" x14ac:dyDescent="0.2">
      <c r="A402" s="277"/>
      <c r="B402" s="278"/>
      <c r="C402" s="278"/>
      <c r="D402" s="278"/>
      <c r="E402" s="278"/>
      <c r="F402" s="278"/>
      <c r="G402" s="278"/>
      <c r="H402" s="278"/>
      <c r="I402" s="278"/>
      <c r="J402" s="278"/>
      <c r="K402" s="278"/>
      <c r="L402" s="278"/>
      <c r="M402" s="278"/>
      <c r="N402" s="278"/>
      <c r="O402" s="278"/>
      <c r="P402" s="278"/>
      <c r="Q402" s="278"/>
      <c r="R402" s="278"/>
      <c r="S402" s="278"/>
      <c r="T402" s="278"/>
      <c r="U402" s="278"/>
      <c r="V402" s="278"/>
      <c r="W402" s="278"/>
      <c r="X402" s="278"/>
      <c r="Y402" s="278"/>
      <c r="Z402" s="278"/>
    </row>
    <row r="403" spans="1:26" x14ac:dyDescent="0.2">
      <c r="A403" s="277"/>
      <c r="B403" s="278"/>
      <c r="C403" s="278"/>
      <c r="D403" s="278"/>
      <c r="E403" s="278"/>
      <c r="F403" s="278"/>
      <c r="G403" s="278"/>
      <c r="H403" s="278"/>
      <c r="I403" s="278"/>
      <c r="J403" s="278"/>
      <c r="K403" s="278"/>
      <c r="L403" s="278"/>
      <c r="M403" s="278"/>
      <c r="N403" s="278"/>
      <c r="O403" s="278"/>
      <c r="P403" s="278"/>
      <c r="Q403" s="278"/>
      <c r="R403" s="278"/>
      <c r="S403" s="278"/>
      <c r="T403" s="278"/>
      <c r="U403" s="278"/>
      <c r="V403" s="278"/>
      <c r="W403" s="278"/>
      <c r="X403" s="278"/>
      <c r="Y403" s="278"/>
      <c r="Z403" s="278"/>
    </row>
    <row r="404" spans="1:26" x14ac:dyDescent="0.2">
      <c r="A404" s="277"/>
      <c r="B404" s="278"/>
      <c r="C404" s="278"/>
      <c r="D404" s="278"/>
      <c r="E404" s="278"/>
      <c r="F404" s="278"/>
      <c r="G404" s="278"/>
      <c r="H404" s="278"/>
      <c r="I404" s="278"/>
      <c r="J404" s="278"/>
      <c r="K404" s="278"/>
      <c r="L404" s="278"/>
      <c r="M404" s="278"/>
      <c r="N404" s="278"/>
      <c r="O404" s="278"/>
      <c r="P404" s="278"/>
      <c r="Q404" s="278"/>
      <c r="R404" s="278"/>
      <c r="S404" s="278"/>
      <c r="T404" s="278"/>
      <c r="U404" s="278"/>
      <c r="V404" s="278"/>
      <c r="W404" s="278"/>
      <c r="X404" s="278"/>
      <c r="Y404" s="278"/>
      <c r="Z404" s="278"/>
    </row>
    <row r="405" spans="1:26" x14ac:dyDescent="0.2">
      <c r="A405" s="277"/>
      <c r="B405" s="278"/>
      <c r="C405" s="278"/>
      <c r="D405" s="278"/>
      <c r="E405" s="278"/>
      <c r="F405" s="278"/>
      <c r="G405" s="278"/>
      <c r="H405" s="278"/>
      <c r="I405" s="278"/>
      <c r="J405" s="278"/>
      <c r="K405" s="278"/>
      <c r="L405" s="278"/>
      <c r="M405" s="278"/>
      <c r="N405" s="278"/>
      <c r="O405" s="278"/>
      <c r="P405" s="278"/>
      <c r="Q405" s="278"/>
      <c r="R405" s="278"/>
      <c r="S405" s="278"/>
      <c r="T405" s="278"/>
      <c r="U405" s="278"/>
      <c r="V405" s="278"/>
      <c r="W405" s="278"/>
      <c r="X405" s="278"/>
      <c r="Y405" s="278"/>
      <c r="Z405" s="278"/>
    </row>
    <row r="406" spans="1:26" x14ac:dyDescent="0.2">
      <c r="A406" s="277"/>
      <c r="B406" s="278"/>
      <c r="C406" s="278"/>
      <c r="D406" s="278"/>
      <c r="E406" s="278"/>
      <c r="F406" s="278"/>
      <c r="G406" s="278"/>
      <c r="H406" s="278"/>
      <c r="I406" s="278"/>
      <c r="J406" s="278"/>
      <c r="K406" s="278"/>
      <c r="L406" s="278"/>
      <c r="M406" s="278"/>
      <c r="N406" s="278"/>
      <c r="O406" s="278"/>
      <c r="P406" s="278"/>
      <c r="Q406" s="278"/>
      <c r="R406" s="278"/>
      <c r="S406" s="278"/>
      <c r="T406" s="278"/>
      <c r="U406" s="278"/>
      <c r="V406" s="278"/>
      <c r="W406" s="278"/>
      <c r="X406" s="278"/>
      <c r="Y406" s="278"/>
      <c r="Z406" s="278"/>
    </row>
    <row r="407" spans="1:26" x14ac:dyDescent="0.2">
      <c r="A407" s="277"/>
      <c r="B407" s="278"/>
      <c r="C407" s="278"/>
      <c r="D407" s="278"/>
      <c r="E407" s="278"/>
      <c r="F407" s="278"/>
      <c r="G407" s="278"/>
      <c r="H407" s="278"/>
      <c r="I407" s="278"/>
      <c r="J407" s="278"/>
      <c r="K407" s="278"/>
      <c r="L407" s="278"/>
      <c r="M407" s="278"/>
      <c r="N407" s="278"/>
      <c r="O407" s="278"/>
      <c r="P407" s="278"/>
      <c r="Q407" s="278"/>
      <c r="R407" s="278"/>
      <c r="S407" s="278"/>
      <c r="T407" s="278"/>
      <c r="U407" s="278"/>
      <c r="V407" s="278"/>
      <c r="W407" s="278"/>
      <c r="X407" s="278"/>
      <c r="Y407" s="278"/>
      <c r="Z407" s="278"/>
    </row>
    <row r="408" spans="1:26" x14ac:dyDescent="0.2">
      <c r="A408" s="277"/>
      <c r="B408" s="278"/>
      <c r="C408" s="278"/>
      <c r="D408" s="278"/>
      <c r="E408" s="278"/>
      <c r="F408" s="278"/>
      <c r="G408" s="278"/>
      <c r="H408" s="278"/>
      <c r="I408" s="278"/>
      <c r="J408" s="278"/>
      <c r="K408" s="278"/>
      <c r="L408" s="278"/>
      <c r="M408" s="278"/>
      <c r="N408" s="278"/>
      <c r="O408" s="278"/>
      <c r="P408" s="278"/>
      <c r="Q408" s="278"/>
      <c r="R408" s="278"/>
      <c r="S408" s="278"/>
      <c r="T408" s="278"/>
      <c r="U408" s="278"/>
      <c r="V408" s="278"/>
      <c r="W408" s="278"/>
      <c r="X408" s="278"/>
      <c r="Y408" s="278"/>
      <c r="Z408" s="278"/>
    </row>
    <row r="409" spans="1:26" x14ac:dyDescent="0.2">
      <c r="A409" s="277"/>
      <c r="B409" s="278"/>
      <c r="C409" s="278"/>
      <c r="D409" s="278"/>
      <c r="E409" s="278"/>
      <c r="F409" s="278"/>
      <c r="G409" s="278"/>
      <c r="H409" s="278"/>
      <c r="I409" s="278"/>
      <c r="J409" s="278"/>
      <c r="K409" s="278"/>
      <c r="L409" s="278"/>
      <c r="M409" s="278"/>
      <c r="N409" s="278"/>
      <c r="O409" s="278"/>
      <c r="P409" s="278"/>
      <c r="Q409" s="278"/>
      <c r="R409" s="278"/>
      <c r="S409" s="278"/>
      <c r="T409" s="278"/>
      <c r="U409" s="278"/>
      <c r="V409" s="278"/>
      <c r="W409" s="278"/>
      <c r="X409" s="278"/>
      <c r="Y409" s="278"/>
      <c r="Z409" s="278"/>
    </row>
    <row r="410" spans="1:26" x14ac:dyDescent="0.2">
      <c r="A410" s="277"/>
      <c r="B410" s="278"/>
      <c r="C410" s="278"/>
      <c r="D410" s="278"/>
      <c r="E410" s="278"/>
      <c r="F410" s="278"/>
      <c r="G410" s="278"/>
      <c r="H410" s="278"/>
      <c r="I410" s="278"/>
      <c r="J410" s="278"/>
      <c r="K410" s="278"/>
      <c r="L410" s="278"/>
      <c r="M410" s="278"/>
      <c r="N410" s="278"/>
      <c r="O410" s="278"/>
      <c r="P410" s="278"/>
      <c r="Q410" s="278"/>
      <c r="R410" s="278"/>
      <c r="S410" s="278"/>
      <c r="T410" s="278"/>
      <c r="U410" s="278"/>
      <c r="V410" s="278"/>
      <c r="W410" s="278"/>
      <c r="X410" s="278"/>
      <c r="Y410" s="278"/>
      <c r="Z410" s="278"/>
    </row>
    <row r="411" spans="1:26" x14ac:dyDescent="0.2">
      <c r="A411" s="277"/>
      <c r="B411" s="278"/>
      <c r="C411" s="278"/>
      <c r="D411" s="278"/>
      <c r="E411" s="278"/>
      <c r="F411" s="278"/>
      <c r="G411" s="278"/>
      <c r="H411" s="278"/>
      <c r="I411" s="278"/>
      <c r="J411" s="278"/>
      <c r="K411" s="278"/>
      <c r="L411" s="278"/>
      <c r="M411" s="278"/>
      <c r="N411" s="278"/>
      <c r="O411" s="278"/>
      <c r="P411" s="278"/>
      <c r="Q411" s="278"/>
      <c r="R411" s="278"/>
      <c r="S411" s="278"/>
      <c r="T411" s="278"/>
      <c r="U411" s="278"/>
      <c r="V411" s="278"/>
      <c r="W411" s="278"/>
      <c r="X411" s="278"/>
      <c r="Y411" s="278"/>
      <c r="Z411" s="278"/>
    </row>
    <row r="412" spans="1:26" x14ac:dyDescent="0.2">
      <c r="A412" s="277"/>
      <c r="B412" s="278"/>
      <c r="C412" s="278"/>
      <c r="D412" s="278"/>
      <c r="E412" s="278"/>
      <c r="F412" s="278"/>
      <c r="G412" s="278"/>
      <c r="H412" s="278"/>
      <c r="I412" s="278"/>
      <c r="J412" s="278"/>
      <c r="K412" s="278"/>
      <c r="L412" s="278"/>
      <c r="M412" s="278"/>
      <c r="N412" s="278"/>
      <c r="O412" s="278"/>
      <c r="P412" s="278"/>
      <c r="Q412" s="278"/>
      <c r="R412" s="278"/>
      <c r="S412" s="278"/>
      <c r="T412" s="278"/>
      <c r="U412" s="278"/>
      <c r="V412" s="278"/>
      <c r="W412" s="278"/>
      <c r="X412" s="278"/>
      <c r="Y412" s="278"/>
      <c r="Z412" s="278"/>
    </row>
    <row r="413" spans="1:26" x14ac:dyDescent="0.2">
      <c r="A413" s="277"/>
      <c r="B413" s="278"/>
      <c r="C413" s="278"/>
      <c r="D413" s="278"/>
      <c r="E413" s="278"/>
      <c r="F413" s="278"/>
      <c r="G413" s="278"/>
      <c r="H413" s="278"/>
      <c r="I413" s="278"/>
      <c r="J413" s="278"/>
      <c r="K413" s="278"/>
      <c r="L413" s="278"/>
      <c r="M413" s="278"/>
      <c r="N413" s="278"/>
      <c r="O413" s="278"/>
      <c r="P413" s="278"/>
      <c r="Q413" s="278"/>
      <c r="R413" s="278"/>
      <c r="S413" s="278"/>
      <c r="T413" s="278"/>
      <c r="U413" s="278"/>
      <c r="V413" s="278"/>
      <c r="W413" s="278"/>
      <c r="X413" s="278"/>
      <c r="Y413" s="278"/>
      <c r="Z413" s="278"/>
    </row>
    <row r="414" spans="1:26" x14ac:dyDescent="0.2">
      <c r="A414" s="277"/>
      <c r="B414" s="278"/>
      <c r="C414" s="278"/>
      <c r="D414" s="278"/>
      <c r="E414" s="278"/>
      <c r="F414" s="278"/>
      <c r="G414" s="278"/>
      <c r="H414" s="278"/>
      <c r="I414" s="278"/>
      <c r="J414" s="278"/>
      <c r="K414" s="278"/>
      <c r="L414" s="278"/>
      <c r="M414" s="278"/>
      <c r="N414" s="278"/>
      <c r="O414" s="278"/>
      <c r="P414" s="278"/>
      <c r="Q414" s="278"/>
      <c r="R414" s="278"/>
      <c r="S414" s="278"/>
      <c r="T414" s="278"/>
      <c r="U414" s="278"/>
      <c r="V414" s="278"/>
      <c r="W414" s="278"/>
      <c r="X414" s="278"/>
      <c r="Y414" s="278"/>
      <c r="Z414" s="278"/>
    </row>
    <row r="415" spans="1:26" x14ac:dyDescent="0.2">
      <c r="A415" s="277"/>
      <c r="B415" s="278"/>
      <c r="C415" s="278"/>
      <c r="D415" s="278"/>
      <c r="E415" s="278"/>
      <c r="F415" s="278"/>
      <c r="G415" s="278"/>
      <c r="H415" s="278"/>
      <c r="I415" s="278"/>
      <c r="J415" s="278"/>
      <c r="K415" s="278"/>
      <c r="L415" s="278"/>
      <c r="M415" s="278"/>
      <c r="N415" s="278"/>
      <c r="O415" s="278"/>
      <c r="P415" s="278"/>
      <c r="Q415" s="278"/>
      <c r="R415" s="278"/>
      <c r="S415" s="278"/>
      <c r="T415" s="278"/>
      <c r="U415" s="278"/>
      <c r="V415" s="278"/>
      <c r="W415" s="278"/>
      <c r="X415" s="278"/>
      <c r="Y415" s="278"/>
      <c r="Z415" s="278"/>
    </row>
    <row r="416" spans="1:26" x14ac:dyDescent="0.2">
      <c r="A416" s="277"/>
      <c r="B416" s="278"/>
      <c r="C416" s="278"/>
      <c r="D416" s="278"/>
      <c r="E416" s="278"/>
      <c r="F416" s="278"/>
      <c r="G416" s="278"/>
      <c r="H416" s="278"/>
      <c r="I416" s="278"/>
      <c r="J416" s="278"/>
      <c r="K416" s="278"/>
      <c r="L416" s="278"/>
      <c r="M416" s="278"/>
      <c r="N416" s="278"/>
      <c r="O416" s="278"/>
      <c r="P416" s="278"/>
      <c r="Q416" s="278"/>
      <c r="R416" s="278"/>
      <c r="S416" s="278"/>
      <c r="T416" s="278"/>
      <c r="U416" s="278"/>
      <c r="V416" s="278"/>
      <c r="W416" s="278"/>
      <c r="X416" s="278"/>
      <c r="Y416" s="278"/>
      <c r="Z416" s="278"/>
    </row>
    <row r="417" spans="1:26" x14ac:dyDescent="0.2">
      <c r="A417" s="277"/>
      <c r="B417" s="278"/>
      <c r="C417" s="278"/>
      <c r="D417" s="278"/>
      <c r="E417" s="278"/>
      <c r="F417" s="278"/>
      <c r="G417" s="278"/>
      <c r="H417" s="278"/>
      <c r="I417" s="278"/>
      <c r="J417" s="278"/>
      <c r="K417" s="278"/>
      <c r="L417" s="278"/>
      <c r="M417" s="278"/>
      <c r="N417" s="278"/>
      <c r="O417" s="278"/>
      <c r="P417" s="278"/>
      <c r="Q417" s="278"/>
      <c r="R417" s="278"/>
      <c r="S417" s="278"/>
      <c r="T417" s="278"/>
      <c r="U417" s="278"/>
      <c r="V417" s="278"/>
      <c r="W417" s="278"/>
      <c r="X417" s="278"/>
      <c r="Y417" s="278"/>
      <c r="Z417" s="278"/>
    </row>
    <row r="418" spans="1:26" x14ac:dyDescent="0.2">
      <c r="A418" s="277"/>
      <c r="B418" s="278"/>
      <c r="C418" s="278"/>
      <c r="D418" s="278"/>
      <c r="E418" s="278"/>
      <c r="F418" s="278"/>
      <c r="G418" s="278"/>
      <c r="H418" s="278"/>
      <c r="I418" s="278"/>
      <c r="J418" s="278"/>
      <c r="K418" s="278"/>
      <c r="L418" s="278"/>
      <c r="M418" s="278"/>
      <c r="N418" s="278"/>
      <c r="O418" s="278"/>
      <c r="P418" s="278"/>
      <c r="Q418" s="278"/>
      <c r="R418" s="278"/>
      <c r="S418" s="278"/>
      <c r="T418" s="278"/>
      <c r="U418" s="278"/>
      <c r="V418" s="278"/>
      <c r="W418" s="278"/>
      <c r="X418" s="278"/>
      <c r="Y418" s="278"/>
      <c r="Z418" s="278"/>
    </row>
    <row r="419" spans="1:26" x14ac:dyDescent="0.2">
      <c r="A419" s="277"/>
      <c r="B419" s="278"/>
      <c r="C419" s="278"/>
      <c r="D419" s="278"/>
      <c r="E419" s="278"/>
      <c r="F419" s="278"/>
      <c r="G419" s="278"/>
      <c r="H419" s="278"/>
      <c r="I419" s="278"/>
      <c r="J419" s="278"/>
      <c r="K419" s="278"/>
      <c r="L419" s="278"/>
      <c r="M419" s="278"/>
      <c r="N419" s="278"/>
      <c r="O419" s="278"/>
      <c r="P419" s="278"/>
      <c r="Q419" s="278"/>
      <c r="R419" s="278"/>
      <c r="S419" s="278"/>
      <c r="T419" s="278"/>
      <c r="U419" s="278"/>
      <c r="V419" s="278"/>
      <c r="W419" s="278"/>
      <c r="X419" s="278"/>
      <c r="Y419" s="278"/>
      <c r="Z419" s="278"/>
    </row>
    <row r="420" spans="1:26" x14ac:dyDescent="0.2">
      <c r="A420" s="277"/>
      <c r="B420" s="278"/>
      <c r="C420" s="278"/>
      <c r="D420" s="278"/>
      <c r="E420" s="278"/>
      <c r="F420" s="278"/>
      <c r="G420" s="278"/>
      <c r="H420" s="278"/>
      <c r="I420" s="278"/>
      <c r="J420" s="278"/>
      <c r="K420" s="278"/>
      <c r="L420" s="278"/>
      <c r="M420" s="278"/>
      <c r="N420" s="278"/>
      <c r="O420" s="278"/>
      <c r="P420" s="278"/>
      <c r="Q420" s="278"/>
      <c r="R420" s="278"/>
      <c r="S420" s="278"/>
      <c r="T420" s="278"/>
      <c r="U420" s="278"/>
      <c r="V420" s="278"/>
      <c r="W420" s="278"/>
      <c r="X420" s="278"/>
      <c r="Y420" s="278"/>
      <c r="Z420" s="278"/>
    </row>
    <row r="421" spans="1:26" x14ac:dyDescent="0.2">
      <c r="A421" s="277"/>
      <c r="B421" s="278"/>
      <c r="C421" s="278"/>
      <c r="D421" s="278"/>
      <c r="E421" s="278"/>
      <c r="F421" s="278"/>
      <c r="G421" s="278"/>
      <c r="H421" s="278"/>
      <c r="I421" s="278"/>
      <c r="J421" s="278"/>
      <c r="K421" s="278"/>
      <c r="L421" s="278"/>
      <c r="M421" s="278"/>
      <c r="N421" s="278"/>
      <c r="O421" s="278"/>
      <c r="P421" s="278"/>
      <c r="Q421" s="278"/>
      <c r="R421" s="278"/>
      <c r="S421" s="278"/>
      <c r="T421" s="278"/>
      <c r="U421" s="278"/>
      <c r="V421" s="278"/>
      <c r="W421" s="278"/>
      <c r="X421" s="278"/>
      <c r="Y421" s="278"/>
      <c r="Z421" s="278"/>
    </row>
    <row r="422" spans="1:26" x14ac:dyDescent="0.2">
      <c r="A422" s="277"/>
      <c r="B422" s="278"/>
      <c r="C422" s="278"/>
      <c r="D422" s="278"/>
      <c r="E422" s="278"/>
      <c r="F422" s="278"/>
      <c r="G422" s="278"/>
      <c r="H422" s="278"/>
      <c r="I422" s="278"/>
      <c r="J422" s="278"/>
      <c r="K422" s="278"/>
      <c r="L422" s="278"/>
      <c r="M422" s="278"/>
      <c r="N422" s="278"/>
      <c r="O422" s="278"/>
      <c r="P422" s="278"/>
      <c r="Q422" s="278"/>
      <c r="R422" s="278"/>
      <c r="S422" s="278"/>
      <c r="T422" s="278"/>
      <c r="U422" s="278"/>
      <c r="V422" s="278"/>
      <c r="W422" s="278"/>
      <c r="X422" s="278"/>
      <c r="Y422" s="278"/>
      <c r="Z422" s="278"/>
    </row>
    <row r="423" spans="1:26" x14ac:dyDescent="0.2">
      <c r="A423" s="277"/>
      <c r="B423" s="278"/>
      <c r="C423" s="278"/>
      <c r="D423" s="278"/>
      <c r="E423" s="278"/>
      <c r="F423" s="278"/>
      <c r="G423" s="278"/>
      <c r="H423" s="278"/>
      <c r="I423" s="278"/>
      <c r="J423" s="278"/>
      <c r="K423" s="278"/>
      <c r="L423" s="278"/>
      <c r="M423" s="278"/>
      <c r="N423" s="278"/>
      <c r="O423" s="278"/>
      <c r="P423" s="278"/>
      <c r="Q423" s="278"/>
      <c r="R423" s="278"/>
      <c r="S423" s="278"/>
      <c r="T423" s="278"/>
      <c r="U423" s="278"/>
      <c r="V423" s="278"/>
      <c r="W423" s="278"/>
      <c r="X423" s="278"/>
      <c r="Y423" s="278"/>
      <c r="Z423" s="278"/>
    </row>
    <row r="424" spans="1:26" x14ac:dyDescent="0.2">
      <c r="A424" s="277"/>
      <c r="B424" s="278"/>
      <c r="C424" s="278"/>
      <c r="D424" s="278"/>
      <c r="E424" s="278"/>
      <c r="F424" s="278"/>
      <c r="G424" s="278"/>
      <c r="H424" s="278"/>
      <c r="I424" s="278"/>
      <c r="J424" s="278"/>
      <c r="K424" s="278"/>
      <c r="L424" s="278"/>
      <c r="M424" s="278"/>
      <c r="N424" s="278"/>
      <c r="O424" s="278"/>
      <c r="P424" s="278"/>
      <c r="Q424" s="278"/>
      <c r="R424" s="278"/>
      <c r="S424" s="278"/>
      <c r="T424" s="278"/>
      <c r="U424" s="278"/>
      <c r="V424" s="278"/>
      <c r="W424" s="278"/>
      <c r="X424" s="278"/>
      <c r="Y424" s="278"/>
      <c r="Z424" s="278"/>
    </row>
    <row r="425" spans="1:26" x14ac:dyDescent="0.2">
      <c r="A425" s="277"/>
      <c r="B425" s="278"/>
      <c r="C425" s="278"/>
      <c r="D425" s="278"/>
      <c r="E425" s="278"/>
      <c r="F425" s="278"/>
      <c r="G425" s="278"/>
      <c r="H425" s="278"/>
      <c r="I425" s="278"/>
      <c r="J425" s="278"/>
      <c r="K425" s="278"/>
      <c r="L425" s="278"/>
      <c r="M425" s="278"/>
      <c r="N425" s="278"/>
      <c r="O425" s="278"/>
      <c r="P425" s="278"/>
      <c r="Q425" s="278"/>
      <c r="R425" s="278"/>
      <c r="S425" s="278"/>
      <c r="T425" s="278"/>
      <c r="U425" s="278"/>
      <c r="V425" s="278"/>
      <c r="W425" s="278"/>
      <c r="X425" s="278"/>
      <c r="Y425" s="278"/>
      <c r="Z425" s="278"/>
    </row>
    <row r="426" spans="1:26" x14ac:dyDescent="0.2">
      <c r="A426" s="277"/>
      <c r="B426" s="278"/>
      <c r="C426" s="278"/>
      <c r="D426" s="278"/>
      <c r="E426" s="278"/>
      <c r="F426" s="278"/>
      <c r="G426" s="278"/>
      <c r="H426" s="278"/>
      <c r="I426" s="278"/>
      <c r="J426" s="278"/>
      <c r="K426" s="278"/>
      <c r="L426" s="278"/>
      <c r="M426" s="278"/>
      <c r="N426" s="278"/>
      <c r="O426" s="278"/>
      <c r="P426" s="278"/>
      <c r="Q426" s="278"/>
      <c r="R426" s="278"/>
      <c r="S426" s="278"/>
      <c r="T426" s="278"/>
      <c r="U426" s="278"/>
      <c r="V426" s="278"/>
      <c r="W426" s="278"/>
      <c r="X426" s="278"/>
      <c r="Y426" s="278"/>
      <c r="Z426" s="278"/>
    </row>
    <row r="427" spans="1:26" x14ac:dyDescent="0.2">
      <c r="A427" s="277"/>
      <c r="B427" s="278"/>
      <c r="C427" s="278"/>
      <c r="D427" s="278"/>
      <c r="E427" s="278"/>
      <c r="F427" s="278"/>
      <c r="G427" s="278"/>
      <c r="H427" s="278"/>
      <c r="I427" s="278"/>
      <c r="J427" s="278"/>
      <c r="K427" s="278"/>
      <c r="L427" s="278"/>
      <c r="M427" s="278"/>
      <c r="N427" s="278"/>
      <c r="O427" s="278"/>
      <c r="P427" s="278"/>
      <c r="Q427" s="278"/>
      <c r="R427" s="278"/>
      <c r="S427" s="278"/>
      <c r="T427" s="278"/>
      <c r="U427" s="278"/>
      <c r="V427" s="278"/>
      <c r="W427" s="278"/>
      <c r="X427" s="278"/>
      <c r="Y427" s="278"/>
      <c r="Z427" s="278"/>
    </row>
    <row r="428" spans="1:26" x14ac:dyDescent="0.2">
      <c r="A428" s="277"/>
      <c r="B428" s="278"/>
      <c r="C428" s="278"/>
      <c r="D428" s="278"/>
      <c r="E428" s="278"/>
      <c r="F428" s="278"/>
      <c r="G428" s="278"/>
      <c r="H428" s="278"/>
      <c r="I428" s="278"/>
      <c r="J428" s="278"/>
      <c r="K428" s="278"/>
      <c r="L428" s="278"/>
      <c r="M428" s="278"/>
      <c r="N428" s="278"/>
      <c r="O428" s="278"/>
      <c r="P428" s="278"/>
      <c r="Q428" s="278"/>
      <c r="R428" s="278"/>
      <c r="S428" s="278"/>
      <c r="T428" s="278"/>
      <c r="U428" s="278"/>
      <c r="V428" s="278"/>
      <c r="W428" s="278"/>
      <c r="X428" s="278"/>
      <c r="Y428" s="278"/>
      <c r="Z428" s="278"/>
    </row>
    <row r="429" spans="1:26" x14ac:dyDescent="0.2">
      <c r="A429" s="277"/>
      <c r="B429" s="278"/>
      <c r="C429" s="278"/>
      <c r="D429" s="278"/>
      <c r="E429" s="278"/>
      <c r="F429" s="278"/>
      <c r="G429" s="278"/>
      <c r="H429" s="278"/>
      <c r="I429" s="278"/>
      <c r="J429" s="278"/>
      <c r="K429" s="278"/>
      <c r="L429" s="278"/>
      <c r="M429" s="278"/>
      <c r="N429" s="278"/>
      <c r="O429" s="278"/>
      <c r="P429" s="278"/>
      <c r="Q429" s="278"/>
      <c r="R429" s="278"/>
      <c r="S429" s="278"/>
      <c r="T429" s="278"/>
      <c r="U429" s="278"/>
      <c r="V429" s="278"/>
      <c r="W429" s="278"/>
      <c r="X429" s="278"/>
      <c r="Y429" s="278"/>
      <c r="Z429" s="278"/>
    </row>
    <row r="430" spans="1:26" x14ac:dyDescent="0.2">
      <c r="A430" s="277"/>
      <c r="B430" s="278"/>
      <c r="C430" s="278"/>
      <c r="D430" s="278"/>
      <c r="E430" s="278"/>
      <c r="F430" s="278"/>
      <c r="G430" s="278"/>
      <c r="H430" s="278"/>
      <c r="I430" s="278"/>
      <c r="J430" s="278"/>
      <c r="K430" s="278"/>
      <c r="L430" s="278"/>
      <c r="M430" s="278"/>
      <c r="N430" s="278"/>
      <c r="O430" s="278"/>
      <c r="P430" s="278"/>
      <c r="Q430" s="278"/>
      <c r="R430" s="278"/>
      <c r="S430" s="278"/>
      <c r="T430" s="278"/>
      <c r="U430" s="278"/>
      <c r="V430" s="278"/>
      <c r="W430" s="278"/>
      <c r="X430" s="278"/>
      <c r="Y430" s="278"/>
      <c r="Z430" s="278"/>
    </row>
    <row r="431" spans="1:26" x14ac:dyDescent="0.2">
      <c r="A431" s="277"/>
      <c r="B431" s="278"/>
      <c r="C431" s="278"/>
      <c r="D431" s="278"/>
      <c r="E431" s="278"/>
      <c r="F431" s="278"/>
      <c r="G431" s="278"/>
      <c r="H431" s="278"/>
      <c r="I431" s="278"/>
      <c r="J431" s="278"/>
      <c r="K431" s="278"/>
      <c r="L431" s="278"/>
      <c r="M431" s="278"/>
      <c r="N431" s="278"/>
      <c r="O431" s="278"/>
      <c r="P431" s="278"/>
      <c r="Q431" s="278"/>
      <c r="R431" s="278"/>
      <c r="S431" s="278"/>
      <c r="T431" s="278"/>
      <c r="U431" s="278"/>
      <c r="V431" s="278"/>
      <c r="W431" s="278"/>
      <c r="X431" s="278"/>
      <c r="Y431" s="278"/>
      <c r="Z431" s="278"/>
    </row>
    <row r="432" spans="1:26" x14ac:dyDescent="0.2">
      <c r="A432" s="277"/>
      <c r="B432" s="278"/>
      <c r="C432" s="278"/>
      <c r="D432" s="278"/>
      <c r="E432" s="278"/>
      <c r="F432" s="278"/>
      <c r="G432" s="278"/>
      <c r="H432" s="278"/>
      <c r="I432" s="278"/>
      <c r="J432" s="278"/>
      <c r="K432" s="278"/>
      <c r="L432" s="278"/>
      <c r="M432" s="278"/>
      <c r="N432" s="278"/>
      <c r="O432" s="278"/>
      <c r="P432" s="278"/>
      <c r="Q432" s="278"/>
      <c r="R432" s="278"/>
      <c r="S432" s="278"/>
      <c r="T432" s="278"/>
      <c r="U432" s="278"/>
      <c r="V432" s="278"/>
      <c r="W432" s="278"/>
      <c r="X432" s="278"/>
      <c r="Y432" s="278"/>
      <c r="Z432" s="278"/>
    </row>
    <row r="433" spans="1:26" x14ac:dyDescent="0.2">
      <c r="A433" s="277"/>
      <c r="B433" s="278"/>
      <c r="C433" s="278"/>
      <c r="D433" s="278"/>
      <c r="E433" s="278"/>
      <c r="F433" s="278"/>
      <c r="G433" s="278"/>
      <c r="H433" s="278"/>
      <c r="I433" s="278"/>
      <c r="J433" s="278"/>
      <c r="K433" s="278"/>
      <c r="L433" s="278"/>
      <c r="M433" s="278"/>
      <c r="N433" s="278"/>
      <c r="O433" s="278"/>
      <c r="P433" s="278"/>
      <c r="Q433" s="278"/>
      <c r="R433" s="278"/>
      <c r="S433" s="278"/>
      <c r="T433" s="278"/>
      <c r="U433" s="278"/>
      <c r="V433" s="278"/>
      <c r="W433" s="278"/>
      <c r="X433" s="278"/>
      <c r="Y433" s="278"/>
      <c r="Z433" s="278"/>
    </row>
    <row r="434" spans="1:26" x14ac:dyDescent="0.2">
      <c r="A434" s="277"/>
      <c r="B434" s="278"/>
      <c r="C434" s="278"/>
      <c r="D434" s="278"/>
      <c r="E434" s="278"/>
      <c r="F434" s="278"/>
      <c r="G434" s="278"/>
      <c r="H434" s="278"/>
      <c r="I434" s="278"/>
      <c r="J434" s="278"/>
      <c r="K434" s="278"/>
      <c r="L434" s="278"/>
      <c r="M434" s="278"/>
      <c r="N434" s="278"/>
      <c r="O434" s="278"/>
      <c r="P434" s="278"/>
      <c r="Q434" s="278"/>
      <c r="R434" s="278"/>
      <c r="S434" s="278"/>
      <c r="T434" s="278"/>
      <c r="U434" s="278"/>
      <c r="V434" s="278"/>
      <c r="W434" s="278"/>
      <c r="X434" s="278"/>
      <c r="Y434" s="278"/>
      <c r="Z434" s="278"/>
    </row>
    <row r="435" spans="1:26" x14ac:dyDescent="0.2">
      <c r="A435" s="277"/>
      <c r="B435" s="278"/>
      <c r="C435" s="278"/>
      <c r="D435" s="278"/>
      <c r="E435" s="278"/>
      <c r="F435" s="278"/>
      <c r="G435" s="278"/>
      <c r="H435" s="278"/>
      <c r="I435" s="278"/>
      <c r="J435" s="278"/>
      <c r="K435" s="278"/>
      <c r="L435" s="278"/>
      <c r="M435" s="278"/>
      <c r="N435" s="278"/>
      <c r="O435" s="278"/>
      <c r="P435" s="278"/>
      <c r="Q435" s="278"/>
      <c r="R435" s="278"/>
      <c r="S435" s="278"/>
      <c r="T435" s="278"/>
      <c r="U435" s="278"/>
      <c r="V435" s="278"/>
      <c r="W435" s="278"/>
      <c r="X435" s="278"/>
      <c r="Y435" s="278"/>
      <c r="Z435" s="278"/>
    </row>
    <row r="436" spans="1:26" x14ac:dyDescent="0.2">
      <c r="A436" s="277"/>
      <c r="B436" s="278"/>
      <c r="C436" s="278"/>
      <c r="D436" s="278"/>
      <c r="E436" s="278"/>
      <c r="F436" s="278"/>
      <c r="G436" s="278"/>
      <c r="H436" s="278"/>
      <c r="I436" s="278"/>
      <c r="J436" s="278"/>
      <c r="K436" s="278"/>
      <c r="L436" s="278"/>
      <c r="M436" s="278"/>
      <c r="N436" s="278"/>
      <c r="O436" s="278"/>
      <c r="P436" s="278"/>
      <c r="Q436" s="278"/>
      <c r="R436" s="278"/>
      <c r="S436" s="278"/>
      <c r="T436" s="278"/>
      <c r="U436" s="278"/>
      <c r="V436" s="278"/>
      <c r="W436" s="278"/>
      <c r="X436" s="278"/>
      <c r="Y436" s="278"/>
      <c r="Z436" s="278"/>
    </row>
    <row r="437" spans="1:26" x14ac:dyDescent="0.2">
      <c r="A437" s="277"/>
      <c r="B437" s="278"/>
      <c r="C437" s="278"/>
      <c r="D437" s="278"/>
      <c r="E437" s="278"/>
      <c r="F437" s="278"/>
      <c r="G437" s="278"/>
      <c r="H437" s="278"/>
      <c r="I437" s="278"/>
      <c r="J437" s="278"/>
      <c r="K437" s="278"/>
      <c r="L437" s="278"/>
      <c r="M437" s="278"/>
      <c r="N437" s="278"/>
      <c r="O437" s="278"/>
      <c r="P437" s="278"/>
      <c r="Q437" s="278"/>
      <c r="R437" s="278"/>
      <c r="S437" s="278"/>
      <c r="T437" s="278"/>
      <c r="U437" s="278"/>
      <c r="V437" s="278"/>
      <c r="W437" s="278"/>
      <c r="X437" s="278"/>
      <c r="Y437" s="278"/>
      <c r="Z437" s="278"/>
    </row>
    <row r="438" spans="1:26" x14ac:dyDescent="0.2">
      <c r="A438" s="277"/>
      <c r="B438" s="278"/>
      <c r="C438" s="278"/>
      <c r="D438" s="278"/>
      <c r="E438" s="278"/>
      <c r="F438" s="278"/>
      <c r="G438" s="278"/>
      <c r="H438" s="278"/>
      <c r="I438" s="278"/>
      <c r="J438" s="278"/>
      <c r="K438" s="278"/>
      <c r="L438" s="278"/>
      <c r="M438" s="278"/>
      <c r="N438" s="278"/>
      <c r="O438" s="278"/>
      <c r="P438" s="278"/>
      <c r="Q438" s="278"/>
      <c r="R438" s="278"/>
      <c r="S438" s="278"/>
      <c r="T438" s="278"/>
      <c r="U438" s="278"/>
      <c r="V438" s="278"/>
      <c r="W438" s="278"/>
      <c r="X438" s="278"/>
      <c r="Y438" s="278"/>
      <c r="Z438" s="278"/>
    </row>
    <row r="439" spans="1:26" x14ac:dyDescent="0.2">
      <c r="A439" s="277"/>
      <c r="B439" s="278"/>
      <c r="C439" s="278"/>
      <c r="D439" s="278"/>
      <c r="E439" s="278"/>
      <c r="F439" s="278"/>
      <c r="G439" s="278"/>
      <c r="H439" s="278"/>
      <c r="I439" s="278"/>
      <c r="J439" s="278"/>
      <c r="K439" s="278"/>
      <c r="L439" s="278"/>
      <c r="M439" s="278"/>
      <c r="N439" s="278"/>
      <c r="O439" s="278"/>
      <c r="P439" s="278"/>
      <c r="Q439" s="278"/>
      <c r="R439" s="278"/>
      <c r="S439" s="278"/>
      <c r="T439" s="278"/>
      <c r="U439" s="278"/>
      <c r="V439" s="278"/>
      <c r="W439" s="278"/>
      <c r="X439" s="278"/>
      <c r="Y439" s="278"/>
      <c r="Z439" s="278"/>
    </row>
    <row r="440" spans="1:26" x14ac:dyDescent="0.2">
      <c r="A440" s="277"/>
      <c r="B440" s="278"/>
      <c r="C440" s="278"/>
      <c r="D440" s="278"/>
      <c r="E440" s="278"/>
      <c r="F440" s="278"/>
      <c r="G440" s="278"/>
      <c r="H440" s="278"/>
      <c r="I440" s="278"/>
      <c r="J440" s="278"/>
      <c r="K440" s="278"/>
      <c r="L440" s="278"/>
      <c r="M440" s="278"/>
      <c r="N440" s="278"/>
      <c r="O440" s="278"/>
      <c r="P440" s="278"/>
      <c r="Q440" s="278"/>
      <c r="R440" s="278"/>
      <c r="S440" s="278"/>
      <c r="T440" s="278"/>
      <c r="U440" s="278"/>
      <c r="V440" s="278"/>
      <c r="W440" s="278"/>
      <c r="X440" s="278"/>
      <c r="Y440" s="278"/>
      <c r="Z440" s="278"/>
    </row>
    <row r="441" spans="1:26" x14ac:dyDescent="0.2">
      <c r="A441" s="277"/>
      <c r="B441" s="278"/>
      <c r="C441" s="278"/>
      <c r="D441" s="278"/>
      <c r="E441" s="278"/>
      <c r="F441" s="278"/>
      <c r="G441" s="278"/>
      <c r="H441" s="278"/>
      <c r="I441" s="278"/>
      <c r="J441" s="278"/>
      <c r="K441" s="278"/>
      <c r="L441" s="278"/>
      <c r="M441" s="278"/>
      <c r="N441" s="278"/>
      <c r="O441" s="278"/>
      <c r="P441" s="278"/>
      <c r="Q441" s="278"/>
      <c r="R441" s="278"/>
      <c r="S441" s="278"/>
      <c r="T441" s="278"/>
      <c r="U441" s="278"/>
      <c r="V441" s="278"/>
      <c r="W441" s="278"/>
      <c r="X441" s="278"/>
      <c r="Y441" s="278"/>
      <c r="Z441" s="278"/>
    </row>
    <row r="442" spans="1:26" x14ac:dyDescent="0.2">
      <c r="A442" s="277"/>
      <c r="B442" s="278"/>
      <c r="C442" s="278"/>
      <c r="D442" s="278"/>
      <c r="E442" s="278"/>
      <c r="F442" s="278"/>
      <c r="G442" s="278"/>
      <c r="H442" s="278"/>
      <c r="I442" s="278"/>
      <c r="J442" s="278"/>
      <c r="K442" s="278"/>
      <c r="L442" s="278"/>
      <c r="M442" s="278"/>
      <c r="N442" s="278"/>
      <c r="O442" s="278"/>
      <c r="P442" s="278"/>
      <c r="Q442" s="278"/>
      <c r="R442" s="278"/>
      <c r="S442" s="278"/>
      <c r="T442" s="278"/>
      <c r="U442" s="278"/>
      <c r="V442" s="278"/>
      <c r="W442" s="278"/>
      <c r="X442" s="278"/>
      <c r="Y442" s="278"/>
      <c r="Z442" s="278"/>
    </row>
    <row r="443" spans="1:26" x14ac:dyDescent="0.2">
      <c r="A443" s="277"/>
      <c r="B443" s="278"/>
      <c r="C443" s="278"/>
      <c r="D443" s="278"/>
      <c r="E443" s="278"/>
      <c r="F443" s="278"/>
      <c r="G443" s="278"/>
      <c r="H443" s="278"/>
      <c r="I443" s="278"/>
      <c r="J443" s="278"/>
      <c r="K443" s="278"/>
      <c r="L443" s="278"/>
      <c r="M443" s="278"/>
      <c r="N443" s="278"/>
      <c r="O443" s="278"/>
      <c r="P443" s="278"/>
      <c r="Q443" s="278"/>
      <c r="R443" s="278"/>
      <c r="S443" s="278"/>
      <c r="T443" s="278"/>
      <c r="U443" s="278"/>
      <c r="V443" s="278"/>
      <c r="W443" s="278"/>
      <c r="X443" s="278"/>
      <c r="Y443" s="278"/>
      <c r="Z443" s="278"/>
    </row>
    <row r="444" spans="1:26" x14ac:dyDescent="0.2">
      <c r="A444" s="277"/>
      <c r="B444" s="278"/>
      <c r="C444" s="278"/>
      <c r="D444" s="278"/>
      <c r="E444" s="278"/>
      <c r="F444" s="278"/>
      <c r="G444" s="278"/>
      <c r="H444" s="278"/>
      <c r="I444" s="278"/>
      <c r="J444" s="278"/>
      <c r="K444" s="278"/>
      <c r="L444" s="278"/>
      <c r="M444" s="278"/>
      <c r="N444" s="278"/>
      <c r="O444" s="278"/>
      <c r="P444" s="278"/>
      <c r="Q444" s="278"/>
      <c r="R444" s="278"/>
      <c r="S444" s="278"/>
      <c r="T444" s="278"/>
      <c r="U444" s="278"/>
      <c r="V444" s="278"/>
      <c r="W444" s="278"/>
      <c r="X444" s="278"/>
      <c r="Y444" s="278"/>
      <c r="Z444" s="278"/>
    </row>
    <row r="445" spans="1:26" x14ac:dyDescent="0.2">
      <c r="A445" s="277"/>
      <c r="B445" s="278"/>
      <c r="C445" s="278"/>
      <c r="D445" s="278"/>
      <c r="E445" s="278"/>
      <c r="F445" s="278"/>
      <c r="G445" s="278"/>
      <c r="H445" s="278"/>
      <c r="I445" s="278"/>
      <c r="J445" s="278"/>
      <c r="K445" s="278"/>
      <c r="L445" s="278"/>
      <c r="M445" s="278"/>
      <c r="N445" s="278"/>
      <c r="O445" s="278"/>
      <c r="P445" s="278"/>
      <c r="Q445" s="278"/>
      <c r="R445" s="278"/>
      <c r="S445" s="278"/>
      <c r="T445" s="278"/>
      <c r="U445" s="278"/>
      <c r="V445" s="278"/>
      <c r="W445" s="278"/>
      <c r="X445" s="278"/>
      <c r="Y445" s="278"/>
      <c r="Z445" s="278"/>
    </row>
    <row r="446" spans="1:26" x14ac:dyDescent="0.2">
      <c r="A446" s="277"/>
      <c r="B446" s="278"/>
      <c r="C446" s="278"/>
      <c r="D446" s="278"/>
      <c r="E446" s="278"/>
      <c r="F446" s="278"/>
      <c r="G446" s="278"/>
      <c r="H446" s="278"/>
      <c r="I446" s="278"/>
      <c r="J446" s="278"/>
      <c r="K446" s="278"/>
      <c r="L446" s="278"/>
      <c r="M446" s="278"/>
      <c r="N446" s="278"/>
      <c r="O446" s="278"/>
      <c r="P446" s="278"/>
      <c r="Q446" s="278"/>
      <c r="R446" s="278"/>
      <c r="S446" s="278"/>
      <c r="T446" s="278"/>
      <c r="U446" s="278"/>
      <c r="V446" s="278"/>
      <c r="W446" s="278"/>
      <c r="X446" s="278"/>
      <c r="Y446" s="278"/>
      <c r="Z446" s="278"/>
    </row>
    <row r="447" spans="1:26" x14ac:dyDescent="0.2">
      <c r="A447" s="277"/>
      <c r="B447" s="278"/>
      <c r="C447" s="278"/>
      <c r="D447" s="278"/>
      <c r="E447" s="278"/>
      <c r="F447" s="278"/>
      <c r="G447" s="278"/>
      <c r="H447" s="278"/>
      <c r="I447" s="278"/>
      <c r="J447" s="278"/>
      <c r="K447" s="278"/>
      <c r="L447" s="278"/>
      <c r="M447" s="278"/>
      <c r="N447" s="278"/>
      <c r="O447" s="278"/>
      <c r="P447" s="278"/>
      <c r="Q447" s="278"/>
      <c r="R447" s="278"/>
      <c r="S447" s="278"/>
      <c r="T447" s="278"/>
      <c r="U447" s="278"/>
      <c r="V447" s="278"/>
      <c r="W447" s="278"/>
      <c r="X447" s="278"/>
      <c r="Y447" s="278"/>
      <c r="Z447" s="278"/>
    </row>
    <row r="448" spans="1:26" x14ac:dyDescent="0.2">
      <c r="A448" s="277"/>
      <c r="B448" s="278"/>
      <c r="C448" s="278"/>
      <c r="D448" s="278"/>
      <c r="E448" s="278"/>
      <c r="F448" s="278"/>
      <c r="G448" s="278"/>
      <c r="H448" s="278"/>
      <c r="I448" s="278"/>
      <c r="J448" s="278"/>
      <c r="K448" s="278"/>
      <c r="L448" s="278"/>
      <c r="M448" s="278"/>
      <c r="N448" s="278"/>
      <c r="O448" s="278"/>
      <c r="P448" s="278"/>
      <c r="Q448" s="278"/>
      <c r="R448" s="278"/>
      <c r="S448" s="278"/>
      <c r="T448" s="278"/>
      <c r="U448" s="278"/>
      <c r="V448" s="278"/>
      <c r="W448" s="278"/>
      <c r="X448" s="278"/>
      <c r="Y448" s="278"/>
      <c r="Z448" s="278"/>
    </row>
    <row r="449" spans="1:26" x14ac:dyDescent="0.2">
      <c r="A449" s="277"/>
      <c r="B449" s="278"/>
      <c r="C449" s="278"/>
      <c r="D449" s="278"/>
      <c r="E449" s="278"/>
      <c r="F449" s="278"/>
      <c r="G449" s="278"/>
      <c r="H449" s="278"/>
      <c r="I449" s="278"/>
      <c r="J449" s="278"/>
      <c r="K449" s="278"/>
      <c r="L449" s="278"/>
      <c r="M449" s="278"/>
      <c r="N449" s="278"/>
      <c r="O449" s="278"/>
      <c r="P449" s="278"/>
      <c r="Q449" s="278"/>
      <c r="R449" s="278"/>
      <c r="S449" s="278"/>
      <c r="T449" s="278"/>
      <c r="U449" s="278"/>
      <c r="V449" s="278"/>
      <c r="W449" s="278"/>
      <c r="X449" s="278"/>
      <c r="Y449" s="278"/>
      <c r="Z449" s="278"/>
    </row>
    <row r="450" spans="1:26" x14ac:dyDescent="0.2">
      <c r="A450" s="277"/>
      <c r="B450" s="278"/>
      <c r="C450" s="278"/>
      <c r="D450" s="278"/>
      <c r="E450" s="278"/>
      <c r="F450" s="278"/>
      <c r="G450" s="278"/>
      <c r="H450" s="278"/>
      <c r="I450" s="278"/>
      <c r="J450" s="278"/>
      <c r="K450" s="278"/>
      <c r="L450" s="278"/>
      <c r="M450" s="278"/>
      <c r="N450" s="278"/>
      <c r="O450" s="278"/>
      <c r="P450" s="278"/>
      <c r="Q450" s="278"/>
      <c r="R450" s="278"/>
      <c r="S450" s="278"/>
      <c r="T450" s="278"/>
      <c r="U450" s="278"/>
      <c r="V450" s="278"/>
      <c r="W450" s="278"/>
      <c r="X450" s="278"/>
      <c r="Y450" s="278"/>
      <c r="Z450" s="278"/>
    </row>
    <row r="451" spans="1:26" x14ac:dyDescent="0.2">
      <c r="A451" s="277"/>
      <c r="B451" s="278"/>
      <c r="C451" s="278"/>
      <c r="D451" s="278"/>
      <c r="E451" s="278"/>
      <c r="F451" s="278"/>
      <c r="G451" s="278"/>
      <c r="H451" s="278"/>
      <c r="I451" s="278"/>
      <c r="J451" s="278"/>
      <c r="K451" s="278"/>
      <c r="L451" s="278"/>
      <c r="M451" s="278"/>
      <c r="N451" s="278"/>
      <c r="O451" s="278"/>
      <c r="P451" s="278"/>
      <c r="Q451" s="278"/>
      <c r="R451" s="278"/>
      <c r="S451" s="278"/>
      <c r="T451" s="278"/>
      <c r="U451" s="278"/>
      <c r="V451" s="278"/>
      <c r="W451" s="278"/>
      <c r="X451" s="278"/>
      <c r="Y451" s="278"/>
      <c r="Z451" s="278"/>
    </row>
    <row r="452" spans="1:26" x14ac:dyDescent="0.2">
      <c r="A452" s="277"/>
      <c r="B452" s="278"/>
      <c r="C452" s="278"/>
      <c r="D452" s="278"/>
      <c r="E452" s="278"/>
      <c r="F452" s="278"/>
      <c r="G452" s="278"/>
      <c r="H452" s="278"/>
      <c r="I452" s="278"/>
      <c r="J452" s="278"/>
      <c r="K452" s="278"/>
      <c r="L452" s="278"/>
      <c r="M452" s="278"/>
      <c r="N452" s="278"/>
      <c r="O452" s="278"/>
      <c r="P452" s="278"/>
      <c r="Q452" s="278"/>
      <c r="R452" s="278"/>
      <c r="S452" s="278"/>
      <c r="T452" s="278"/>
      <c r="U452" s="278"/>
      <c r="V452" s="278"/>
      <c r="W452" s="278"/>
      <c r="X452" s="278"/>
      <c r="Y452" s="278"/>
      <c r="Z452" s="278"/>
    </row>
    <row r="453" spans="1:26" x14ac:dyDescent="0.2">
      <c r="A453" s="277"/>
      <c r="B453" s="278"/>
      <c r="C453" s="278"/>
      <c r="D453" s="278"/>
      <c r="E453" s="278"/>
      <c r="F453" s="278"/>
      <c r="G453" s="278"/>
      <c r="H453" s="278"/>
      <c r="I453" s="278"/>
      <c r="J453" s="278"/>
      <c r="K453" s="278"/>
      <c r="L453" s="278"/>
      <c r="M453" s="278"/>
      <c r="N453" s="278"/>
      <c r="O453" s="278"/>
      <c r="P453" s="278"/>
      <c r="Q453" s="278"/>
      <c r="R453" s="278"/>
      <c r="S453" s="278"/>
      <c r="T453" s="278"/>
      <c r="U453" s="278"/>
      <c r="V453" s="278"/>
      <c r="W453" s="278"/>
      <c r="X453" s="278"/>
      <c r="Y453" s="278"/>
      <c r="Z453" s="278"/>
    </row>
    <row r="454" spans="1:26" x14ac:dyDescent="0.2">
      <c r="A454" s="277"/>
      <c r="B454" s="278"/>
      <c r="C454" s="278"/>
      <c r="D454" s="278"/>
      <c r="E454" s="278"/>
      <c r="F454" s="278"/>
      <c r="G454" s="278"/>
      <c r="H454" s="278"/>
      <c r="I454" s="278"/>
      <c r="J454" s="278"/>
      <c r="K454" s="278"/>
      <c r="L454" s="278"/>
      <c r="M454" s="278"/>
      <c r="N454" s="278"/>
      <c r="O454" s="278"/>
      <c r="P454" s="278"/>
      <c r="Q454" s="278"/>
      <c r="R454" s="278"/>
      <c r="S454" s="278"/>
      <c r="T454" s="278"/>
      <c r="U454" s="278"/>
      <c r="V454" s="278"/>
      <c r="W454" s="278"/>
      <c r="X454" s="278"/>
      <c r="Y454" s="278"/>
      <c r="Z454" s="278"/>
    </row>
    <row r="455" spans="1:26" x14ac:dyDescent="0.2">
      <c r="A455" s="277"/>
      <c r="B455" s="278"/>
      <c r="C455" s="278"/>
      <c r="D455" s="278"/>
      <c r="E455" s="278"/>
      <c r="F455" s="278"/>
      <c r="G455" s="278"/>
      <c r="H455" s="278"/>
      <c r="I455" s="278"/>
      <c r="J455" s="278"/>
      <c r="K455" s="278"/>
      <c r="L455" s="278"/>
      <c r="M455" s="278"/>
      <c r="N455" s="278"/>
      <c r="O455" s="278"/>
      <c r="P455" s="278"/>
      <c r="Q455" s="278"/>
      <c r="R455" s="278"/>
      <c r="S455" s="278"/>
      <c r="T455" s="278"/>
      <c r="U455" s="278"/>
      <c r="V455" s="278"/>
      <c r="W455" s="278"/>
      <c r="X455" s="278"/>
      <c r="Y455" s="278"/>
      <c r="Z455" s="278"/>
    </row>
    <row r="456" spans="1:26" x14ac:dyDescent="0.2">
      <c r="A456" s="277"/>
      <c r="B456" s="278"/>
      <c r="C456" s="278"/>
      <c r="D456" s="278"/>
      <c r="E456" s="278"/>
      <c r="F456" s="278"/>
      <c r="G456" s="278"/>
      <c r="H456" s="278"/>
      <c r="I456" s="278"/>
      <c r="J456" s="278"/>
      <c r="K456" s="278"/>
      <c r="L456" s="278"/>
      <c r="M456" s="278"/>
      <c r="N456" s="278"/>
      <c r="O456" s="278"/>
      <c r="P456" s="278"/>
      <c r="Q456" s="278"/>
      <c r="R456" s="278"/>
      <c r="S456" s="278"/>
      <c r="T456" s="278"/>
      <c r="U456" s="278"/>
      <c r="V456" s="278"/>
      <c r="W456" s="278"/>
      <c r="X456" s="278"/>
      <c r="Y456" s="278"/>
      <c r="Z456" s="278"/>
    </row>
    <row r="457" spans="1:26" x14ac:dyDescent="0.2">
      <c r="A457" s="277"/>
      <c r="B457" s="278"/>
      <c r="C457" s="278"/>
      <c r="D457" s="278"/>
      <c r="E457" s="278"/>
      <c r="F457" s="278"/>
      <c r="G457" s="278"/>
      <c r="H457" s="278"/>
      <c r="I457" s="278"/>
      <c r="J457" s="278"/>
      <c r="K457" s="278"/>
      <c r="L457" s="278"/>
      <c r="M457" s="278"/>
      <c r="N457" s="278"/>
      <c r="O457" s="278"/>
      <c r="P457" s="278"/>
      <c r="Q457" s="278"/>
      <c r="R457" s="278"/>
      <c r="S457" s="278"/>
      <c r="T457" s="278"/>
      <c r="U457" s="278"/>
      <c r="V457" s="278"/>
      <c r="W457" s="278"/>
      <c r="X457" s="278"/>
      <c r="Y457" s="278"/>
      <c r="Z457" s="278"/>
    </row>
    <row r="458" spans="1:26" x14ac:dyDescent="0.2">
      <c r="A458" s="277"/>
      <c r="B458" s="278"/>
      <c r="C458" s="278"/>
      <c r="D458" s="278"/>
      <c r="E458" s="278"/>
      <c r="F458" s="278"/>
      <c r="G458" s="278"/>
      <c r="H458" s="278"/>
      <c r="I458" s="278"/>
      <c r="J458" s="278"/>
      <c r="K458" s="278"/>
      <c r="L458" s="278"/>
      <c r="M458" s="278"/>
      <c r="N458" s="278"/>
      <c r="O458" s="278"/>
      <c r="P458" s="278"/>
      <c r="Q458" s="278"/>
      <c r="R458" s="278"/>
      <c r="S458" s="278"/>
      <c r="T458" s="278"/>
      <c r="U458" s="278"/>
      <c r="V458" s="278"/>
      <c r="W458" s="278"/>
      <c r="X458" s="278"/>
      <c r="Y458" s="278"/>
      <c r="Z458" s="278"/>
    </row>
    <row r="459" spans="1:26" x14ac:dyDescent="0.2">
      <c r="A459" s="277"/>
      <c r="B459" s="278"/>
      <c r="C459" s="278"/>
      <c r="D459" s="278"/>
      <c r="E459" s="278"/>
      <c r="F459" s="278"/>
      <c r="G459" s="278"/>
      <c r="H459" s="278"/>
      <c r="I459" s="278"/>
      <c r="J459" s="278"/>
      <c r="K459" s="278"/>
      <c r="L459" s="278"/>
      <c r="M459" s="278"/>
      <c r="N459" s="278"/>
      <c r="O459" s="278"/>
      <c r="P459" s="278"/>
      <c r="Q459" s="278"/>
      <c r="R459" s="278"/>
      <c r="S459" s="278"/>
      <c r="T459" s="278"/>
      <c r="U459" s="278"/>
      <c r="V459" s="278"/>
      <c r="W459" s="278"/>
      <c r="X459" s="278"/>
      <c r="Y459" s="278"/>
      <c r="Z459" s="278"/>
    </row>
    <row r="460" spans="1:26" x14ac:dyDescent="0.2">
      <c r="A460" s="277"/>
      <c r="B460" s="278"/>
      <c r="C460" s="278"/>
      <c r="D460" s="278"/>
      <c r="E460" s="278"/>
      <c r="F460" s="278"/>
      <c r="G460" s="278"/>
      <c r="H460" s="278"/>
      <c r="I460" s="278"/>
      <c r="J460" s="278"/>
      <c r="K460" s="278"/>
      <c r="L460" s="278"/>
      <c r="M460" s="278"/>
      <c r="N460" s="278"/>
      <c r="O460" s="278"/>
      <c r="P460" s="278"/>
      <c r="Q460" s="278"/>
      <c r="R460" s="278"/>
      <c r="S460" s="278"/>
      <c r="T460" s="278"/>
      <c r="U460" s="278"/>
      <c r="V460" s="278"/>
      <c r="W460" s="278"/>
      <c r="X460" s="278"/>
      <c r="Y460" s="278"/>
      <c r="Z460" s="278"/>
    </row>
    <row r="461" spans="1:26" x14ac:dyDescent="0.2">
      <c r="A461" s="277"/>
      <c r="B461" s="278"/>
      <c r="C461" s="278"/>
      <c r="D461" s="278"/>
      <c r="E461" s="278"/>
      <c r="F461" s="278"/>
      <c r="G461" s="278"/>
      <c r="H461" s="278"/>
      <c r="I461" s="278"/>
      <c r="J461" s="278"/>
      <c r="K461" s="278"/>
      <c r="L461" s="278"/>
      <c r="M461" s="278"/>
      <c r="N461" s="278"/>
      <c r="O461" s="278"/>
      <c r="P461" s="278"/>
      <c r="Q461" s="278"/>
      <c r="R461" s="278"/>
      <c r="S461" s="278"/>
      <c r="T461" s="278"/>
      <c r="U461" s="278"/>
      <c r="V461" s="278"/>
      <c r="W461" s="278"/>
      <c r="X461" s="278"/>
      <c r="Y461" s="278"/>
      <c r="Z461" s="278"/>
    </row>
    <row r="462" spans="1:26" x14ac:dyDescent="0.2">
      <c r="A462" s="277"/>
      <c r="B462" s="278"/>
      <c r="C462" s="278"/>
      <c r="D462" s="278"/>
      <c r="E462" s="278"/>
      <c r="F462" s="278"/>
      <c r="G462" s="278"/>
      <c r="H462" s="278"/>
      <c r="I462" s="278"/>
      <c r="J462" s="278"/>
      <c r="K462" s="278"/>
      <c r="L462" s="278"/>
      <c r="M462" s="278"/>
      <c r="N462" s="278"/>
      <c r="O462" s="278"/>
      <c r="P462" s="278"/>
      <c r="Q462" s="278"/>
      <c r="R462" s="278"/>
      <c r="S462" s="278"/>
      <c r="T462" s="278"/>
      <c r="U462" s="278"/>
      <c r="V462" s="278"/>
      <c r="W462" s="278"/>
      <c r="X462" s="278"/>
      <c r="Y462" s="278"/>
      <c r="Z462" s="278"/>
    </row>
    <row r="463" spans="1:26" x14ac:dyDescent="0.2">
      <c r="A463" s="277"/>
      <c r="B463" s="278"/>
      <c r="C463" s="278"/>
      <c r="D463" s="278"/>
      <c r="E463" s="278"/>
      <c r="F463" s="278"/>
      <c r="G463" s="278"/>
      <c r="H463" s="278"/>
      <c r="I463" s="278"/>
      <c r="J463" s="278"/>
      <c r="K463" s="278"/>
      <c r="L463" s="278"/>
      <c r="M463" s="278"/>
      <c r="N463" s="278"/>
      <c r="O463" s="278"/>
      <c r="P463" s="278"/>
      <c r="Q463" s="278"/>
      <c r="R463" s="278"/>
      <c r="S463" s="278"/>
      <c r="T463" s="278"/>
      <c r="U463" s="278"/>
      <c r="V463" s="278"/>
      <c r="W463" s="278"/>
      <c r="X463" s="278"/>
      <c r="Y463" s="278"/>
      <c r="Z463" s="278"/>
    </row>
    <row r="464" spans="1:26" x14ac:dyDescent="0.2">
      <c r="A464" s="277"/>
      <c r="B464" s="278"/>
      <c r="C464" s="278"/>
      <c r="D464" s="278"/>
      <c r="E464" s="278"/>
      <c r="F464" s="278"/>
      <c r="G464" s="278"/>
      <c r="H464" s="278"/>
      <c r="I464" s="278"/>
      <c r="J464" s="278"/>
      <c r="K464" s="278"/>
      <c r="L464" s="278"/>
      <c r="M464" s="278"/>
      <c r="N464" s="278"/>
      <c r="O464" s="278"/>
      <c r="P464" s="278"/>
      <c r="Q464" s="278"/>
      <c r="R464" s="278"/>
      <c r="S464" s="278"/>
      <c r="T464" s="278"/>
      <c r="U464" s="278"/>
      <c r="V464" s="278"/>
      <c r="W464" s="278"/>
      <c r="X464" s="278"/>
      <c r="Y464" s="278"/>
      <c r="Z464" s="278"/>
    </row>
    <row r="465" spans="1:26" x14ac:dyDescent="0.2">
      <c r="A465" s="277"/>
      <c r="B465" s="278"/>
      <c r="C465" s="278"/>
      <c r="D465" s="278"/>
      <c r="E465" s="278"/>
      <c r="F465" s="278"/>
      <c r="G465" s="278"/>
      <c r="H465" s="278"/>
      <c r="I465" s="278"/>
      <c r="J465" s="278"/>
      <c r="K465" s="278"/>
      <c r="L465" s="278"/>
      <c r="M465" s="278"/>
      <c r="N465" s="278"/>
      <c r="O465" s="278"/>
      <c r="P465" s="278"/>
      <c r="Q465" s="278"/>
      <c r="R465" s="278"/>
      <c r="S465" s="278"/>
      <c r="T465" s="278"/>
      <c r="U465" s="278"/>
      <c r="V465" s="278"/>
      <c r="W465" s="278"/>
      <c r="X465" s="278"/>
      <c r="Y465" s="278"/>
      <c r="Z465" s="278"/>
    </row>
    <row r="466" spans="1:26" x14ac:dyDescent="0.2">
      <c r="A466" s="277"/>
      <c r="B466" s="278"/>
      <c r="C466" s="278"/>
      <c r="D466" s="278"/>
      <c r="E466" s="278"/>
      <c r="F466" s="278"/>
      <c r="G466" s="278"/>
      <c r="H466" s="278"/>
      <c r="I466" s="278"/>
      <c r="J466" s="278"/>
      <c r="K466" s="278"/>
      <c r="L466" s="278"/>
      <c r="M466" s="278"/>
      <c r="N466" s="278"/>
      <c r="O466" s="278"/>
      <c r="P466" s="278"/>
      <c r="Q466" s="278"/>
      <c r="R466" s="278"/>
      <c r="S466" s="278"/>
      <c r="T466" s="278"/>
      <c r="U466" s="278"/>
      <c r="V466" s="278"/>
      <c r="W466" s="278"/>
      <c r="X466" s="278"/>
      <c r="Y466" s="278"/>
      <c r="Z466" s="278"/>
    </row>
    <row r="467" spans="1:26" x14ac:dyDescent="0.2">
      <c r="A467" s="277"/>
      <c r="B467" s="278"/>
      <c r="C467" s="278"/>
      <c r="D467" s="278"/>
      <c r="E467" s="278"/>
      <c r="F467" s="278"/>
      <c r="G467" s="278"/>
      <c r="H467" s="278"/>
      <c r="I467" s="278"/>
      <c r="J467" s="278"/>
      <c r="K467" s="278"/>
      <c r="L467" s="278"/>
      <c r="M467" s="278"/>
      <c r="N467" s="278"/>
      <c r="O467" s="278"/>
      <c r="P467" s="278"/>
      <c r="Q467" s="278"/>
      <c r="R467" s="278"/>
      <c r="S467" s="278"/>
      <c r="T467" s="278"/>
      <c r="U467" s="278"/>
      <c r="V467" s="278"/>
      <c r="W467" s="278"/>
      <c r="X467" s="278"/>
      <c r="Y467" s="278"/>
      <c r="Z467" s="278"/>
    </row>
    <row r="468" spans="1:26" x14ac:dyDescent="0.2">
      <c r="A468" s="277"/>
      <c r="B468" s="278"/>
      <c r="C468" s="278"/>
      <c r="D468" s="278"/>
      <c r="E468" s="278"/>
      <c r="F468" s="278"/>
      <c r="G468" s="278"/>
      <c r="H468" s="278"/>
      <c r="I468" s="278"/>
      <c r="J468" s="278"/>
      <c r="K468" s="278"/>
      <c r="L468" s="278"/>
      <c r="M468" s="278"/>
      <c r="N468" s="278"/>
      <c r="O468" s="278"/>
      <c r="P468" s="278"/>
      <c r="Q468" s="278"/>
      <c r="R468" s="278"/>
      <c r="S468" s="278"/>
      <c r="T468" s="278"/>
      <c r="U468" s="278"/>
      <c r="V468" s="278"/>
      <c r="W468" s="278"/>
      <c r="X468" s="278"/>
      <c r="Y468" s="278"/>
      <c r="Z468" s="278"/>
    </row>
    <row r="469" spans="1:26" x14ac:dyDescent="0.2">
      <c r="A469" s="277"/>
      <c r="B469" s="278"/>
      <c r="C469" s="278"/>
      <c r="D469" s="278"/>
      <c r="E469" s="278"/>
      <c r="F469" s="278"/>
      <c r="G469" s="278"/>
      <c r="H469" s="278"/>
      <c r="I469" s="278"/>
      <c r="J469" s="278"/>
      <c r="K469" s="278"/>
      <c r="L469" s="278"/>
      <c r="M469" s="278"/>
      <c r="N469" s="278"/>
      <c r="O469" s="278"/>
      <c r="P469" s="278"/>
      <c r="Q469" s="278"/>
      <c r="R469" s="278"/>
      <c r="S469" s="278"/>
      <c r="T469" s="278"/>
      <c r="U469" s="278"/>
      <c r="V469" s="278"/>
      <c r="W469" s="278"/>
      <c r="X469" s="278"/>
      <c r="Y469" s="278"/>
      <c r="Z469" s="278"/>
    </row>
    <row r="470" spans="1:26" x14ac:dyDescent="0.2">
      <c r="A470" s="277"/>
      <c r="B470" s="278"/>
      <c r="C470" s="278"/>
      <c r="D470" s="278"/>
      <c r="E470" s="278"/>
      <c r="F470" s="278"/>
      <c r="G470" s="278"/>
      <c r="H470" s="278"/>
      <c r="I470" s="278"/>
      <c r="J470" s="278"/>
      <c r="K470" s="278"/>
      <c r="L470" s="278"/>
      <c r="M470" s="278"/>
      <c r="N470" s="278"/>
      <c r="O470" s="278"/>
      <c r="P470" s="278"/>
      <c r="Q470" s="278"/>
      <c r="R470" s="278"/>
      <c r="S470" s="278"/>
      <c r="T470" s="278"/>
      <c r="U470" s="278"/>
      <c r="V470" s="278"/>
      <c r="W470" s="278"/>
      <c r="X470" s="278"/>
      <c r="Y470" s="278"/>
      <c r="Z470" s="278"/>
    </row>
    <row r="471" spans="1:26" x14ac:dyDescent="0.2">
      <c r="A471" s="277"/>
      <c r="B471" s="278"/>
      <c r="C471" s="278"/>
      <c r="D471" s="278"/>
      <c r="E471" s="278"/>
      <c r="F471" s="278"/>
      <c r="G471" s="278"/>
      <c r="H471" s="278"/>
      <c r="I471" s="278"/>
      <c r="J471" s="278"/>
      <c r="K471" s="278"/>
      <c r="L471" s="278"/>
      <c r="M471" s="278"/>
      <c r="N471" s="278"/>
      <c r="O471" s="278"/>
      <c r="P471" s="278"/>
      <c r="Q471" s="278"/>
      <c r="R471" s="278"/>
      <c r="S471" s="278"/>
      <c r="T471" s="278"/>
      <c r="U471" s="278"/>
      <c r="V471" s="278"/>
      <c r="W471" s="278"/>
      <c r="X471" s="278"/>
      <c r="Y471" s="278"/>
      <c r="Z471" s="278"/>
    </row>
    <row r="472" spans="1:26" x14ac:dyDescent="0.2">
      <c r="A472" s="277"/>
      <c r="B472" s="278"/>
      <c r="C472" s="278"/>
      <c r="D472" s="278"/>
      <c r="E472" s="278"/>
      <c r="F472" s="278"/>
      <c r="G472" s="278"/>
      <c r="H472" s="278"/>
      <c r="I472" s="278"/>
      <c r="J472" s="278"/>
      <c r="K472" s="278"/>
      <c r="L472" s="278"/>
      <c r="M472" s="278"/>
      <c r="N472" s="278"/>
      <c r="O472" s="278"/>
      <c r="P472" s="278"/>
      <c r="Q472" s="278"/>
      <c r="R472" s="278"/>
      <c r="S472" s="278"/>
      <c r="T472" s="278"/>
      <c r="U472" s="278"/>
      <c r="V472" s="278"/>
      <c r="W472" s="278"/>
      <c r="X472" s="278"/>
      <c r="Y472" s="278"/>
      <c r="Z472" s="278"/>
    </row>
    <row r="473" spans="1:26" x14ac:dyDescent="0.2">
      <c r="A473" s="277"/>
      <c r="B473" s="278"/>
      <c r="C473" s="278"/>
      <c r="D473" s="278"/>
      <c r="E473" s="278"/>
      <c r="F473" s="278"/>
      <c r="G473" s="278"/>
      <c r="H473" s="278"/>
      <c r="I473" s="278"/>
      <c r="J473" s="278"/>
      <c r="K473" s="278"/>
      <c r="L473" s="278"/>
      <c r="M473" s="278"/>
      <c r="N473" s="278"/>
      <c r="O473" s="278"/>
      <c r="P473" s="278"/>
      <c r="Q473" s="278"/>
      <c r="R473" s="278"/>
      <c r="S473" s="278"/>
      <c r="T473" s="278"/>
      <c r="U473" s="278"/>
      <c r="V473" s="278"/>
      <c r="W473" s="278"/>
      <c r="X473" s="278"/>
      <c r="Y473" s="278"/>
      <c r="Z473" s="278"/>
    </row>
    <row r="474" spans="1:26" x14ac:dyDescent="0.2">
      <c r="A474" s="277"/>
      <c r="B474" s="278"/>
      <c r="C474" s="278"/>
      <c r="D474" s="278"/>
      <c r="E474" s="278"/>
      <c r="F474" s="278"/>
      <c r="G474" s="278"/>
      <c r="H474" s="278"/>
      <c r="I474" s="278"/>
      <c r="J474" s="278"/>
      <c r="K474" s="278"/>
      <c r="L474" s="278"/>
      <c r="M474" s="278"/>
      <c r="N474" s="278"/>
      <c r="O474" s="278"/>
      <c r="P474" s="278"/>
      <c r="Q474" s="278"/>
      <c r="R474" s="278"/>
      <c r="S474" s="278"/>
      <c r="T474" s="278"/>
      <c r="U474" s="278"/>
      <c r="V474" s="278"/>
      <c r="W474" s="278"/>
      <c r="X474" s="278"/>
      <c r="Y474" s="278"/>
      <c r="Z474" s="278"/>
    </row>
    <row r="475" spans="1:26" x14ac:dyDescent="0.2">
      <c r="A475" s="277"/>
      <c r="B475" s="278"/>
      <c r="C475" s="278"/>
      <c r="D475" s="278"/>
      <c r="E475" s="278"/>
      <c r="F475" s="278"/>
      <c r="G475" s="278"/>
      <c r="H475" s="278"/>
      <c r="I475" s="278"/>
      <c r="J475" s="278"/>
      <c r="K475" s="278"/>
      <c r="L475" s="278"/>
      <c r="M475" s="278"/>
      <c r="N475" s="278"/>
      <c r="O475" s="278"/>
      <c r="P475" s="278"/>
      <c r="Q475" s="278"/>
      <c r="R475" s="278"/>
      <c r="S475" s="278"/>
      <c r="T475" s="278"/>
      <c r="U475" s="278"/>
      <c r="V475" s="278"/>
      <c r="W475" s="278"/>
      <c r="X475" s="278"/>
      <c r="Y475" s="278"/>
      <c r="Z475" s="278"/>
    </row>
    <row r="476" spans="1:26" x14ac:dyDescent="0.2">
      <c r="A476" s="277"/>
      <c r="B476" s="278"/>
      <c r="C476" s="278"/>
      <c r="D476" s="278"/>
      <c r="E476" s="278"/>
      <c r="F476" s="278"/>
      <c r="G476" s="278"/>
      <c r="H476" s="278"/>
      <c r="I476" s="278"/>
      <c r="J476" s="278"/>
      <c r="K476" s="278"/>
      <c r="L476" s="278"/>
      <c r="M476" s="278"/>
      <c r="N476" s="278"/>
      <c r="O476" s="278"/>
      <c r="P476" s="278"/>
      <c r="Q476" s="278"/>
      <c r="R476" s="278"/>
      <c r="S476" s="278"/>
      <c r="T476" s="278"/>
      <c r="U476" s="278"/>
      <c r="V476" s="278"/>
      <c r="W476" s="278"/>
      <c r="X476" s="278"/>
      <c r="Y476" s="278"/>
      <c r="Z476" s="278"/>
    </row>
    <row r="477" spans="1:26" x14ac:dyDescent="0.2">
      <c r="A477" s="277"/>
      <c r="B477" s="278"/>
      <c r="C477" s="278"/>
      <c r="D477" s="278"/>
      <c r="E477" s="278"/>
      <c r="F477" s="278"/>
      <c r="G477" s="278"/>
      <c r="H477" s="278"/>
      <c r="I477" s="278"/>
      <c r="J477" s="278"/>
      <c r="K477" s="278"/>
      <c r="L477" s="278"/>
      <c r="M477" s="278"/>
      <c r="N477" s="278"/>
      <c r="O477" s="278"/>
      <c r="P477" s="278"/>
      <c r="Q477" s="278"/>
      <c r="R477" s="278"/>
      <c r="S477" s="278"/>
      <c r="T477" s="278"/>
      <c r="U477" s="278"/>
      <c r="V477" s="278"/>
      <c r="W477" s="278"/>
      <c r="X477" s="278"/>
      <c r="Y477" s="278"/>
      <c r="Z477" s="278"/>
    </row>
    <row r="478" spans="1:26" x14ac:dyDescent="0.2">
      <c r="A478" s="277"/>
      <c r="B478" s="278"/>
      <c r="C478" s="278"/>
      <c r="D478" s="278"/>
      <c r="E478" s="278"/>
      <c r="F478" s="278"/>
      <c r="G478" s="278"/>
      <c r="H478" s="278"/>
      <c r="I478" s="278"/>
      <c r="J478" s="278"/>
      <c r="K478" s="278"/>
      <c r="L478" s="278"/>
      <c r="M478" s="278"/>
      <c r="N478" s="278"/>
      <c r="O478" s="278"/>
      <c r="P478" s="278"/>
      <c r="Q478" s="278"/>
      <c r="R478" s="278"/>
      <c r="S478" s="278"/>
      <c r="T478" s="278"/>
      <c r="U478" s="278"/>
      <c r="V478" s="278"/>
      <c r="W478" s="278"/>
      <c r="X478" s="278"/>
      <c r="Y478" s="278"/>
      <c r="Z478" s="278"/>
    </row>
    <row r="479" spans="1:26" x14ac:dyDescent="0.2">
      <c r="A479" s="277"/>
      <c r="B479" s="278"/>
      <c r="C479" s="278"/>
      <c r="D479" s="278"/>
      <c r="E479" s="278"/>
      <c r="F479" s="278"/>
      <c r="G479" s="278"/>
      <c r="H479" s="278"/>
      <c r="I479" s="278"/>
      <c r="J479" s="278"/>
      <c r="K479" s="278"/>
      <c r="L479" s="278"/>
      <c r="M479" s="278"/>
      <c r="N479" s="278"/>
      <c r="O479" s="278"/>
      <c r="P479" s="278"/>
      <c r="Q479" s="278"/>
      <c r="R479" s="278"/>
      <c r="S479" s="278"/>
      <c r="T479" s="278"/>
      <c r="U479" s="278"/>
      <c r="V479" s="278"/>
      <c r="W479" s="278"/>
      <c r="X479" s="278"/>
      <c r="Y479" s="278"/>
      <c r="Z479" s="278"/>
    </row>
    <row r="480" spans="1:26" x14ac:dyDescent="0.2">
      <c r="A480" s="277"/>
      <c r="B480" s="278"/>
      <c r="C480" s="278"/>
      <c r="D480" s="278"/>
      <c r="E480" s="278"/>
      <c r="F480" s="278"/>
      <c r="G480" s="278"/>
      <c r="H480" s="278"/>
      <c r="I480" s="278"/>
      <c r="J480" s="278"/>
      <c r="K480" s="278"/>
      <c r="L480" s="278"/>
      <c r="M480" s="278"/>
      <c r="N480" s="278"/>
      <c r="O480" s="278"/>
      <c r="P480" s="278"/>
      <c r="Q480" s="278"/>
      <c r="R480" s="278"/>
      <c r="S480" s="278"/>
      <c r="T480" s="278"/>
      <c r="U480" s="278"/>
      <c r="V480" s="278"/>
      <c r="W480" s="278"/>
      <c r="X480" s="278"/>
      <c r="Y480" s="278"/>
      <c r="Z480" s="278"/>
    </row>
    <row r="481" spans="1:26" x14ac:dyDescent="0.2">
      <c r="A481" s="277"/>
      <c r="B481" s="278"/>
      <c r="C481" s="278"/>
      <c r="D481" s="278"/>
      <c r="E481" s="278"/>
      <c r="F481" s="278"/>
      <c r="G481" s="278"/>
      <c r="H481" s="278"/>
      <c r="I481" s="278"/>
      <c r="J481" s="278"/>
      <c r="K481" s="278"/>
      <c r="L481" s="278"/>
      <c r="M481" s="278"/>
      <c r="N481" s="278"/>
      <c r="O481" s="278"/>
      <c r="P481" s="278"/>
      <c r="Q481" s="278"/>
      <c r="R481" s="278"/>
      <c r="S481" s="278"/>
      <c r="T481" s="278"/>
      <c r="U481" s="278"/>
      <c r="V481" s="278"/>
      <c r="W481" s="278"/>
      <c r="X481" s="278"/>
      <c r="Y481" s="278"/>
      <c r="Z481" s="278"/>
    </row>
    <row r="482" spans="1:26" x14ac:dyDescent="0.2">
      <c r="A482" s="277"/>
      <c r="B482" s="278"/>
      <c r="C482" s="278"/>
      <c r="D482" s="278"/>
      <c r="E482" s="278"/>
      <c r="F482" s="278"/>
      <c r="G482" s="278"/>
      <c r="H482" s="278"/>
      <c r="I482" s="278"/>
      <c r="J482" s="278"/>
      <c r="K482" s="278"/>
      <c r="L482" s="278"/>
      <c r="M482" s="278"/>
      <c r="N482" s="278"/>
      <c r="O482" s="278"/>
      <c r="P482" s="278"/>
      <c r="Q482" s="278"/>
      <c r="R482" s="278"/>
      <c r="S482" s="278"/>
      <c r="T482" s="278"/>
      <c r="U482" s="278"/>
      <c r="V482" s="278"/>
      <c r="W482" s="278"/>
      <c r="X482" s="278"/>
      <c r="Y482" s="278"/>
      <c r="Z482" s="278"/>
    </row>
    <row r="483" spans="1:26" x14ac:dyDescent="0.2">
      <c r="A483" s="277"/>
      <c r="B483" s="278"/>
      <c r="C483" s="278"/>
      <c r="D483" s="278"/>
      <c r="E483" s="278"/>
      <c r="F483" s="278"/>
      <c r="G483" s="278"/>
      <c r="H483" s="278"/>
      <c r="I483" s="278"/>
      <c r="J483" s="278"/>
      <c r="K483" s="278"/>
      <c r="L483" s="278"/>
      <c r="M483" s="278"/>
      <c r="N483" s="278"/>
      <c r="O483" s="278"/>
      <c r="P483" s="278"/>
      <c r="Q483" s="278"/>
      <c r="R483" s="278"/>
      <c r="S483" s="278"/>
      <c r="T483" s="278"/>
      <c r="U483" s="278"/>
      <c r="V483" s="278"/>
      <c r="W483" s="278"/>
      <c r="X483" s="278"/>
      <c r="Y483" s="278"/>
      <c r="Z483" s="278"/>
    </row>
    <row r="484" spans="1:26" x14ac:dyDescent="0.2">
      <c r="A484" s="277"/>
      <c r="B484" s="278"/>
      <c r="C484" s="278"/>
      <c r="D484" s="278"/>
      <c r="E484" s="278"/>
      <c r="F484" s="278"/>
      <c r="G484" s="278"/>
      <c r="H484" s="278"/>
      <c r="I484" s="278"/>
      <c r="J484" s="278"/>
      <c r="K484" s="278"/>
      <c r="L484" s="278"/>
      <c r="M484" s="278"/>
      <c r="N484" s="278"/>
      <c r="O484" s="278"/>
      <c r="P484" s="278"/>
      <c r="Q484" s="278"/>
      <c r="R484" s="278"/>
      <c r="S484" s="278"/>
      <c r="T484" s="278"/>
      <c r="U484" s="278"/>
      <c r="V484" s="278"/>
      <c r="W484" s="278"/>
      <c r="X484" s="278"/>
      <c r="Y484" s="278"/>
      <c r="Z484" s="278"/>
    </row>
    <row r="485" spans="1:26" x14ac:dyDescent="0.2">
      <c r="A485" s="277"/>
      <c r="B485" s="278"/>
      <c r="C485" s="278"/>
      <c r="D485" s="278"/>
      <c r="E485" s="278"/>
      <c r="F485" s="278"/>
      <c r="G485" s="278"/>
      <c r="H485" s="278"/>
      <c r="I485" s="278"/>
      <c r="J485" s="278"/>
      <c r="K485" s="278"/>
      <c r="L485" s="278"/>
      <c r="M485" s="278"/>
      <c r="N485" s="278"/>
      <c r="O485" s="278"/>
      <c r="P485" s="278"/>
      <c r="Q485" s="278"/>
      <c r="R485" s="278"/>
      <c r="S485" s="278"/>
      <c r="T485" s="278"/>
      <c r="U485" s="278"/>
      <c r="V485" s="278"/>
      <c r="W485" s="278"/>
      <c r="X485" s="278"/>
      <c r="Y485" s="278"/>
      <c r="Z485" s="278"/>
    </row>
    <row r="486" spans="1:26" x14ac:dyDescent="0.2">
      <c r="A486" s="277"/>
      <c r="B486" s="278"/>
      <c r="C486" s="278"/>
      <c r="D486" s="278"/>
      <c r="E486" s="278"/>
      <c r="F486" s="278"/>
      <c r="G486" s="278"/>
      <c r="H486" s="278"/>
      <c r="I486" s="278"/>
      <c r="J486" s="278"/>
      <c r="K486" s="278"/>
      <c r="L486" s="278"/>
      <c r="M486" s="278"/>
      <c r="N486" s="278"/>
      <c r="O486" s="278"/>
      <c r="P486" s="278"/>
      <c r="Q486" s="278"/>
      <c r="R486" s="278"/>
      <c r="S486" s="278"/>
      <c r="T486" s="278"/>
      <c r="U486" s="278"/>
      <c r="V486" s="278"/>
      <c r="W486" s="278"/>
      <c r="X486" s="278"/>
      <c r="Y486" s="278"/>
      <c r="Z486" s="278"/>
    </row>
    <row r="487" spans="1:26" x14ac:dyDescent="0.2">
      <c r="A487" s="277"/>
      <c r="B487" s="278"/>
      <c r="C487" s="278"/>
      <c r="D487" s="278"/>
      <c r="E487" s="278"/>
      <c r="F487" s="278"/>
      <c r="G487" s="278"/>
      <c r="H487" s="278"/>
      <c r="I487" s="278"/>
      <c r="J487" s="278"/>
      <c r="K487" s="278"/>
      <c r="L487" s="278"/>
      <c r="M487" s="278"/>
      <c r="N487" s="278"/>
      <c r="O487" s="278"/>
      <c r="P487" s="278"/>
      <c r="Q487" s="278"/>
      <c r="R487" s="278"/>
      <c r="S487" s="278"/>
      <c r="T487" s="278"/>
      <c r="U487" s="278"/>
      <c r="V487" s="278"/>
      <c r="W487" s="278"/>
      <c r="X487" s="278"/>
      <c r="Y487" s="278"/>
      <c r="Z487" s="278"/>
    </row>
    <row r="488" spans="1:26" x14ac:dyDescent="0.2">
      <c r="A488" s="277"/>
      <c r="B488" s="278"/>
      <c r="C488" s="278"/>
      <c r="D488" s="278"/>
      <c r="E488" s="278"/>
      <c r="F488" s="278"/>
      <c r="G488" s="278"/>
      <c r="H488" s="278"/>
      <c r="I488" s="278"/>
      <c r="J488" s="278"/>
      <c r="K488" s="278"/>
      <c r="L488" s="278"/>
      <c r="M488" s="278"/>
      <c r="N488" s="278"/>
      <c r="O488" s="278"/>
      <c r="P488" s="278"/>
      <c r="Q488" s="278"/>
      <c r="R488" s="278"/>
      <c r="S488" s="278"/>
      <c r="T488" s="278"/>
      <c r="U488" s="278"/>
      <c r="V488" s="278"/>
      <c r="W488" s="278"/>
      <c r="X488" s="278"/>
      <c r="Y488" s="278"/>
      <c r="Z488" s="278"/>
    </row>
    <row r="489" spans="1:26" x14ac:dyDescent="0.2">
      <c r="A489" s="277"/>
      <c r="B489" s="278"/>
      <c r="C489" s="278"/>
      <c r="D489" s="278"/>
      <c r="E489" s="278"/>
      <c r="F489" s="278"/>
      <c r="G489" s="278"/>
      <c r="H489" s="278"/>
      <c r="I489" s="278"/>
      <c r="J489" s="278"/>
      <c r="K489" s="278"/>
      <c r="L489" s="278"/>
      <c r="M489" s="278"/>
      <c r="N489" s="278"/>
      <c r="O489" s="278"/>
      <c r="P489" s="278"/>
      <c r="Q489" s="278"/>
      <c r="R489" s="278"/>
      <c r="S489" s="278"/>
      <c r="T489" s="278"/>
      <c r="U489" s="278"/>
      <c r="V489" s="278"/>
      <c r="W489" s="278"/>
      <c r="X489" s="278"/>
      <c r="Y489" s="278"/>
      <c r="Z489" s="278"/>
    </row>
    <row r="490" spans="1:26" x14ac:dyDescent="0.2">
      <c r="A490" s="277"/>
      <c r="B490" s="278"/>
      <c r="C490" s="278"/>
      <c r="D490" s="278"/>
      <c r="E490" s="278"/>
      <c r="F490" s="278"/>
      <c r="G490" s="278"/>
      <c r="H490" s="278"/>
      <c r="I490" s="278"/>
      <c r="J490" s="278"/>
      <c r="K490" s="278"/>
      <c r="L490" s="278"/>
      <c r="M490" s="278"/>
      <c r="N490" s="278"/>
      <c r="O490" s="278"/>
      <c r="P490" s="278"/>
      <c r="Q490" s="278"/>
      <c r="R490" s="278"/>
      <c r="S490" s="278"/>
      <c r="T490" s="278"/>
      <c r="U490" s="278"/>
      <c r="V490" s="278"/>
      <c r="W490" s="278"/>
      <c r="X490" s="278"/>
      <c r="Y490" s="278"/>
      <c r="Z490" s="278"/>
    </row>
    <row r="491" spans="1:26" x14ac:dyDescent="0.2">
      <c r="A491" s="277"/>
      <c r="B491" s="278"/>
      <c r="C491" s="278"/>
      <c r="D491" s="278"/>
      <c r="E491" s="278"/>
      <c r="F491" s="278"/>
      <c r="G491" s="278"/>
      <c r="H491" s="278"/>
      <c r="I491" s="278"/>
      <c r="J491" s="278"/>
      <c r="K491" s="278"/>
      <c r="L491" s="278"/>
      <c r="M491" s="278"/>
      <c r="N491" s="278"/>
      <c r="O491" s="278"/>
      <c r="P491" s="278"/>
      <c r="Q491" s="278"/>
      <c r="R491" s="278"/>
      <c r="S491" s="278"/>
      <c r="T491" s="278"/>
      <c r="U491" s="278"/>
      <c r="V491" s="278"/>
      <c r="W491" s="278"/>
      <c r="X491" s="278"/>
      <c r="Y491" s="278"/>
      <c r="Z491" s="278"/>
    </row>
    <row r="492" spans="1:26" x14ac:dyDescent="0.2">
      <c r="A492" s="277"/>
      <c r="B492" s="278"/>
      <c r="C492" s="278"/>
      <c r="D492" s="278"/>
      <c r="E492" s="278"/>
      <c r="F492" s="278"/>
      <c r="G492" s="278"/>
      <c r="H492" s="278"/>
      <c r="I492" s="278"/>
      <c r="J492" s="278"/>
      <c r="K492" s="278"/>
      <c r="L492" s="278"/>
      <c r="M492" s="278"/>
      <c r="N492" s="278"/>
      <c r="O492" s="278"/>
      <c r="P492" s="278"/>
      <c r="Q492" s="278"/>
      <c r="R492" s="278"/>
      <c r="S492" s="278"/>
      <c r="T492" s="278"/>
      <c r="U492" s="278"/>
      <c r="V492" s="278"/>
      <c r="W492" s="278"/>
      <c r="X492" s="278"/>
      <c r="Y492" s="278"/>
      <c r="Z492" s="278"/>
    </row>
    <row r="493" spans="1:26" x14ac:dyDescent="0.2">
      <c r="A493" s="277"/>
      <c r="B493" s="278"/>
      <c r="C493" s="278"/>
      <c r="D493" s="278"/>
      <c r="E493" s="278"/>
      <c r="F493" s="278"/>
      <c r="G493" s="278"/>
      <c r="H493" s="278"/>
      <c r="I493" s="278"/>
      <c r="J493" s="278"/>
      <c r="K493" s="278"/>
      <c r="L493" s="278"/>
      <c r="M493" s="278"/>
      <c r="N493" s="278"/>
      <c r="O493" s="278"/>
      <c r="P493" s="278"/>
      <c r="Q493" s="278"/>
      <c r="R493" s="278"/>
      <c r="S493" s="278"/>
      <c r="T493" s="278"/>
      <c r="U493" s="278"/>
      <c r="V493" s="278"/>
      <c r="W493" s="278"/>
      <c r="X493" s="278"/>
      <c r="Y493" s="278"/>
      <c r="Z493" s="278"/>
    </row>
    <row r="494" spans="1:26" x14ac:dyDescent="0.2">
      <c r="A494" s="277"/>
      <c r="B494" s="278"/>
      <c r="C494" s="278"/>
      <c r="D494" s="278"/>
      <c r="E494" s="278"/>
      <c r="F494" s="278"/>
      <c r="G494" s="278"/>
      <c r="H494" s="278"/>
      <c r="I494" s="278"/>
      <c r="J494" s="278"/>
      <c r="K494" s="278"/>
      <c r="L494" s="278"/>
      <c r="M494" s="278"/>
      <c r="N494" s="278"/>
      <c r="O494" s="278"/>
      <c r="P494" s="278"/>
      <c r="Q494" s="278"/>
      <c r="R494" s="278"/>
      <c r="S494" s="278"/>
      <c r="T494" s="278"/>
      <c r="U494" s="278"/>
      <c r="V494" s="278"/>
      <c r="W494" s="278"/>
      <c r="X494" s="278"/>
      <c r="Y494" s="278"/>
      <c r="Z494" s="278"/>
    </row>
    <row r="495" spans="1:26" x14ac:dyDescent="0.2">
      <c r="A495" s="277"/>
      <c r="B495" s="278"/>
      <c r="C495" s="278"/>
      <c r="D495" s="278"/>
      <c r="E495" s="278"/>
      <c r="F495" s="278"/>
      <c r="G495" s="278"/>
      <c r="H495" s="278"/>
      <c r="I495" s="278"/>
      <c r="J495" s="278"/>
      <c r="K495" s="278"/>
      <c r="L495" s="278"/>
      <c r="M495" s="278"/>
      <c r="N495" s="278"/>
      <c r="O495" s="278"/>
      <c r="P495" s="278"/>
      <c r="Q495" s="278"/>
      <c r="R495" s="278"/>
      <c r="S495" s="278"/>
      <c r="T495" s="278"/>
      <c r="U495" s="278"/>
      <c r="V495" s="278"/>
      <c r="W495" s="278"/>
      <c r="X495" s="278"/>
      <c r="Y495" s="278"/>
      <c r="Z495" s="278"/>
    </row>
    <row r="496" spans="1:26" x14ac:dyDescent="0.2">
      <c r="A496" s="277"/>
      <c r="B496" s="278"/>
      <c r="C496" s="278"/>
      <c r="D496" s="278"/>
      <c r="E496" s="278"/>
      <c r="F496" s="278"/>
      <c r="G496" s="278"/>
      <c r="H496" s="278"/>
      <c r="I496" s="278"/>
      <c r="J496" s="278"/>
      <c r="K496" s="278"/>
      <c r="L496" s="278"/>
      <c r="M496" s="278"/>
      <c r="N496" s="278"/>
      <c r="O496" s="278"/>
      <c r="P496" s="278"/>
      <c r="Q496" s="278"/>
      <c r="R496" s="278"/>
      <c r="S496" s="278"/>
      <c r="T496" s="278"/>
      <c r="U496" s="278"/>
      <c r="V496" s="278"/>
      <c r="W496" s="278"/>
      <c r="X496" s="278"/>
      <c r="Y496" s="278"/>
      <c r="Z496" s="278"/>
    </row>
    <row r="497" spans="1:26" x14ac:dyDescent="0.2">
      <c r="A497" s="277"/>
      <c r="B497" s="278"/>
      <c r="C497" s="278"/>
      <c r="D497" s="278"/>
      <c r="E497" s="278"/>
      <c r="F497" s="278"/>
      <c r="G497" s="278"/>
      <c r="H497" s="278"/>
      <c r="I497" s="278"/>
      <c r="J497" s="278"/>
      <c r="K497" s="278"/>
      <c r="L497" s="278"/>
      <c r="M497" s="278"/>
      <c r="N497" s="278"/>
      <c r="O497" s="278"/>
      <c r="P497" s="278"/>
      <c r="Q497" s="278"/>
      <c r="R497" s="278"/>
      <c r="S497" s="278"/>
      <c r="T497" s="278"/>
      <c r="U497" s="278"/>
      <c r="V497" s="278"/>
      <c r="W497" s="278"/>
      <c r="X497" s="278"/>
      <c r="Y497" s="278"/>
      <c r="Z497" s="278"/>
    </row>
    <row r="498" spans="1:26" x14ac:dyDescent="0.2">
      <c r="A498" s="277"/>
      <c r="B498" s="278"/>
      <c r="C498" s="278"/>
      <c r="D498" s="278"/>
      <c r="E498" s="278"/>
      <c r="F498" s="278"/>
      <c r="G498" s="278"/>
      <c r="H498" s="278"/>
      <c r="I498" s="278"/>
      <c r="J498" s="278"/>
      <c r="K498" s="278"/>
      <c r="L498" s="278"/>
      <c r="M498" s="278"/>
      <c r="N498" s="278"/>
      <c r="O498" s="278"/>
      <c r="P498" s="278"/>
      <c r="Q498" s="278"/>
      <c r="R498" s="278"/>
      <c r="S498" s="278"/>
      <c r="T498" s="278"/>
      <c r="U498" s="278"/>
      <c r="V498" s="278"/>
      <c r="W498" s="278"/>
      <c r="X498" s="278"/>
      <c r="Y498" s="278"/>
      <c r="Z498" s="278"/>
    </row>
    <row r="499" spans="1:26" x14ac:dyDescent="0.2">
      <c r="A499" s="277"/>
      <c r="B499" s="278"/>
      <c r="C499" s="278"/>
      <c r="D499" s="278"/>
      <c r="E499" s="278"/>
      <c r="F499" s="278"/>
      <c r="G499" s="278"/>
      <c r="H499" s="278"/>
      <c r="I499" s="278"/>
      <c r="J499" s="278"/>
      <c r="K499" s="278"/>
      <c r="L499" s="278"/>
      <c r="M499" s="278"/>
      <c r="N499" s="278"/>
      <c r="O499" s="278"/>
      <c r="P499" s="278"/>
      <c r="Q499" s="278"/>
      <c r="R499" s="278"/>
      <c r="S499" s="278"/>
      <c r="T499" s="278"/>
      <c r="U499" s="278"/>
      <c r="V499" s="278"/>
      <c r="W499" s="278"/>
      <c r="X499" s="278"/>
      <c r="Y499" s="278"/>
      <c r="Z499" s="278"/>
    </row>
    <row r="500" spans="1:26" x14ac:dyDescent="0.2">
      <c r="A500" s="277"/>
      <c r="B500" s="278"/>
      <c r="C500" s="278"/>
      <c r="D500" s="278"/>
      <c r="E500" s="278"/>
      <c r="F500" s="278"/>
      <c r="G500" s="278"/>
      <c r="H500" s="278"/>
      <c r="I500" s="278"/>
      <c r="J500" s="278"/>
      <c r="K500" s="278"/>
      <c r="L500" s="278"/>
      <c r="M500" s="278"/>
      <c r="N500" s="278"/>
      <c r="O500" s="278"/>
      <c r="P500" s="278"/>
      <c r="Q500" s="278"/>
      <c r="R500" s="278"/>
      <c r="S500" s="278"/>
      <c r="T500" s="278"/>
      <c r="U500" s="278"/>
      <c r="V500" s="278"/>
      <c r="W500" s="278"/>
      <c r="X500" s="278"/>
      <c r="Y500" s="278"/>
      <c r="Z500" s="278"/>
    </row>
    <row r="501" spans="1:26" x14ac:dyDescent="0.2">
      <c r="A501" s="277"/>
      <c r="B501" s="278"/>
      <c r="C501" s="278"/>
      <c r="D501" s="278"/>
      <c r="E501" s="278"/>
      <c r="F501" s="278"/>
      <c r="G501" s="278"/>
      <c r="H501" s="278"/>
      <c r="I501" s="278"/>
      <c r="J501" s="278"/>
      <c r="K501" s="278"/>
      <c r="L501" s="278"/>
      <c r="M501" s="278"/>
      <c r="N501" s="278"/>
      <c r="O501" s="278"/>
      <c r="P501" s="278"/>
      <c r="Q501" s="278"/>
      <c r="R501" s="278"/>
      <c r="S501" s="278"/>
      <c r="T501" s="278"/>
      <c r="U501" s="278"/>
      <c r="V501" s="278"/>
      <c r="W501" s="278"/>
      <c r="X501" s="278"/>
      <c r="Y501" s="278"/>
      <c r="Z501" s="278"/>
    </row>
    <row r="502" spans="1:26" x14ac:dyDescent="0.2">
      <c r="A502" s="277"/>
      <c r="B502" s="278"/>
      <c r="C502" s="278"/>
      <c r="D502" s="278"/>
      <c r="E502" s="278"/>
      <c r="F502" s="278"/>
      <c r="G502" s="278"/>
      <c r="H502" s="278"/>
      <c r="I502" s="278"/>
      <c r="J502" s="278"/>
      <c r="K502" s="278"/>
      <c r="L502" s="278"/>
      <c r="M502" s="278"/>
      <c r="N502" s="278"/>
      <c r="O502" s="278"/>
      <c r="P502" s="278"/>
      <c r="Q502" s="278"/>
      <c r="R502" s="278"/>
      <c r="S502" s="278"/>
      <c r="T502" s="278"/>
      <c r="U502" s="278"/>
      <c r="V502" s="278"/>
      <c r="W502" s="278"/>
      <c r="X502" s="278"/>
      <c r="Y502" s="278"/>
      <c r="Z502" s="278"/>
    </row>
    <row r="503" spans="1:26" x14ac:dyDescent="0.2">
      <c r="A503" s="277"/>
      <c r="B503" s="278"/>
      <c r="C503" s="278"/>
      <c r="D503" s="278"/>
      <c r="E503" s="278"/>
      <c r="F503" s="278"/>
      <c r="G503" s="278"/>
      <c r="H503" s="278"/>
      <c r="I503" s="278"/>
      <c r="J503" s="278"/>
      <c r="K503" s="278"/>
      <c r="L503" s="278"/>
      <c r="M503" s="278"/>
      <c r="N503" s="278"/>
      <c r="O503" s="278"/>
      <c r="P503" s="278"/>
      <c r="Q503" s="278"/>
      <c r="R503" s="278"/>
      <c r="S503" s="278"/>
      <c r="T503" s="278"/>
      <c r="U503" s="278"/>
      <c r="V503" s="278"/>
      <c r="W503" s="278"/>
      <c r="X503" s="278"/>
      <c r="Y503" s="278"/>
      <c r="Z503" s="278"/>
    </row>
    <row r="504" spans="1:26" x14ac:dyDescent="0.2">
      <c r="A504" s="277"/>
      <c r="B504" s="278"/>
      <c r="C504" s="278"/>
      <c r="D504" s="278"/>
      <c r="E504" s="278"/>
      <c r="F504" s="278"/>
      <c r="G504" s="278"/>
      <c r="H504" s="278"/>
      <c r="I504" s="278"/>
      <c r="J504" s="278"/>
      <c r="K504" s="278"/>
      <c r="L504" s="278"/>
      <c r="M504" s="278"/>
      <c r="N504" s="278"/>
      <c r="O504" s="278"/>
      <c r="P504" s="278"/>
      <c r="Q504" s="278"/>
      <c r="R504" s="278"/>
      <c r="S504" s="278"/>
      <c r="T504" s="278"/>
      <c r="U504" s="278"/>
      <c r="V504" s="278"/>
      <c r="W504" s="278"/>
      <c r="X504" s="278"/>
      <c r="Y504" s="278"/>
      <c r="Z504" s="278"/>
    </row>
    <row r="505" spans="1:26" x14ac:dyDescent="0.2">
      <c r="A505" s="277"/>
      <c r="B505" s="278"/>
      <c r="C505" s="278"/>
      <c r="D505" s="278"/>
      <c r="E505" s="278"/>
      <c r="F505" s="278"/>
      <c r="G505" s="278"/>
      <c r="H505" s="278"/>
      <c r="I505" s="278"/>
      <c r="J505" s="278"/>
      <c r="K505" s="278"/>
      <c r="L505" s="278"/>
      <c r="M505" s="278"/>
      <c r="N505" s="278"/>
      <c r="O505" s="278"/>
      <c r="P505" s="278"/>
      <c r="Q505" s="278"/>
      <c r="R505" s="278"/>
      <c r="S505" s="278"/>
      <c r="T505" s="278"/>
      <c r="U505" s="278"/>
      <c r="V505" s="278"/>
      <c r="W505" s="278"/>
      <c r="X505" s="278"/>
      <c r="Y505" s="278"/>
      <c r="Z505" s="278"/>
    </row>
    <row r="506" spans="1:26" x14ac:dyDescent="0.2">
      <c r="A506" s="277"/>
      <c r="B506" s="278"/>
      <c r="C506" s="278"/>
      <c r="D506" s="278"/>
      <c r="E506" s="278"/>
      <c r="F506" s="278"/>
      <c r="G506" s="278"/>
      <c r="H506" s="278"/>
      <c r="I506" s="278"/>
      <c r="J506" s="278"/>
      <c r="K506" s="278"/>
      <c r="L506" s="278"/>
      <c r="M506" s="278"/>
      <c r="N506" s="278"/>
      <c r="O506" s="278"/>
      <c r="P506" s="278"/>
      <c r="Q506" s="278"/>
      <c r="R506" s="278"/>
      <c r="S506" s="278"/>
      <c r="T506" s="278"/>
      <c r="U506" s="278"/>
      <c r="V506" s="278"/>
      <c r="W506" s="278"/>
      <c r="X506" s="278"/>
      <c r="Y506" s="278"/>
      <c r="Z506" s="278"/>
    </row>
    <row r="507" spans="1:26" x14ac:dyDescent="0.2">
      <c r="A507" s="277"/>
      <c r="B507" s="278"/>
      <c r="C507" s="278"/>
      <c r="D507" s="278"/>
      <c r="E507" s="278"/>
      <c r="F507" s="278"/>
      <c r="G507" s="278"/>
      <c r="H507" s="278"/>
      <c r="I507" s="278"/>
      <c r="J507" s="278"/>
      <c r="K507" s="278"/>
      <c r="L507" s="278"/>
      <c r="M507" s="278"/>
      <c r="N507" s="278"/>
      <c r="O507" s="278"/>
      <c r="P507" s="278"/>
      <c r="Q507" s="278"/>
      <c r="R507" s="278"/>
      <c r="S507" s="278"/>
      <c r="T507" s="278"/>
      <c r="U507" s="278"/>
      <c r="V507" s="278"/>
      <c r="W507" s="278"/>
      <c r="X507" s="278"/>
      <c r="Y507" s="278"/>
      <c r="Z507" s="278"/>
    </row>
    <row r="508" spans="1:26" x14ac:dyDescent="0.2">
      <c r="A508" s="277"/>
      <c r="B508" s="278"/>
      <c r="C508" s="278"/>
      <c r="D508" s="278"/>
      <c r="E508" s="278"/>
      <c r="F508" s="278"/>
      <c r="G508" s="278"/>
      <c r="H508" s="278"/>
      <c r="I508" s="278"/>
      <c r="J508" s="278"/>
      <c r="K508" s="278"/>
      <c r="L508" s="278"/>
      <c r="M508" s="278"/>
      <c r="N508" s="278"/>
      <c r="O508" s="278"/>
      <c r="P508" s="278"/>
      <c r="Q508" s="278"/>
      <c r="R508" s="278"/>
      <c r="S508" s="278"/>
      <c r="T508" s="278"/>
      <c r="U508" s="278"/>
      <c r="V508" s="278"/>
      <c r="W508" s="278"/>
      <c r="X508" s="278"/>
      <c r="Y508" s="278"/>
      <c r="Z508" s="278"/>
    </row>
    <row r="509" spans="1:26" x14ac:dyDescent="0.2">
      <c r="A509" s="277"/>
      <c r="B509" s="278"/>
      <c r="C509" s="278"/>
      <c r="D509" s="278"/>
      <c r="E509" s="278"/>
      <c r="F509" s="278"/>
      <c r="G509" s="278"/>
      <c r="H509" s="278"/>
      <c r="I509" s="278"/>
      <c r="J509" s="278"/>
      <c r="K509" s="278"/>
      <c r="L509" s="278"/>
      <c r="M509" s="278"/>
      <c r="N509" s="278"/>
      <c r="O509" s="278"/>
      <c r="P509" s="278"/>
      <c r="Q509" s="278"/>
      <c r="R509" s="278"/>
      <c r="S509" s="278"/>
      <c r="T509" s="278"/>
      <c r="U509" s="278"/>
      <c r="V509" s="278"/>
      <c r="W509" s="278"/>
      <c r="X509" s="278"/>
      <c r="Y509" s="278"/>
      <c r="Z509" s="278"/>
    </row>
    <row r="510" spans="1:26" x14ac:dyDescent="0.2">
      <c r="A510" s="277"/>
      <c r="B510" s="278"/>
      <c r="C510" s="278"/>
      <c r="D510" s="278"/>
      <c r="E510" s="278"/>
      <c r="F510" s="278"/>
      <c r="G510" s="278"/>
      <c r="H510" s="278"/>
      <c r="I510" s="278"/>
      <c r="J510" s="278"/>
      <c r="K510" s="278"/>
      <c r="L510" s="278"/>
      <c r="M510" s="278"/>
      <c r="N510" s="278"/>
      <c r="O510" s="278"/>
      <c r="P510" s="278"/>
      <c r="Q510" s="278"/>
      <c r="R510" s="278"/>
      <c r="S510" s="278"/>
      <c r="T510" s="278"/>
      <c r="U510" s="278"/>
      <c r="V510" s="278"/>
      <c r="W510" s="278"/>
      <c r="X510" s="278"/>
      <c r="Y510" s="278"/>
      <c r="Z510" s="278"/>
    </row>
    <row r="511" spans="1:26" x14ac:dyDescent="0.2">
      <c r="A511" s="277"/>
      <c r="B511" s="278"/>
      <c r="C511" s="278"/>
      <c r="D511" s="278"/>
      <c r="E511" s="278"/>
      <c r="F511" s="278"/>
      <c r="G511" s="278"/>
      <c r="H511" s="278"/>
      <c r="I511" s="278"/>
      <c r="J511" s="278"/>
      <c r="K511" s="278"/>
      <c r="L511" s="278"/>
      <c r="M511" s="278"/>
      <c r="N511" s="278"/>
      <c r="O511" s="278"/>
      <c r="P511" s="278"/>
      <c r="Q511" s="278"/>
      <c r="R511" s="278"/>
      <c r="S511" s="278"/>
      <c r="T511" s="278"/>
      <c r="U511" s="278"/>
      <c r="V511" s="278"/>
      <c r="W511" s="278"/>
      <c r="X511" s="278"/>
      <c r="Y511" s="278"/>
      <c r="Z511" s="278"/>
    </row>
    <row r="512" spans="1:26" x14ac:dyDescent="0.2">
      <c r="A512" s="277"/>
      <c r="B512" s="278"/>
      <c r="C512" s="278"/>
      <c r="D512" s="278"/>
      <c r="E512" s="278"/>
      <c r="F512" s="278"/>
      <c r="G512" s="278"/>
      <c r="H512" s="278"/>
      <c r="I512" s="278"/>
      <c r="J512" s="278"/>
      <c r="K512" s="278"/>
      <c r="L512" s="278"/>
      <c r="M512" s="278"/>
      <c r="N512" s="278"/>
      <c r="O512" s="278"/>
      <c r="P512" s="278"/>
      <c r="Q512" s="278"/>
      <c r="R512" s="278"/>
      <c r="S512" s="278"/>
      <c r="T512" s="278"/>
      <c r="U512" s="278"/>
      <c r="V512" s="278"/>
      <c r="W512" s="278"/>
      <c r="X512" s="278"/>
      <c r="Y512" s="278"/>
      <c r="Z512" s="278"/>
    </row>
    <row r="513" spans="1:26" x14ac:dyDescent="0.2">
      <c r="A513" s="277"/>
      <c r="B513" s="278"/>
      <c r="C513" s="278"/>
      <c r="D513" s="278"/>
      <c r="E513" s="278"/>
      <c r="F513" s="278"/>
      <c r="G513" s="278"/>
      <c r="H513" s="278"/>
      <c r="I513" s="278"/>
      <c r="J513" s="278"/>
      <c r="K513" s="278"/>
      <c r="L513" s="278"/>
      <c r="M513" s="278"/>
      <c r="N513" s="278"/>
      <c r="O513" s="278"/>
      <c r="P513" s="278"/>
      <c r="Q513" s="278"/>
      <c r="R513" s="278"/>
      <c r="S513" s="278"/>
      <c r="T513" s="278"/>
      <c r="U513" s="278"/>
      <c r="V513" s="278"/>
      <c r="W513" s="278"/>
      <c r="X513" s="278"/>
      <c r="Y513" s="278"/>
      <c r="Z513" s="278"/>
    </row>
    <row r="514" spans="1:26" x14ac:dyDescent="0.2">
      <c r="A514" s="277"/>
      <c r="B514" s="278"/>
      <c r="C514" s="278"/>
      <c r="D514" s="278"/>
      <c r="E514" s="278"/>
      <c r="F514" s="278"/>
      <c r="G514" s="278"/>
      <c r="H514" s="278"/>
      <c r="I514" s="278"/>
      <c r="J514" s="278"/>
      <c r="K514" s="278"/>
      <c r="L514" s="278"/>
      <c r="M514" s="278"/>
      <c r="N514" s="278"/>
      <c r="O514" s="278"/>
      <c r="P514" s="278"/>
      <c r="Q514" s="278"/>
      <c r="R514" s="278"/>
      <c r="S514" s="278"/>
      <c r="T514" s="278"/>
      <c r="U514" s="278"/>
      <c r="V514" s="278"/>
      <c r="W514" s="278"/>
      <c r="X514" s="278"/>
      <c r="Y514" s="278"/>
      <c r="Z514" s="278"/>
    </row>
    <row r="515" spans="1:26" x14ac:dyDescent="0.2">
      <c r="A515" s="277"/>
      <c r="B515" s="278"/>
      <c r="C515" s="278"/>
      <c r="D515" s="278"/>
      <c r="E515" s="278"/>
      <c r="F515" s="278"/>
      <c r="G515" s="278"/>
      <c r="H515" s="278"/>
      <c r="I515" s="278"/>
      <c r="J515" s="278"/>
      <c r="K515" s="278"/>
      <c r="L515" s="278"/>
      <c r="M515" s="278"/>
      <c r="N515" s="278"/>
      <c r="O515" s="278"/>
      <c r="P515" s="278"/>
      <c r="Q515" s="278"/>
      <c r="R515" s="278"/>
      <c r="S515" s="278"/>
      <c r="T515" s="278"/>
      <c r="U515" s="278"/>
      <c r="V515" s="278"/>
      <c r="W515" s="278"/>
      <c r="X515" s="278"/>
      <c r="Y515" s="278"/>
      <c r="Z515" s="278"/>
    </row>
    <row r="516" spans="1:26" x14ac:dyDescent="0.2">
      <c r="A516" s="277"/>
      <c r="B516" s="278"/>
      <c r="C516" s="278"/>
      <c r="D516" s="278"/>
      <c r="E516" s="278"/>
      <c r="F516" s="278"/>
      <c r="G516" s="278"/>
      <c r="H516" s="278"/>
      <c r="I516" s="278"/>
      <c r="J516" s="278"/>
      <c r="K516" s="278"/>
      <c r="L516" s="278"/>
      <c r="M516" s="278"/>
      <c r="N516" s="278"/>
      <c r="O516" s="278"/>
      <c r="P516" s="278"/>
      <c r="Q516" s="278"/>
      <c r="R516" s="278"/>
      <c r="S516" s="278"/>
      <c r="T516" s="278"/>
      <c r="U516" s="278"/>
      <c r="V516" s="278"/>
      <c r="W516" s="278"/>
      <c r="X516" s="278"/>
      <c r="Y516" s="278"/>
      <c r="Z516" s="278"/>
    </row>
    <row r="517" spans="1:26" x14ac:dyDescent="0.2">
      <c r="A517" s="277"/>
      <c r="B517" s="278"/>
      <c r="C517" s="278"/>
      <c r="D517" s="278"/>
      <c r="E517" s="278"/>
      <c r="F517" s="278"/>
      <c r="G517" s="278"/>
      <c r="H517" s="278"/>
      <c r="I517" s="278"/>
      <c r="J517" s="278"/>
      <c r="K517" s="278"/>
      <c r="L517" s="278"/>
      <c r="M517" s="278"/>
      <c r="N517" s="278"/>
      <c r="O517" s="278"/>
      <c r="P517" s="278"/>
      <c r="Q517" s="278"/>
      <c r="R517" s="278"/>
      <c r="S517" s="278"/>
      <c r="T517" s="278"/>
      <c r="U517" s="278"/>
      <c r="V517" s="278"/>
      <c r="W517" s="278"/>
      <c r="X517" s="278"/>
      <c r="Y517" s="278"/>
      <c r="Z517" s="278"/>
    </row>
    <row r="518" spans="1:26" x14ac:dyDescent="0.2">
      <c r="A518" s="277"/>
      <c r="B518" s="278"/>
      <c r="C518" s="278"/>
      <c r="D518" s="278"/>
      <c r="E518" s="278"/>
      <c r="F518" s="278"/>
      <c r="G518" s="278"/>
      <c r="H518" s="278"/>
      <c r="I518" s="278"/>
      <c r="J518" s="278"/>
      <c r="K518" s="278"/>
      <c r="L518" s="278"/>
      <c r="M518" s="278"/>
      <c r="N518" s="278"/>
      <c r="O518" s="278"/>
      <c r="P518" s="278"/>
      <c r="Q518" s="278"/>
      <c r="R518" s="278"/>
      <c r="S518" s="278"/>
      <c r="T518" s="278"/>
      <c r="U518" s="278"/>
      <c r="V518" s="278"/>
      <c r="W518" s="278"/>
      <c r="X518" s="278"/>
      <c r="Y518" s="278"/>
      <c r="Z518" s="278"/>
    </row>
    <row r="519" spans="1:26" x14ac:dyDescent="0.2">
      <c r="A519" s="277"/>
      <c r="B519" s="278"/>
      <c r="C519" s="278"/>
      <c r="D519" s="278"/>
      <c r="E519" s="278"/>
      <c r="F519" s="278"/>
      <c r="G519" s="278"/>
      <c r="H519" s="278"/>
      <c r="I519" s="278"/>
      <c r="J519" s="278"/>
      <c r="K519" s="278"/>
      <c r="L519" s="278"/>
      <c r="M519" s="278"/>
      <c r="N519" s="278"/>
      <c r="O519" s="278"/>
      <c r="P519" s="278"/>
      <c r="Q519" s="278"/>
      <c r="R519" s="278"/>
      <c r="S519" s="278"/>
      <c r="T519" s="278"/>
      <c r="U519" s="278"/>
      <c r="V519" s="278"/>
      <c r="W519" s="278"/>
      <c r="X519" s="278"/>
      <c r="Y519" s="278"/>
      <c r="Z519" s="278"/>
    </row>
    <row r="520" spans="1:26" x14ac:dyDescent="0.2">
      <c r="A520" s="277"/>
      <c r="B520" s="278"/>
      <c r="C520" s="278"/>
      <c r="D520" s="278"/>
      <c r="E520" s="278"/>
      <c r="F520" s="278"/>
      <c r="G520" s="278"/>
      <c r="H520" s="278"/>
      <c r="I520" s="278"/>
      <c r="J520" s="278"/>
      <c r="K520" s="278"/>
      <c r="L520" s="278"/>
      <c r="M520" s="278"/>
      <c r="N520" s="278"/>
      <c r="O520" s="278"/>
      <c r="P520" s="278"/>
      <c r="Q520" s="278"/>
      <c r="R520" s="278"/>
      <c r="S520" s="278"/>
      <c r="T520" s="278"/>
      <c r="U520" s="278"/>
      <c r="V520" s="278"/>
      <c r="W520" s="278"/>
      <c r="X520" s="278"/>
      <c r="Y520" s="278"/>
      <c r="Z520" s="278"/>
    </row>
    <row r="521" spans="1:26" x14ac:dyDescent="0.2">
      <c r="A521" s="277"/>
      <c r="B521" s="278"/>
      <c r="C521" s="278"/>
      <c r="D521" s="278"/>
      <c r="E521" s="278"/>
      <c r="F521" s="278"/>
      <c r="G521" s="278"/>
      <c r="H521" s="278"/>
      <c r="I521" s="278"/>
      <c r="J521" s="278"/>
      <c r="K521" s="278"/>
      <c r="L521" s="278"/>
      <c r="M521" s="278"/>
      <c r="N521" s="278"/>
      <c r="O521" s="278"/>
      <c r="P521" s="278"/>
      <c r="Q521" s="278"/>
      <c r="R521" s="278"/>
      <c r="S521" s="278"/>
      <c r="T521" s="278"/>
      <c r="U521" s="278"/>
      <c r="V521" s="278"/>
      <c r="W521" s="278"/>
      <c r="X521" s="278"/>
      <c r="Y521" s="278"/>
      <c r="Z521" s="278"/>
    </row>
    <row r="522" spans="1:26" x14ac:dyDescent="0.2">
      <c r="A522" s="277"/>
      <c r="B522" s="278"/>
      <c r="C522" s="278"/>
      <c r="D522" s="278"/>
      <c r="E522" s="278"/>
      <c r="F522" s="278"/>
      <c r="G522" s="278"/>
      <c r="H522" s="278"/>
      <c r="I522" s="278"/>
      <c r="J522" s="278"/>
      <c r="K522" s="278"/>
      <c r="L522" s="278"/>
      <c r="M522" s="278"/>
      <c r="N522" s="278"/>
      <c r="O522" s="278"/>
      <c r="P522" s="278"/>
      <c r="Q522" s="278"/>
      <c r="R522" s="278"/>
      <c r="S522" s="278"/>
      <c r="T522" s="278"/>
      <c r="U522" s="278"/>
      <c r="V522" s="278"/>
      <c r="W522" s="278"/>
      <c r="X522" s="278"/>
      <c r="Y522" s="278"/>
      <c r="Z522" s="278"/>
    </row>
    <row r="523" spans="1:26" x14ac:dyDescent="0.2">
      <c r="A523" s="277"/>
      <c r="B523" s="278"/>
      <c r="C523" s="278"/>
      <c r="D523" s="278"/>
      <c r="E523" s="278"/>
      <c r="F523" s="278"/>
      <c r="G523" s="278"/>
      <c r="H523" s="278"/>
      <c r="I523" s="278"/>
      <c r="J523" s="278"/>
      <c r="K523" s="278"/>
      <c r="L523" s="278"/>
      <c r="M523" s="278"/>
      <c r="N523" s="278"/>
      <c r="O523" s="278"/>
      <c r="P523" s="278"/>
      <c r="Q523" s="278"/>
      <c r="R523" s="278"/>
      <c r="S523" s="278"/>
      <c r="T523" s="278"/>
      <c r="U523" s="278"/>
      <c r="V523" s="278"/>
      <c r="W523" s="278"/>
      <c r="X523" s="278"/>
      <c r="Y523" s="278"/>
      <c r="Z523" s="278"/>
    </row>
    <row r="524" spans="1:26" x14ac:dyDescent="0.2">
      <c r="A524" s="277"/>
      <c r="B524" s="278"/>
      <c r="C524" s="278"/>
      <c r="D524" s="278"/>
      <c r="E524" s="278"/>
      <c r="F524" s="278"/>
      <c r="G524" s="278"/>
      <c r="H524" s="278"/>
      <c r="I524" s="278"/>
      <c r="J524" s="278"/>
      <c r="K524" s="278"/>
      <c r="L524" s="278"/>
      <c r="M524" s="278"/>
      <c r="N524" s="278"/>
      <c r="O524" s="278"/>
      <c r="P524" s="278"/>
      <c r="Q524" s="278"/>
      <c r="R524" s="278"/>
      <c r="S524" s="278"/>
      <c r="T524" s="278"/>
      <c r="U524" s="278"/>
      <c r="V524" s="278"/>
      <c r="W524" s="278"/>
      <c r="X524" s="278"/>
      <c r="Y524" s="278"/>
      <c r="Z524" s="278"/>
    </row>
    <row r="525" spans="1:26" x14ac:dyDescent="0.2">
      <c r="A525" s="277"/>
      <c r="B525" s="278"/>
      <c r="C525" s="278"/>
      <c r="D525" s="278"/>
      <c r="E525" s="278"/>
      <c r="F525" s="278"/>
      <c r="G525" s="278"/>
      <c r="H525" s="278"/>
      <c r="I525" s="278"/>
      <c r="J525" s="278"/>
      <c r="K525" s="278"/>
      <c r="L525" s="278"/>
      <c r="M525" s="278"/>
      <c r="N525" s="278"/>
      <c r="O525" s="278"/>
      <c r="P525" s="278"/>
      <c r="Q525" s="278"/>
      <c r="R525" s="278"/>
      <c r="S525" s="278"/>
      <c r="T525" s="278"/>
      <c r="U525" s="278"/>
      <c r="V525" s="278"/>
      <c r="W525" s="278"/>
      <c r="X525" s="278"/>
      <c r="Y525" s="278"/>
      <c r="Z525" s="278"/>
    </row>
    <row r="526" spans="1:26" x14ac:dyDescent="0.2">
      <c r="A526" s="277"/>
      <c r="B526" s="278"/>
      <c r="C526" s="278"/>
      <c r="D526" s="278"/>
      <c r="E526" s="278"/>
      <c r="F526" s="278"/>
      <c r="G526" s="278"/>
      <c r="H526" s="278"/>
      <c r="I526" s="278"/>
      <c r="J526" s="278"/>
      <c r="K526" s="278"/>
      <c r="L526" s="278"/>
      <c r="M526" s="278"/>
      <c r="N526" s="278"/>
      <c r="O526" s="278"/>
      <c r="P526" s="278"/>
      <c r="Q526" s="278"/>
      <c r="R526" s="278"/>
      <c r="S526" s="278"/>
      <c r="T526" s="278"/>
      <c r="U526" s="278"/>
      <c r="V526" s="278"/>
      <c r="W526" s="278"/>
      <c r="X526" s="278"/>
      <c r="Y526" s="278"/>
      <c r="Z526" s="278"/>
    </row>
    <row r="527" spans="1:26" x14ac:dyDescent="0.2">
      <c r="A527" s="277"/>
      <c r="B527" s="278"/>
      <c r="C527" s="278"/>
      <c r="D527" s="278"/>
      <c r="E527" s="278"/>
      <c r="F527" s="278"/>
      <c r="G527" s="278"/>
      <c r="H527" s="278"/>
      <c r="I527" s="278"/>
      <c r="J527" s="278"/>
      <c r="K527" s="278"/>
      <c r="L527" s="278"/>
      <c r="M527" s="278"/>
      <c r="N527" s="278"/>
      <c r="O527" s="278"/>
      <c r="P527" s="278"/>
      <c r="Q527" s="278"/>
      <c r="R527" s="278"/>
      <c r="S527" s="278"/>
      <c r="T527" s="278"/>
      <c r="U527" s="278"/>
      <c r="V527" s="278"/>
      <c r="W527" s="278"/>
      <c r="X527" s="278"/>
      <c r="Y527" s="278"/>
      <c r="Z527" s="278"/>
    </row>
    <row r="528" spans="1:26" x14ac:dyDescent="0.2">
      <c r="A528" s="277"/>
      <c r="B528" s="278"/>
      <c r="C528" s="278"/>
      <c r="D528" s="278"/>
      <c r="E528" s="278"/>
      <c r="F528" s="278"/>
      <c r="G528" s="278"/>
      <c r="H528" s="278"/>
      <c r="I528" s="278"/>
      <c r="J528" s="278"/>
      <c r="K528" s="278"/>
      <c r="L528" s="278"/>
      <c r="M528" s="278"/>
      <c r="N528" s="278"/>
      <c r="O528" s="278"/>
      <c r="P528" s="278"/>
      <c r="Q528" s="278"/>
      <c r="R528" s="278"/>
      <c r="S528" s="278"/>
      <c r="T528" s="278"/>
      <c r="U528" s="278"/>
      <c r="V528" s="278"/>
      <c r="W528" s="278"/>
      <c r="X528" s="278"/>
      <c r="Y528" s="278"/>
      <c r="Z528" s="278"/>
    </row>
    <row r="529" spans="1:26" x14ac:dyDescent="0.2">
      <c r="A529" s="277"/>
      <c r="B529" s="278"/>
      <c r="C529" s="278"/>
      <c r="D529" s="278"/>
      <c r="E529" s="278"/>
      <c r="F529" s="278"/>
      <c r="G529" s="278"/>
      <c r="H529" s="278"/>
      <c r="I529" s="278"/>
      <c r="J529" s="278"/>
      <c r="K529" s="278"/>
      <c r="L529" s="278"/>
      <c r="M529" s="278"/>
      <c r="N529" s="278"/>
      <c r="O529" s="278"/>
      <c r="P529" s="278"/>
      <c r="Q529" s="278"/>
      <c r="R529" s="278"/>
      <c r="S529" s="278"/>
      <c r="T529" s="278"/>
      <c r="U529" s="278"/>
      <c r="V529" s="278"/>
      <c r="W529" s="278"/>
      <c r="X529" s="278"/>
      <c r="Y529" s="278"/>
      <c r="Z529" s="278"/>
    </row>
    <row r="530" spans="1:26" x14ac:dyDescent="0.2">
      <c r="A530" s="277"/>
      <c r="B530" s="278"/>
      <c r="C530" s="278"/>
      <c r="D530" s="278"/>
      <c r="E530" s="278"/>
      <c r="F530" s="278"/>
      <c r="G530" s="278"/>
      <c r="H530" s="278"/>
      <c r="I530" s="278"/>
      <c r="J530" s="278"/>
      <c r="K530" s="278"/>
      <c r="L530" s="278"/>
      <c r="M530" s="278"/>
      <c r="N530" s="278"/>
      <c r="O530" s="278"/>
      <c r="P530" s="278"/>
      <c r="Q530" s="278"/>
      <c r="R530" s="278"/>
      <c r="S530" s="278"/>
      <c r="T530" s="278"/>
      <c r="U530" s="278"/>
      <c r="V530" s="278"/>
      <c r="W530" s="278"/>
      <c r="X530" s="278"/>
      <c r="Y530" s="278"/>
      <c r="Z530" s="278"/>
    </row>
    <row r="531" spans="1:26" x14ac:dyDescent="0.2">
      <c r="A531" s="277"/>
      <c r="B531" s="278"/>
      <c r="C531" s="278"/>
      <c r="D531" s="278"/>
      <c r="E531" s="278"/>
      <c r="F531" s="278"/>
      <c r="G531" s="278"/>
      <c r="H531" s="278"/>
      <c r="I531" s="278"/>
      <c r="J531" s="278"/>
      <c r="K531" s="278"/>
      <c r="L531" s="278"/>
      <c r="M531" s="278"/>
      <c r="N531" s="278"/>
      <c r="O531" s="278"/>
      <c r="P531" s="278"/>
      <c r="Q531" s="278"/>
      <c r="R531" s="278"/>
      <c r="S531" s="278"/>
      <c r="T531" s="278"/>
      <c r="U531" s="278"/>
      <c r="V531" s="278"/>
      <c r="W531" s="278"/>
      <c r="X531" s="278"/>
      <c r="Y531" s="278"/>
      <c r="Z531" s="278"/>
    </row>
    <row r="532" spans="1:26" x14ac:dyDescent="0.2">
      <c r="A532" s="277"/>
      <c r="B532" s="278"/>
      <c r="C532" s="278"/>
      <c r="D532" s="278"/>
      <c r="E532" s="278"/>
      <c r="F532" s="278"/>
      <c r="G532" s="278"/>
      <c r="H532" s="278"/>
      <c r="I532" s="278"/>
      <c r="J532" s="278"/>
      <c r="K532" s="278"/>
      <c r="L532" s="278"/>
      <c r="M532" s="278"/>
      <c r="N532" s="278"/>
      <c r="O532" s="278"/>
      <c r="P532" s="278"/>
      <c r="Q532" s="278"/>
      <c r="R532" s="278"/>
      <c r="S532" s="278"/>
      <c r="T532" s="278"/>
      <c r="U532" s="278"/>
      <c r="V532" s="278"/>
      <c r="W532" s="278"/>
      <c r="X532" s="278"/>
      <c r="Y532" s="278"/>
      <c r="Z532" s="278"/>
    </row>
    <row r="533" spans="1:26" x14ac:dyDescent="0.2">
      <c r="A533" s="277"/>
      <c r="B533" s="278"/>
      <c r="C533" s="278"/>
      <c r="D533" s="278"/>
      <c r="E533" s="278"/>
      <c r="F533" s="278"/>
      <c r="G533" s="278"/>
      <c r="H533" s="278"/>
      <c r="I533" s="278"/>
      <c r="J533" s="278"/>
      <c r="K533" s="278"/>
      <c r="L533" s="278"/>
      <c r="M533" s="278"/>
      <c r="N533" s="278"/>
      <c r="O533" s="278"/>
      <c r="P533" s="278"/>
      <c r="Q533" s="278"/>
      <c r="R533" s="278"/>
      <c r="S533" s="278"/>
      <c r="T533" s="278"/>
      <c r="U533" s="278"/>
      <c r="V533" s="278"/>
      <c r="W533" s="278"/>
      <c r="X533" s="278"/>
      <c r="Y533" s="278"/>
      <c r="Z533" s="278"/>
    </row>
    <row r="534" spans="1:26" x14ac:dyDescent="0.2">
      <c r="A534" s="277"/>
      <c r="B534" s="278"/>
      <c r="C534" s="278"/>
      <c r="D534" s="278"/>
      <c r="E534" s="278"/>
      <c r="F534" s="278"/>
      <c r="G534" s="278"/>
      <c r="H534" s="278"/>
      <c r="I534" s="278"/>
      <c r="J534" s="278"/>
      <c r="K534" s="278"/>
      <c r="L534" s="278"/>
      <c r="M534" s="278"/>
      <c r="N534" s="278"/>
      <c r="O534" s="278"/>
      <c r="P534" s="278"/>
      <c r="Q534" s="278"/>
      <c r="R534" s="278"/>
      <c r="S534" s="278"/>
      <c r="T534" s="278"/>
      <c r="U534" s="278"/>
      <c r="V534" s="278"/>
      <c r="W534" s="278"/>
      <c r="X534" s="278"/>
      <c r="Y534" s="278"/>
      <c r="Z534" s="278"/>
    </row>
    <row r="535" spans="1:26" x14ac:dyDescent="0.2">
      <c r="A535" s="277"/>
      <c r="B535" s="278"/>
      <c r="C535" s="278"/>
      <c r="D535" s="278"/>
      <c r="E535" s="278"/>
      <c r="F535" s="278"/>
      <c r="G535" s="278"/>
      <c r="H535" s="278"/>
      <c r="I535" s="278"/>
      <c r="J535" s="278"/>
      <c r="K535" s="278"/>
      <c r="L535" s="278"/>
      <c r="M535" s="278"/>
      <c r="N535" s="278"/>
      <c r="O535" s="278"/>
      <c r="P535" s="278"/>
      <c r="Q535" s="278"/>
      <c r="R535" s="278"/>
      <c r="S535" s="278"/>
      <c r="T535" s="278"/>
      <c r="U535" s="278"/>
      <c r="V535" s="278"/>
      <c r="W535" s="278"/>
      <c r="X535" s="278"/>
      <c r="Y535" s="278"/>
      <c r="Z535" s="278"/>
    </row>
    <row r="536" spans="1:26" x14ac:dyDescent="0.2">
      <c r="A536" s="277"/>
      <c r="B536" s="278"/>
      <c r="C536" s="278"/>
      <c r="D536" s="278"/>
      <c r="E536" s="278"/>
      <c r="F536" s="278"/>
      <c r="G536" s="278"/>
      <c r="H536" s="278"/>
      <c r="I536" s="278"/>
      <c r="J536" s="278"/>
      <c r="K536" s="278"/>
      <c r="L536" s="278"/>
      <c r="M536" s="278"/>
      <c r="N536" s="278"/>
      <c r="O536" s="278"/>
      <c r="P536" s="278"/>
      <c r="Q536" s="278"/>
      <c r="R536" s="278"/>
      <c r="S536" s="278"/>
      <c r="T536" s="278"/>
      <c r="U536" s="278"/>
      <c r="V536" s="278"/>
      <c r="W536" s="278"/>
      <c r="X536" s="278"/>
      <c r="Y536" s="278"/>
      <c r="Z536" s="278"/>
    </row>
    <row r="537" spans="1:26" x14ac:dyDescent="0.2">
      <c r="A537" s="277"/>
      <c r="B537" s="278"/>
      <c r="C537" s="278"/>
      <c r="D537" s="278"/>
      <c r="E537" s="278"/>
      <c r="F537" s="278"/>
      <c r="G537" s="278"/>
      <c r="H537" s="278"/>
      <c r="I537" s="278"/>
      <c r="J537" s="278"/>
      <c r="K537" s="278"/>
      <c r="L537" s="278"/>
      <c r="M537" s="278"/>
      <c r="N537" s="278"/>
      <c r="O537" s="278"/>
      <c r="P537" s="278"/>
      <c r="Q537" s="278"/>
      <c r="R537" s="278"/>
      <c r="S537" s="278"/>
      <c r="T537" s="278"/>
      <c r="U537" s="278"/>
      <c r="V537" s="278"/>
      <c r="W537" s="278"/>
      <c r="X537" s="278"/>
      <c r="Y537" s="278"/>
      <c r="Z537" s="278"/>
    </row>
    <row r="538" spans="1:26" x14ac:dyDescent="0.2">
      <c r="A538" s="277"/>
      <c r="B538" s="278"/>
      <c r="C538" s="278"/>
      <c r="D538" s="278"/>
      <c r="E538" s="278"/>
      <c r="F538" s="278"/>
      <c r="G538" s="278"/>
      <c r="H538" s="278"/>
      <c r="I538" s="278"/>
      <c r="J538" s="278"/>
      <c r="K538" s="278"/>
      <c r="L538" s="278"/>
      <c r="M538" s="278"/>
      <c r="N538" s="278"/>
      <c r="O538" s="278"/>
      <c r="P538" s="278"/>
      <c r="Q538" s="278"/>
      <c r="R538" s="278"/>
      <c r="S538" s="278"/>
      <c r="T538" s="278"/>
      <c r="U538" s="278"/>
      <c r="V538" s="278"/>
      <c r="W538" s="278"/>
      <c r="X538" s="278"/>
      <c r="Y538" s="278"/>
      <c r="Z538" s="278"/>
    </row>
    <row r="539" spans="1:26" x14ac:dyDescent="0.2">
      <c r="A539" s="277"/>
      <c r="B539" s="278"/>
      <c r="C539" s="278"/>
      <c r="D539" s="278"/>
      <c r="E539" s="278"/>
      <c r="F539" s="278"/>
      <c r="G539" s="278"/>
      <c r="H539" s="278"/>
      <c r="I539" s="278"/>
      <c r="J539" s="278"/>
      <c r="K539" s="278"/>
      <c r="L539" s="278"/>
      <c r="M539" s="278"/>
      <c r="N539" s="278"/>
      <c r="O539" s="278"/>
      <c r="P539" s="278"/>
      <c r="Q539" s="278"/>
      <c r="R539" s="278"/>
      <c r="S539" s="278"/>
      <c r="T539" s="278"/>
      <c r="U539" s="278"/>
      <c r="V539" s="278"/>
      <c r="W539" s="278"/>
      <c r="X539" s="278"/>
      <c r="Y539" s="278"/>
      <c r="Z539" s="278"/>
    </row>
    <row r="540" spans="1:26" x14ac:dyDescent="0.2">
      <c r="A540" s="277"/>
      <c r="B540" s="278"/>
      <c r="C540" s="278"/>
      <c r="D540" s="278"/>
      <c r="E540" s="278"/>
      <c r="F540" s="278"/>
      <c r="G540" s="278"/>
      <c r="H540" s="278"/>
      <c r="I540" s="278"/>
      <c r="J540" s="278"/>
      <c r="K540" s="278"/>
      <c r="L540" s="278"/>
      <c r="M540" s="278"/>
      <c r="N540" s="278"/>
      <c r="O540" s="278"/>
      <c r="P540" s="278"/>
      <c r="Q540" s="278"/>
      <c r="R540" s="278"/>
      <c r="S540" s="278"/>
      <c r="T540" s="278"/>
      <c r="U540" s="278"/>
      <c r="V540" s="278"/>
      <c r="W540" s="278"/>
      <c r="X540" s="278"/>
      <c r="Y540" s="278"/>
      <c r="Z540" s="278"/>
    </row>
    <row r="541" spans="1:26" x14ac:dyDescent="0.2">
      <c r="A541" s="277"/>
      <c r="B541" s="278"/>
      <c r="C541" s="278"/>
      <c r="D541" s="278"/>
      <c r="E541" s="278"/>
      <c r="F541" s="278"/>
      <c r="G541" s="278"/>
      <c r="H541" s="278"/>
      <c r="I541" s="278"/>
      <c r="J541" s="278"/>
      <c r="K541" s="278"/>
      <c r="L541" s="278"/>
      <c r="M541" s="278"/>
      <c r="N541" s="278"/>
      <c r="O541" s="278"/>
      <c r="P541" s="278"/>
      <c r="Q541" s="278"/>
      <c r="R541" s="278"/>
      <c r="S541" s="278"/>
      <c r="T541" s="278"/>
      <c r="U541" s="278"/>
      <c r="V541" s="278"/>
      <c r="W541" s="278"/>
      <c r="X541" s="278"/>
      <c r="Y541" s="278"/>
      <c r="Z541" s="278"/>
    </row>
    <row r="542" spans="1:26" x14ac:dyDescent="0.2">
      <c r="A542" s="277"/>
      <c r="B542" s="278"/>
      <c r="C542" s="278"/>
      <c r="D542" s="278"/>
      <c r="E542" s="278"/>
      <c r="F542" s="278"/>
      <c r="G542" s="278"/>
      <c r="H542" s="278"/>
      <c r="I542" s="278"/>
      <c r="J542" s="278"/>
      <c r="K542" s="278"/>
      <c r="L542" s="278"/>
      <c r="M542" s="278"/>
      <c r="N542" s="278"/>
      <c r="O542" s="278"/>
      <c r="P542" s="278"/>
      <c r="Q542" s="278"/>
      <c r="R542" s="278"/>
      <c r="S542" s="278"/>
      <c r="T542" s="278"/>
      <c r="U542" s="278"/>
      <c r="V542" s="278"/>
      <c r="W542" s="278"/>
      <c r="X542" s="278"/>
      <c r="Y542" s="278"/>
      <c r="Z542" s="278"/>
    </row>
    <row r="543" spans="1:26" x14ac:dyDescent="0.2">
      <c r="A543" s="277"/>
      <c r="B543" s="278"/>
      <c r="C543" s="278"/>
      <c r="D543" s="278"/>
      <c r="E543" s="278"/>
      <c r="F543" s="278"/>
      <c r="G543" s="278"/>
      <c r="H543" s="278"/>
      <c r="I543" s="278"/>
      <c r="J543" s="278"/>
      <c r="K543" s="278"/>
      <c r="L543" s="278"/>
      <c r="M543" s="278"/>
      <c r="N543" s="278"/>
      <c r="O543" s="278"/>
      <c r="P543" s="278"/>
      <c r="Q543" s="278"/>
      <c r="R543" s="278"/>
      <c r="S543" s="278"/>
      <c r="T543" s="278"/>
      <c r="U543" s="278"/>
      <c r="V543" s="278"/>
      <c r="W543" s="278"/>
      <c r="X543" s="278"/>
      <c r="Y543" s="278"/>
      <c r="Z543" s="278"/>
    </row>
    <row r="544" spans="1:26" x14ac:dyDescent="0.2">
      <c r="A544" s="277"/>
      <c r="B544" s="278"/>
      <c r="C544" s="278"/>
      <c r="D544" s="278"/>
      <c r="E544" s="278"/>
      <c r="F544" s="278"/>
      <c r="G544" s="278"/>
      <c r="H544" s="278"/>
      <c r="I544" s="278"/>
      <c r="J544" s="278"/>
      <c r="K544" s="278"/>
      <c r="L544" s="278"/>
      <c r="M544" s="278"/>
      <c r="N544" s="278"/>
      <c r="O544" s="278"/>
      <c r="P544" s="278"/>
      <c r="Q544" s="278"/>
      <c r="R544" s="278"/>
      <c r="S544" s="278"/>
      <c r="T544" s="278"/>
      <c r="U544" s="278"/>
      <c r="V544" s="278"/>
      <c r="W544" s="278"/>
      <c r="X544" s="278"/>
      <c r="Y544" s="278"/>
      <c r="Z544" s="278"/>
    </row>
    <row r="545" spans="1:26" x14ac:dyDescent="0.2">
      <c r="A545" s="277"/>
      <c r="B545" s="278"/>
      <c r="C545" s="278"/>
      <c r="D545" s="278"/>
      <c r="E545" s="278"/>
      <c r="F545" s="278"/>
      <c r="G545" s="278"/>
      <c r="H545" s="278"/>
      <c r="I545" s="278"/>
      <c r="J545" s="278"/>
      <c r="K545" s="278"/>
      <c r="L545" s="278"/>
      <c r="M545" s="278"/>
      <c r="N545" s="278"/>
      <c r="O545" s="278"/>
      <c r="P545" s="278"/>
      <c r="Q545" s="278"/>
      <c r="R545" s="278"/>
      <c r="S545" s="278"/>
      <c r="T545" s="278"/>
      <c r="U545" s="278"/>
      <c r="V545" s="278"/>
      <c r="W545" s="278"/>
      <c r="X545" s="278"/>
      <c r="Y545" s="278"/>
      <c r="Z545" s="278"/>
    </row>
    <row r="546" spans="1:26" x14ac:dyDescent="0.2">
      <c r="A546" s="277"/>
      <c r="B546" s="278"/>
      <c r="C546" s="278"/>
      <c r="D546" s="278"/>
      <c r="E546" s="278"/>
      <c r="F546" s="278"/>
      <c r="G546" s="278"/>
      <c r="H546" s="278"/>
      <c r="I546" s="278"/>
      <c r="J546" s="278"/>
      <c r="K546" s="278"/>
      <c r="L546" s="278"/>
      <c r="M546" s="278"/>
      <c r="N546" s="278"/>
      <c r="O546" s="278"/>
      <c r="P546" s="278"/>
      <c r="Q546" s="278"/>
      <c r="R546" s="278"/>
      <c r="S546" s="278"/>
      <c r="T546" s="278"/>
      <c r="U546" s="278"/>
      <c r="V546" s="278"/>
      <c r="W546" s="278"/>
      <c r="X546" s="278"/>
      <c r="Y546" s="278"/>
      <c r="Z546" s="278"/>
    </row>
    <row r="547" spans="1:26" x14ac:dyDescent="0.2">
      <c r="A547" s="277"/>
      <c r="B547" s="278"/>
      <c r="C547" s="278"/>
      <c r="D547" s="278"/>
      <c r="E547" s="278"/>
      <c r="F547" s="278"/>
      <c r="G547" s="278"/>
      <c r="H547" s="278"/>
      <c r="I547" s="278"/>
      <c r="J547" s="278"/>
      <c r="K547" s="278"/>
      <c r="L547" s="278"/>
      <c r="M547" s="278"/>
      <c r="N547" s="278"/>
      <c r="O547" s="278"/>
      <c r="P547" s="278"/>
      <c r="Q547" s="278"/>
      <c r="R547" s="278"/>
      <c r="S547" s="278"/>
      <c r="T547" s="278"/>
      <c r="U547" s="278"/>
      <c r="V547" s="278"/>
      <c r="W547" s="278"/>
      <c r="X547" s="278"/>
      <c r="Y547" s="278"/>
      <c r="Z547" s="278"/>
    </row>
    <row r="548" spans="1:26" x14ac:dyDescent="0.2">
      <c r="A548" s="277"/>
      <c r="B548" s="278"/>
      <c r="C548" s="278"/>
      <c r="D548" s="278"/>
      <c r="E548" s="278"/>
      <c r="F548" s="278"/>
      <c r="G548" s="278"/>
      <c r="H548" s="278"/>
      <c r="I548" s="278"/>
      <c r="J548" s="278"/>
      <c r="K548" s="278"/>
      <c r="L548" s="278"/>
      <c r="M548" s="278"/>
      <c r="N548" s="278"/>
      <c r="O548" s="278"/>
      <c r="P548" s="278"/>
      <c r="Q548" s="278"/>
      <c r="R548" s="278"/>
      <c r="S548" s="278"/>
      <c r="T548" s="278"/>
      <c r="U548" s="278"/>
      <c r="V548" s="278"/>
      <c r="W548" s="278"/>
      <c r="X548" s="278"/>
      <c r="Y548" s="278"/>
      <c r="Z548" s="278"/>
    </row>
    <row r="549" spans="1:26" x14ac:dyDescent="0.2">
      <c r="A549" s="277"/>
      <c r="B549" s="278"/>
      <c r="C549" s="278"/>
      <c r="D549" s="278"/>
      <c r="E549" s="278"/>
      <c r="F549" s="278"/>
      <c r="G549" s="278"/>
      <c r="H549" s="278"/>
      <c r="I549" s="278"/>
      <c r="J549" s="278"/>
      <c r="K549" s="278"/>
      <c r="L549" s="278"/>
      <c r="M549" s="278"/>
      <c r="N549" s="278"/>
      <c r="O549" s="278"/>
      <c r="P549" s="278"/>
      <c r="Q549" s="278"/>
      <c r="R549" s="278"/>
      <c r="S549" s="278"/>
      <c r="T549" s="278"/>
      <c r="U549" s="278"/>
      <c r="V549" s="278"/>
      <c r="W549" s="278"/>
      <c r="X549" s="278"/>
      <c r="Y549" s="278"/>
      <c r="Z549" s="278"/>
    </row>
    <row r="550" spans="1:26" x14ac:dyDescent="0.2">
      <c r="A550" s="277"/>
      <c r="B550" s="278"/>
      <c r="C550" s="278"/>
      <c r="D550" s="278"/>
      <c r="E550" s="278"/>
      <c r="F550" s="278"/>
      <c r="G550" s="278"/>
      <c r="H550" s="278"/>
      <c r="I550" s="278"/>
      <c r="J550" s="278"/>
      <c r="K550" s="278"/>
      <c r="L550" s="278"/>
      <c r="M550" s="278"/>
      <c r="N550" s="278"/>
      <c r="O550" s="278"/>
      <c r="P550" s="278"/>
      <c r="Q550" s="278"/>
      <c r="R550" s="278"/>
      <c r="S550" s="278"/>
      <c r="T550" s="278"/>
      <c r="U550" s="278"/>
      <c r="V550" s="278"/>
      <c r="W550" s="278"/>
      <c r="X550" s="278"/>
      <c r="Y550" s="278"/>
      <c r="Z550" s="278"/>
    </row>
    <row r="551" spans="1:26" x14ac:dyDescent="0.2">
      <c r="A551" s="277"/>
      <c r="B551" s="278"/>
      <c r="C551" s="278"/>
      <c r="D551" s="278"/>
      <c r="E551" s="278"/>
      <c r="F551" s="278"/>
      <c r="G551" s="278"/>
      <c r="H551" s="278"/>
      <c r="I551" s="278"/>
      <c r="J551" s="278"/>
      <c r="K551" s="278"/>
      <c r="L551" s="278"/>
      <c r="M551" s="278"/>
      <c r="N551" s="278"/>
      <c r="O551" s="278"/>
      <c r="P551" s="278"/>
      <c r="Q551" s="278"/>
      <c r="R551" s="278"/>
      <c r="S551" s="278"/>
      <c r="T551" s="278"/>
      <c r="U551" s="278"/>
      <c r="V551" s="278"/>
      <c r="W551" s="278"/>
      <c r="X551" s="278"/>
      <c r="Y551" s="278"/>
      <c r="Z551" s="278"/>
    </row>
    <row r="552" spans="1:26" x14ac:dyDescent="0.2">
      <c r="A552" s="277"/>
      <c r="B552" s="278"/>
      <c r="C552" s="278"/>
      <c r="D552" s="278"/>
      <c r="E552" s="278"/>
      <c r="F552" s="278"/>
      <c r="G552" s="278"/>
      <c r="H552" s="278"/>
      <c r="I552" s="278"/>
      <c r="J552" s="278"/>
      <c r="K552" s="278"/>
      <c r="L552" s="278"/>
      <c r="M552" s="278"/>
      <c r="N552" s="278"/>
      <c r="O552" s="278"/>
      <c r="P552" s="278"/>
      <c r="Q552" s="278"/>
      <c r="R552" s="278"/>
      <c r="S552" s="278"/>
      <c r="T552" s="278"/>
      <c r="U552" s="278"/>
      <c r="V552" s="278"/>
      <c r="W552" s="278"/>
      <c r="X552" s="278"/>
      <c r="Y552" s="278"/>
      <c r="Z552" s="278"/>
    </row>
    <row r="553" spans="1:26" x14ac:dyDescent="0.2">
      <c r="A553" s="277"/>
      <c r="B553" s="278"/>
      <c r="C553" s="278"/>
      <c r="D553" s="278"/>
      <c r="E553" s="278"/>
      <c r="F553" s="278"/>
      <c r="G553" s="278"/>
      <c r="H553" s="278"/>
      <c r="I553" s="278"/>
      <c r="J553" s="278"/>
      <c r="K553" s="278"/>
      <c r="L553" s="278"/>
      <c r="M553" s="278"/>
      <c r="N553" s="278"/>
      <c r="O553" s="278"/>
      <c r="P553" s="278"/>
      <c r="Q553" s="278"/>
      <c r="R553" s="278"/>
      <c r="S553" s="278"/>
      <c r="T553" s="278"/>
      <c r="U553" s="278"/>
      <c r="V553" s="278"/>
      <c r="W553" s="278"/>
      <c r="X553" s="278"/>
      <c r="Y553" s="278"/>
      <c r="Z553" s="278"/>
    </row>
    <row r="554" spans="1:26" x14ac:dyDescent="0.2">
      <c r="A554" s="277"/>
      <c r="B554" s="278"/>
      <c r="C554" s="278"/>
      <c r="D554" s="278"/>
      <c r="E554" s="278"/>
      <c r="F554" s="278"/>
      <c r="G554" s="278"/>
      <c r="H554" s="278"/>
      <c r="I554" s="278"/>
      <c r="J554" s="278"/>
      <c r="K554" s="278"/>
      <c r="L554" s="278"/>
      <c r="M554" s="278"/>
      <c r="N554" s="278"/>
      <c r="O554" s="278"/>
      <c r="P554" s="278"/>
      <c r="Q554" s="278"/>
      <c r="R554" s="278"/>
      <c r="S554" s="278"/>
      <c r="T554" s="278"/>
      <c r="U554" s="278"/>
      <c r="V554" s="278"/>
      <c r="W554" s="278"/>
      <c r="X554" s="278"/>
      <c r="Y554" s="278"/>
      <c r="Z554" s="278"/>
    </row>
    <row r="555" spans="1:26" x14ac:dyDescent="0.2">
      <c r="A555" s="277"/>
      <c r="B555" s="278"/>
      <c r="C555" s="278"/>
      <c r="D555" s="278"/>
      <c r="E555" s="278"/>
      <c r="F555" s="278"/>
      <c r="G555" s="278"/>
      <c r="H555" s="278"/>
      <c r="I555" s="278"/>
      <c r="J555" s="278"/>
      <c r="K555" s="278"/>
      <c r="L555" s="278"/>
      <c r="M555" s="278"/>
      <c r="N555" s="278"/>
      <c r="O555" s="278"/>
      <c r="P555" s="278"/>
      <c r="Q555" s="278"/>
      <c r="R555" s="278"/>
      <c r="S555" s="278"/>
      <c r="T555" s="278"/>
      <c r="U555" s="278"/>
      <c r="V555" s="278"/>
      <c r="W555" s="278"/>
      <c r="X555" s="278"/>
      <c r="Y555" s="278"/>
      <c r="Z555" s="278"/>
    </row>
    <row r="556" spans="1:26" x14ac:dyDescent="0.2">
      <c r="A556" s="277"/>
      <c r="B556" s="278"/>
      <c r="C556" s="278"/>
      <c r="D556" s="278"/>
      <c r="E556" s="278"/>
      <c r="F556" s="278"/>
      <c r="G556" s="278"/>
      <c r="H556" s="278"/>
      <c r="I556" s="278"/>
      <c r="J556" s="278"/>
      <c r="K556" s="278"/>
      <c r="L556" s="278"/>
      <c r="M556" s="278"/>
      <c r="N556" s="278"/>
      <c r="O556" s="278"/>
      <c r="P556" s="278"/>
      <c r="Q556" s="278"/>
      <c r="R556" s="278"/>
      <c r="S556" s="278"/>
      <c r="T556" s="278"/>
      <c r="U556" s="278"/>
      <c r="V556" s="278"/>
      <c r="W556" s="278"/>
      <c r="X556" s="278"/>
      <c r="Y556" s="278"/>
      <c r="Z556" s="278"/>
    </row>
    <row r="557" spans="1:26" x14ac:dyDescent="0.2">
      <c r="A557" s="277"/>
      <c r="B557" s="278"/>
      <c r="C557" s="278"/>
      <c r="D557" s="278"/>
      <c r="E557" s="278"/>
      <c r="F557" s="278"/>
      <c r="G557" s="278"/>
      <c r="H557" s="278"/>
      <c r="I557" s="278"/>
      <c r="J557" s="278"/>
      <c r="K557" s="278"/>
      <c r="L557" s="278"/>
      <c r="M557" s="278"/>
      <c r="N557" s="278"/>
      <c r="O557" s="278"/>
      <c r="P557" s="278"/>
      <c r="Q557" s="278"/>
      <c r="R557" s="278"/>
      <c r="S557" s="278"/>
      <c r="T557" s="278"/>
      <c r="U557" s="278"/>
      <c r="V557" s="278"/>
      <c r="W557" s="278"/>
      <c r="X557" s="278"/>
      <c r="Y557" s="278"/>
      <c r="Z557" s="278"/>
    </row>
    <row r="558" spans="1:26" x14ac:dyDescent="0.2">
      <c r="A558" s="277"/>
      <c r="B558" s="278"/>
      <c r="C558" s="278"/>
      <c r="D558" s="278"/>
      <c r="E558" s="278"/>
      <c r="F558" s="278"/>
      <c r="G558" s="278"/>
      <c r="H558" s="278"/>
      <c r="I558" s="278"/>
      <c r="J558" s="278"/>
      <c r="K558" s="278"/>
      <c r="L558" s="278"/>
      <c r="M558" s="278"/>
      <c r="N558" s="278"/>
      <c r="O558" s="278"/>
      <c r="P558" s="278"/>
      <c r="Q558" s="278"/>
      <c r="R558" s="278"/>
      <c r="S558" s="278"/>
      <c r="T558" s="278"/>
      <c r="U558" s="278"/>
      <c r="V558" s="278"/>
      <c r="W558" s="278"/>
      <c r="X558" s="278"/>
      <c r="Y558" s="278"/>
      <c r="Z558" s="278"/>
    </row>
    <row r="559" spans="1:26" x14ac:dyDescent="0.2">
      <c r="A559" s="277"/>
      <c r="B559" s="278"/>
      <c r="C559" s="278"/>
      <c r="D559" s="278"/>
      <c r="E559" s="278"/>
      <c r="F559" s="278"/>
      <c r="G559" s="278"/>
      <c r="H559" s="278"/>
      <c r="I559" s="278"/>
      <c r="J559" s="278"/>
      <c r="K559" s="278"/>
      <c r="L559" s="278"/>
      <c r="M559" s="278"/>
      <c r="N559" s="278"/>
      <c r="O559" s="278"/>
      <c r="P559" s="278"/>
      <c r="Q559" s="278"/>
      <c r="R559" s="278"/>
      <c r="S559" s="278"/>
      <c r="T559" s="278"/>
      <c r="U559" s="278"/>
      <c r="V559" s="278"/>
      <c r="W559" s="278"/>
      <c r="X559" s="278"/>
      <c r="Y559" s="278"/>
      <c r="Z559" s="278"/>
    </row>
    <row r="560" spans="1:26" x14ac:dyDescent="0.2">
      <c r="A560" s="277"/>
      <c r="B560" s="278"/>
      <c r="C560" s="278"/>
      <c r="D560" s="278"/>
      <c r="E560" s="278"/>
      <c r="F560" s="278"/>
      <c r="G560" s="278"/>
      <c r="H560" s="278"/>
      <c r="I560" s="278"/>
      <c r="J560" s="278"/>
      <c r="K560" s="278"/>
      <c r="L560" s="278"/>
      <c r="M560" s="278"/>
      <c r="N560" s="278"/>
      <c r="O560" s="278"/>
      <c r="P560" s="278"/>
      <c r="Q560" s="278"/>
      <c r="R560" s="278"/>
      <c r="S560" s="278"/>
      <c r="T560" s="278"/>
      <c r="U560" s="278"/>
      <c r="V560" s="278"/>
      <c r="W560" s="278"/>
      <c r="X560" s="278"/>
      <c r="Y560" s="278"/>
      <c r="Z560" s="278"/>
    </row>
    <row r="561" spans="1:26" x14ac:dyDescent="0.2">
      <c r="A561" s="277"/>
      <c r="B561" s="278"/>
      <c r="C561" s="278"/>
      <c r="D561" s="278"/>
      <c r="E561" s="278"/>
      <c r="F561" s="278"/>
      <c r="G561" s="278"/>
      <c r="H561" s="278"/>
      <c r="I561" s="278"/>
      <c r="J561" s="278"/>
      <c r="K561" s="278"/>
      <c r="L561" s="278"/>
      <c r="M561" s="278"/>
      <c r="N561" s="278"/>
      <c r="O561" s="278"/>
      <c r="P561" s="278"/>
      <c r="Q561" s="278"/>
      <c r="R561" s="278"/>
      <c r="S561" s="278"/>
      <c r="T561" s="278"/>
      <c r="U561" s="278"/>
      <c r="V561" s="278"/>
      <c r="W561" s="278"/>
      <c r="X561" s="278"/>
      <c r="Y561" s="278"/>
      <c r="Z561" s="278"/>
    </row>
    <row r="562" spans="1:26" x14ac:dyDescent="0.2">
      <c r="A562" s="277"/>
      <c r="B562" s="278"/>
      <c r="C562" s="278"/>
      <c r="D562" s="278"/>
      <c r="E562" s="278"/>
      <c r="F562" s="278"/>
      <c r="G562" s="278"/>
      <c r="H562" s="278"/>
      <c r="I562" s="278"/>
      <c r="J562" s="278"/>
      <c r="K562" s="278"/>
      <c r="L562" s="278"/>
      <c r="M562" s="278"/>
      <c r="N562" s="278"/>
      <c r="O562" s="278"/>
      <c r="P562" s="278"/>
      <c r="Q562" s="278"/>
      <c r="R562" s="278"/>
      <c r="S562" s="278"/>
      <c r="T562" s="278"/>
      <c r="U562" s="278"/>
      <c r="V562" s="278"/>
      <c r="W562" s="278"/>
      <c r="X562" s="278"/>
      <c r="Y562" s="278"/>
      <c r="Z562" s="278"/>
    </row>
    <row r="563" spans="1:26" x14ac:dyDescent="0.2">
      <c r="A563" s="277"/>
      <c r="B563" s="278"/>
      <c r="C563" s="278"/>
      <c r="D563" s="278"/>
      <c r="E563" s="278"/>
      <c r="F563" s="278"/>
      <c r="G563" s="278"/>
      <c r="H563" s="278"/>
      <c r="I563" s="278"/>
      <c r="J563" s="278"/>
      <c r="K563" s="278"/>
      <c r="L563" s="278"/>
      <c r="M563" s="278"/>
      <c r="N563" s="278"/>
      <c r="O563" s="278"/>
      <c r="P563" s="278"/>
      <c r="Q563" s="278"/>
      <c r="R563" s="278"/>
      <c r="S563" s="278"/>
      <c r="T563" s="278"/>
      <c r="U563" s="278"/>
      <c r="V563" s="278"/>
      <c r="W563" s="278"/>
      <c r="X563" s="278"/>
      <c r="Y563" s="278"/>
      <c r="Z563" s="278"/>
    </row>
    <row r="564" spans="1:26" x14ac:dyDescent="0.2">
      <c r="A564" s="277"/>
      <c r="B564" s="278"/>
      <c r="C564" s="278"/>
      <c r="D564" s="278"/>
      <c r="E564" s="278"/>
      <c r="F564" s="278"/>
      <c r="G564" s="278"/>
      <c r="H564" s="278"/>
      <c r="I564" s="278"/>
      <c r="J564" s="278"/>
      <c r="K564" s="278"/>
      <c r="L564" s="278"/>
      <c r="M564" s="278"/>
      <c r="N564" s="278"/>
      <c r="O564" s="278"/>
      <c r="P564" s="278"/>
      <c r="Q564" s="278"/>
      <c r="R564" s="278"/>
      <c r="S564" s="278"/>
      <c r="T564" s="278"/>
      <c r="U564" s="278"/>
      <c r="V564" s="278"/>
      <c r="W564" s="278"/>
      <c r="X564" s="278"/>
      <c r="Y564" s="278"/>
      <c r="Z564" s="278"/>
    </row>
    <row r="565" spans="1:26" x14ac:dyDescent="0.2">
      <c r="A565" s="277"/>
      <c r="B565" s="278"/>
      <c r="C565" s="278"/>
      <c r="D565" s="278"/>
      <c r="E565" s="278"/>
      <c r="F565" s="278"/>
      <c r="G565" s="278"/>
      <c r="H565" s="278"/>
      <c r="I565" s="278"/>
      <c r="J565" s="278"/>
      <c r="K565" s="278"/>
      <c r="L565" s="278"/>
      <c r="M565" s="278"/>
      <c r="N565" s="278"/>
      <c r="O565" s="278"/>
      <c r="P565" s="278"/>
      <c r="Q565" s="278"/>
      <c r="R565" s="278"/>
      <c r="S565" s="278"/>
      <c r="T565" s="278"/>
      <c r="U565" s="278"/>
      <c r="V565" s="278"/>
      <c r="W565" s="278"/>
      <c r="X565" s="278"/>
      <c r="Y565" s="278"/>
      <c r="Z565" s="278"/>
    </row>
    <row r="566" spans="1:26" x14ac:dyDescent="0.2">
      <c r="A566" s="277"/>
      <c r="B566" s="278"/>
      <c r="C566" s="278"/>
      <c r="D566" s="278"/>
      <c r="E566" s="278"/>
      <c r="F566" s="278"/>
      <c r="G566" s="278"/>
      <c r="H566" s="278"/>
      <c r="I566" s="278"/>
      <c r="J566" s="278"/>
      <c r="K566" s="278"/>
      <c r="L566" s="278"/>
      <c r="M566" s="278"/>
      <c r="N566" s="278"/>
      <c r="O566" s="278"/>
      <c r="P566" s="278"/>
      <c r="Q566" s="278"/>
      <c r="R566" s="278"/>
      <c r="S566" s="278"/>
      <c r="T566" s="278"/>
      <c r="U566" s="278"/>
      <c r="V566" s="278"/>
      <c r="W566" s="278"/>
      <c r="X566" s="278"/>
      <c r="Y566" s="278"/>
      <c r="Z566" s="278"/>
    </row>
    <row r="567" spans="1:26" x14ac:dyDescent="0.2">
      <c r="A567" s="277"/>
      <c r="B567" s="278"/>
      <c r="C567" s="278"/>
      <c r="D567" s="278"/>
      <c r="E567" s="278"/>
      <c r="F567" s="278"/>
      <c r="G567" s="278"/>
      <c r="H567" s="278"/>
      <c r="I567" s="278"/>
      <c r="J567" s="278"/>
      <c r="K567" s="278"/>
      <c r="L567" s="278"/>
      <c r="M567" s="278"/>
      <c r="N567" s="278"/>
      <c r="O567" s="278"/>
      <c r="P567" s="278"/>
      <c r="Q567" s="278"/>
      <c r="R567" s="278"/>
      <c r="S567" s="278"/>
      <c r="T567" s="278"/>
      <c r="U567" s="278"/>
      <c r="V567" s="278"/>
      <c r="W567" s="278"/>
      <c r="X567" s="278"/>
      <c r="Y567" s="278"/>
      <c r="Z567" s="278"/>
    </row>
    <row r="568" spans="1:26" x14ac:dyDescent="0.2">
      <c r="A568" s="277"/>
      <c r="B568" s="278"/>
      <c r="C568" s="278"/>
      <c r="D568" s="278"/>
      <c r="E568" s="278"/>
      <c r="F568" s="278"/>
      <c r="G568" s="278"/>
      <c r="H568" s="278"/>
      <c r="I568" s="278"/>
      <c r="J568" s="278"/>
      <c r="K568" s="278"/>
      <c r="L568" s="278"/>
      <c r="M568" s="278"/>
      <c r="N568" s="278"/>
      <c r="O568" s="278"/>
      <c r="P568" s="278"/>
      <c r="Q568" s="278"/>
      <c r="R568" s="278"/>
      <c r="S568" s="278"/>
      <c r="T568" s="278"/>
      <c r="U568" s="278"/>
      <c r="V568" s="278"/>
      <c r="W568" s="278"/>
      <c r="X568" s="278"/>
      <c r="Y568" s="278"/>
      <c r="Z568" s="278"/>
    </row>
    <row r="569" spans="1:26" x14ac:dyDescent="0.2">
      <c r="A569" s="277"/>
      <c r="B569" s="278"/>
      <c r="C569" s="278"/>
      <c r="D569" s="278"/>
      <c r="E569" s="278"/>
      <c r="F569" s="278"/>
      <c r="G569" s="278"/>
      <c r="H569" s="278"/>
      <c r="I569" s="278"/>
      <c r="J569" s="278"/>
      <c r="K569" s="278"/>
      <c r="L569" s="278"/>
      <c r="M569" s="278"/>
      <c r="N569" s="278"/>
      <c r="O569" s="278"/>
      <c r="P569" s="278"/>
      <c r="Q569" s="278"/>
      <c r="R569" s="278"/>
      <c r="S569" s="278"/>
      <c r="T569" s="278"/>
      <c r="U569" s="278"/>
      <c r="V569" s="278"/>
      <c r="W569" s="278"/>
      <c r="X569" s="278"/>
      <c r="Y569" s="278"/>
      <c r="Z569" s="278"/>
    </row>
    <row r="570" spans="1:26" x14ac:dyDescent="0.2">
      <c r="A570" s="277"/>
      <c r="B570" s="278"/>
      <c r="C570" s="278"/>
      <c r="D570" s="278"/>
      <c r="E570" s="278"/>
      <c r="F570" s="278"/>
      <c r="G570" s="278"/>
      <c r="H570" s="278"/>
      <c r="I570" s="278"/>
      <c r="J570" s="278"/>
      <c r="K570" s="278"/>
      <c r="L570" s="278"/>
      <c r="M570" s="278"/>
      <c r="N570" s="278"/>
      <c r="O570" s="278"/>
      <c r="P570" s="278"/>
      <c r="Q570" s="278"/>
      <c r="R570" s="278"/>
      <c r="S570" s="278"/>
      <c r="T570" s="278"/>
      <c r="U570" s="278"/>
      <c r="V570" s="278"/>
      <c r="W570" s="278"/>
      <c r="X570" s="278"/>
      <c r="Y570" s="278"/>
      <c r="Z570" s="278"/>
    </row>
    <row r="571" spans="1:26" x14ac:dyDescent="0.2">
      <c r="A571" s="277"/>
      <c r="B571" s="278"/>
      <c r="C571" s="278"/>
      <c r="D571" s="278"/>
      <c r="E571" s="278"/>
      <c r="F571" s="278"/>
      <c r="G571" s="278"/>
      <c r="H571" s="278"/>
      <c r="I571" s="278"/>
      <c r="J571" s="278"/>
      <c r="K571" s="278"/>
      <c r="L571" s="278"/>
      <c r="M571" s="278"/>
      <c r="N571" s="278"/>
      <c r="O571" s="278"/>
      <c r="P571" s="278"/>
      <c r="Q571" s="278"/>
      <c r="R571" s="278"/>
      <c r="S571" s="278"/>
      <c r="T571" s="278"/>
      <c r="U571" s="278"/>
      <c r="V571" s="278"/>
      <c r="W571" s="278"/>
      <c r="X571" s="278"/>
      <c r="Y571" s="278"/>
      <c r="Z571" s="278"/>
    </row>
    <row r="572" spans="1:26" x14ac:dyDescent="0.2">
      <c r="A572" s="277"/>
      <c r="B572" s="278"/>
      <c r="C572" s="278"/>
      <c r="D572" s="278"/>
      <c r="E572" s="278"/>
      <c r="F572" s="278"/>
      <c r="G572" s="278"/>
      <c r="H572" s="278"/>
      <c r="I572" s="278"/>
      <c r="J572" s="278"/>
      <c r="K572" s="278"/>
      <c r="L572" s="278"/>
      <c r="M572" s="278"/>
      <c r="N572" s="278"/>
      <c r="O572" s="278"/>
      <c r="P572" s="278"/>
      <c r="Q572" s="278"/>
      <c r="R572" s="278"/>
      <c r="S572" s="278"/>
      <c r="T572" s="278"/>
      <c r="U572" s="278"/>
      <c r="V572" s="278"/>
      <c r="W572" s="278"/>
      <c r="X572" s="278"/>
      <c r="Y572" s="278"/>
      <c r="Z572" s="278"/>
    </row>
    <row r="573" spans="1:26" x14ac:dyDescent="0.2">
      <c r="A573" s="277"/>
      <c r="B573" s="278"/>
      <c r="C573" s="278"/>
      <c r="D573" s="278"/>
      <c r="E573" s="278"/>
      <c r="F573" s="278"/>
      <c r="G573" s="278"/>
      <c r="H573" s="278"/>
      <c r="I573" s="278"/>
      <c r="J573" s="278"/>
      <c r="K573" s="278"/>
      <c r="L573" s="278"/>
      <c r="M573" s="278"/>
      <c r="N573" s="278"/>
      <c r="O573" s="278"/>
      <c r="P573" s="278"/>
      <c r="Q573" s="278"/>
      <c r="R573" s="278"/>
      <c r="S573" s="278"/>
      <c r="T573" s="278"/>
      <c r="U573" s="278"/>
      <c r="V573" s="278"/>
      <c r="W573" s="278"/>
      <c r="X573" s="278"/>
      <c r="Y573" s="278"/>
      <c r="Z573" s="278"/>
    </row>
    <row r="574" spans="1:26" x14ac:dyDescent="0.2">
      <c r="A574" s="277"/>
      <c r="B574" s="278"/>
      <c r="C574" s="278"/>
      <c r="D574" s="278"/>
      <c r="E574" s="278"/>
      <c r="F574" s="278"/>
      <c r="G574" s="278"/>
      <c r="H574" s="278"/>
      <c r="I574" s="278"/>
      <c r="J574" s="278"/>
      <c r="K574" s="278"/>
      <c r="L574" s="278"/>
      <c r="M574" s="278"/>
      <c r="N574" s="278"/>
      <c r="O574" s="278"/>
      <c r="P574" s="278"/>
      <c r="Q574" s="278"/>
      <c r="R574" s="278"/>
      <c r="S574" s="278"/>
      <c r="T574" s="278"/>
      <c r="U574" s="278"/>
      <c r="V574" s="278"/>
      <c r="W574" s="278"/>
      <c r="X574" s="278"/>
      <c r="Y574" s="278"/>
      <c r="Z574" s="278"/>
    </row>
    <row r="575" spans="1:26" x14ac:dyDescent="0.2">
      <c r="A575" s="277"/>
      <c r="B575" s="278"/>
      <c r="C575" s="278"/>
      <c r="D575" s="278"/>
      <c r="E575" s="278"/>
      <c r="F575" s="278"/>
      <c r="G575" s="278"/>
      <c r="H575" s="278"/>
      <c r="I575" s="278"/>
      <c r="J575" s="278"/>
      <c r="K575" s="278"/>
      <c r="L575" s="278"/>
      <c r="M575" s="278"/>
      <c r="N575" s="278"/>
      <c r="O575" s="278"/>
      <c r="P575" s="278"/>
      <c r="Q575" s="278"/>
      <c r="R575" s="278"/>
      <c r="S575" s="278"/>
      <c r="T575" s="278"/>
      <c r="U575" s="278"/>
      <c r="V575" s="278"/>
      <c r="W575" s="278"/>
      <c r="X575" s="278"/>
      <c r="Y575" s="278"/>
      <c r="Z575" s="278"/>
    </row>
    <row r="576" spans="1:26" x14ac:dyDescent="0.2">
      <c r="A576" s="277"/>
      <c r="B576" s="278"/>
      <c r="C576" s="278"/>
      <c r="D576" s="278"/>
      <c r="E576" s="278"/>
      <c r="F576" s="278"/>
      <c r="G576" s="278"/>
      <c r="H576" s="278"/>
      <c r="I576" s="278"/>
      <c r="J576" s="278"/>
      <c r="K576" s="278"/>
      <c r="L576" s="278"/>
      <c r="M576" s="278"/>
      <c r="N576" s="278"/>
      <c r="O576" s="278"/>
      <c r="P576" s="278"/>
      <c r="Q576" s="278"/>
      <c r="R576" s="278"/>
      <c r="S576" s="278"/>
      <c r="T576" s="278"/>
      <c r="U576" s="278"/>
      <c r="V576" s="278"/>
      <c r="W576" s="278"/>
      <c r="X576" s="278"/>
      <c r="Y576" s="278"/>
      <c r="Z576" s="278"/>
    </row>
    <row r="577" spans="1:26" x14ac:dyDescent="0.2">
      <c r="A577" s="277"/>
      <c r="B577" s="278"/>
      <c r="C577" s="278"/>
      <c r="D577" s="278"/>
      <c r="E577" s="278"/>
      <c r="F577" s="278"/>
      <c r="G577" s="278"/>
      <c r="H577" s="278"/>
      <c r="I577" s="278"/>
      <c r="J577" s="278"/>
      <c r="K577" s="278"/>
      <c r="L577" s="278"/>
      <c r="M577" s="278"/>
      <c r="N577" s="278"/>
      <c r="O577" s="278"/>
      <c r="P577" s="278"/>
      <c r="Q577" s="278"/>
      <c r="R577" s="278"/>
      <c r="S577" s="278"/>
      <c r="T577" s="278"/>
      <c r="U577" s="278"/>
      <c r="V577" s="278"/>
      <c r="W577" s="278"/>
      <c r="X577" s="278"/>
      <c r="Y577" s="278"/>
      <c r="Z577" s="278"/>
    </row>
    <row r="578" spans="1:26" x14ac:dyDescent="0.2">
      <c r="A578" s="277"/>
      <c r="B578" s="278"/>
      <c r="C578" s="278"/>
      <c r="D578" s="278"/>
      <c r="E578" s="278"/>
      <c r="F578" s="278"/>
      <c r="G578" s="278"/>
      <c r="H578" s="278"/>
      <c r="I578" s="278"/>
      <c r="J578" s="278"/>
      <c r="K578" s="278"/>
      <c r="L578" s="278"/>
      <c r="M578" s="278"/>
      <c r="N578" s="278"/>
      <c r="O578" s="278"/>
      <c r="P578" s="278"/>
      <c r="Q578" s="278"/>
      <c r="R578" s="278"/>
      <c r="S578" s="278"/>
      <c r="T578" s="278"/>
      <c r="U578" s="278"/>
      <c r="V578" s="278"/>
      <c r="W578" s="278"/>
      <c r="X578" s="278"/>
      <c r="Y578" s="278"/>
      <c r="Z578" s="278"/>
    </row>
    <row r="579" spans="1:26" x14ac:dyDescent="0.2">
      <c r="A579" s="277"/>
      <c r="B579" s="278"/>
      <c r="C579" s="278"/>
      <c r="D579" s="278"/>
      <c r="E579" s="278"/>
      <c r="F579" s="278"/>
      <c r="G579" s="278"/>
      <c r="H579" s="278"/>
      <c r="I579" s="278"/>
      <c r="J579" s="278"/>
      <c r="K579" s="278"/>
      <c r="L579" s="278"/>
      <c r="M579" s="278"/>
      <c r="N579" s="278"/>
      <c r="O579" s="278"/>
      <c r="P579" s="278"/>
      <c r="Q579" s="278"/>
      <c r="R579" s="278"/>
      <c r="S579" s="278"/>
      <c r="T579" s="278"/>
      <c r="U579" s="278"/>
      <c r="V579" s="278"/>
      <c r="W579" s="278"/>
      <c r="X579" s="278"/>
      <c r="Y579" s="278"/>
      <c r="Z579" s="278"/>
    </row>
    <row r="580" spans="1:26" x14ac:dyDescent="0.2">
      <c r="A580" s="277"/>
      <c r="B580" s="278"/>
      <c r="C580" s="278"/>
      <c r="D580" s="278"/>
      <c r="E580" s="278"/>
      <c r="F580" s="278"/>
      <c r="G580" s="278"/>
      <c r="H580" s="278"/>
      <c r="I580" s="278"/>
      <c r="J580" s="278"/>
      <c r="K580" s="278"/>
      <c r="L580" s="278"/>
      <c r="M580" s="278"/>
      <c r="N580" s="278"/>
      <c r="O580" s="278"/>
      <c r="P580" s="278"/>
      <c r="Q580" s="278"/>
      <c r="R580" s="278"/>
      <c r="S580" s="278"/>
      <c r="T580" s="278"/>
      <c r="U580" s="278"/>
      <c r="V580" s="278"/>
      <c r="W580" s="278"/>
      <c r="X580" s="278"/>
      <c r="Y580" s="278"/>
      <c r="Z580" s="278"/>
    </row>
    <row r="581" spans="1:26" x14ac:dyDescent="0.2">
      <c r="A581" s="277"/>
      <c r="B581" s="278"/>
      <c r="C581" s="278"/>
      <c r="D581" s="278"/>
      <c r="E581" s="278"/>
      <c r="F581" s="278"/>
      <c r="G581" s="278"/>
      <c r="H581" s="278"/>
      <c r="I581" s="278"/>
      <c r="J581" s="278"/>
      <c r="K581" s="278"/>
      <c r="L581" s="278"/>
      <c r="M581" s="278"/>
      <c r="N581" s="278"/>
      <c r="O581" s="278"/>
      <c r="P581" s="278"/>
      <c r="Q581" s="278"/>
      <c r="R581" s="278"/>
      <c r="S581" s="278"/>
      <c r="T581" s="278"/>
      <c r="U581" s="278"/>
      <c r="V581" s="278"/>
      <c r="W581" s="278"/>
      <c r="X581" s="278"/>
      <c r="Y581" s="278"/>
      <c r="Z581" s="278"/>
    </row>
    <row r="582" spans="1:26" x14ac:dyDescent="0.2">
      <c r="A582" s="277"/>
      <c r="B582" s="278"/>
      <c r="C582" s="278"/>
      <c r="D582" s="278"/>
      <c r="E582" s="278"/>
      <c r="F582" s="278"/>
      <c r="G582" s="278"/>
      <c r="H582" s="278"/>
      <c r="I582" s="278"/>
      <c r="J582" s="278"/>
      <c r="K582" s="278"/>
      <c r="L582" s="278"/>
      <c r="M582" s="278"/>
      <c r="N582" s="278"/>
      <c r="O582" s="278"/>
      <c r="P582" s="278"/>
      <c r="Q582" s="278"/>
      <c r="R582" s="278"/>
      <c r="S582" s="278"/>
      <c r="T582" s="278"/>
      <c r="U582" s="278"/>
      <c r="V582" s="278"/>
      <c r="W582" s="278"/>
      <c r="X582" s="278"/>
      <c r="Y582" s="278"/>
      <c r="Z582" s="278"/>
    </row>
    <row r="583" spans="1:26" x14ac:dyDescent="0.2">
      <c r="A583" s="277"/>
      <c r="B583" s="278"/>
      <c r="C583" s="278"/>
      <c r="D583" s="278"/>
      <c r="E583" s="278"/>
      <c r="F583" s="278"/>
      <c r="G583" s="278"/>
      <c r="H583" s="278"/>
      <c r="I583" s="278"/>
      <c r="J583" s="278"/>
      <c r="K583" s="278"/>
      <c r="L583" s="278"/>
      <c r="M583" s="278"/>
      <c r="N583" s="278"/>
      <c r="O583" s="278"/>
      <c r="P583" s="278"/>
      <c r="Q583" s="278"/>
      <c r="R583" s="278"/>
      <c r="S583" s="278"/>
      <c r="T583" s="278"/>
      <c r="U583" s="278"/>
      <c r="V583" s="278"/>
      <c r="W583" s="278"/>
      <c r="X583" s="278"/>
      <c r="Y583" s="278"/>
      <c r="Z583" s="278"/>
    </row>
  </sheetData>
  <dataConsolidate/>
  <mergeCells count="76">
    <mergeCell ref="A1:M2"/>
    <mergeCell ref="D5:F5"/>
    <mergeCell ref="I5:J5"/>
    <mergeCell ref="B6:L6"/>
    <mergeCell ref="B7:B8"/>
    <mergeCell ref="D7:D8"/>
    <mergeCell ref="E7:E8"/>
    <mergeCell ref="F7:F8"/>
    <mergeCell ref="H7:H8"/>
    <mergeCell ref="I7:J8"/>
    <mergeCell ref="K7:K8"/>
    <mergeCell ref="L7:L8"/>
    <mergeCell ref="B9:B10"/>
    <mergeCell ref="D9:D10"/>
    <mergeCell ref="E9:E10"/>
    <mergeCell ref="F9:F10"/>
    <mergeCell ref="H9:H10"/>
    <mergeCell ref="I9:J10"/>
    <mergeCell ref="K9:K10"/>
    <mergeCell ref="L9:L10"/>
    <mergeCell ref="K11:K12"/>
    <mergeCell ref="L11:L12"/>
    <mergeCell ref="I13:J14"/>
    <mergeCell ref="K13:K14"/>
    <mergeCell ref="L13:L14"/>
    <mergeCell ref="B11:B12"/>
    <mergeCell ref="D11:D12"/>
    <mergeCell ref="E11:E12"/>
    <mergeCell ref="F11:F12"/>
    <mergeCell ref="H11:H12"/>
    <mergeCell ref="I11:J12"/>
    <mergeCell ref="B13:B14"/>
    <mergeCell ref="D13:D14"/>
    <mergeCell ref="E13:E14"/>
    <mergeCell ref="F13:F14"/>
    <mergeCell ref="H13:H14"/>
    <mergeCell ref="K15:K16"/>
    <mergeCell ref="L15:L16"/>
    <mergeCell ref="B17:B18"/>
    <mergeCell ref="D17:D18"/>
    <mergeCell ref="E17:E18"/>
    <mergeCell ref="F17:F18"/>
    <mergeCell ref="H17:H18"/>
    <mergeCell ref="I17:J18"/>
    <mergeCell ref="K17:K18"/>
    <mergeCell ref="L17:L18"/>
    <mergeCell ref="B15:B16"/>
    <mergeCell ref="D15:D16"/>
    <mergeCell ref="E15:E16"/>
    <mergeCell ref="F15:F16"/>
    <mergeCell ref="H15:H16"/>
    <mergeCell ref="I15:J16"/>
    <mergeCell ref="K19:K20"/>
    <mergeCell ref="L19:L20"/>
    <mergeCell ref="B21:B22"/>
    <mergeCell ref="D21:D22"/>
    <mergeCell ref="E21:E22"/>
    <mergeCell ref="F21:F22"/>
    <mergeCell ref="H21:H22"/>
    <mergeCell ref="I21:J22"/>
    <mergeCell ref="K21:K22"/>
    <mergeCell ref="L21:L22"/>
    <mergeCell ref="B19:B20"/>
    <mergeCell ref="D19:D20"/>
    <mergeCell ref="E19:E20"/>
    <mergeCell ref="F19:F20"/>
    <mergeCell ref="H19:H20"/>
    <mergeCell ref="I19:J20"/>
    <mergeCell ref="I29:J29"/>
    <mergeCell ref="I30:J30"/>
    <mergeCell ref="I23:J23"/>
    <mergeCell ref="I24:J24"/>
    <mergeCell ref="I25:J25"/>
    <mergeCell ref="I26:J26"/>
    <mergeCell ref="I27:J27"/>
    <mergeCell ref="I28:J28"/>
  </mergeCells>
  <conditionalFormatting sqref="A60:A61 A5:A6 A9 A17 A24:A26 A28:A30 A32:A34 A36:A38 A40:A42 A44:A46 A48:A50 A52:A54 A56:A58 A11 A13 A19 A21">
    <cfRule type="expression" dxfId="99" priority="28" stopIfTrue="1">
      <formula>IF(AND($C$5=3,$C$6=3,#REF!=3,$C$7=3),1,0)</formula>
    </cfRule>
  </conditionalFormatting>
  <conditionalFormatting sqref="B6 B31:L31 B35:L36 B40:L41 B45:L46 B50:L51 B55:L56 B60:L61 I30 I7 L7 I17 I25:I26 K25:L26 K30:L30 B5:D5 G5:L5 L17 L19">
    <cfRule type="expression" dxfId="98" priority="29" stopIfTrue="1">
      <formula>IF(AND($C$5=3,$C$6=3,#REF!=3,$C$7=3),1,0)</formula>
    </cfRule>
  </conditionalFormatting>
  <conditionalFormatting sqref="L13 I13">
    <cfRule type="expression" dxfId="97" priority="27" stopIfTrue="1">
      <formula>IF(AND($C$5=3,$C$6=3,#REF!=3,$C$7=3),1,0)</formula>
    </cfRule>
  </conditionalFormatting>
  <conditionalFormatting sqref="I15 L15">
    <cfRule type="expression" dxfId="96" priority="26" stopIfTrue="1">
      <formula>IF(AND($C$5=3,$C$6=3,#REF!=3,$C$7=3),1,0)</formula>
    </cfRule>
  </conditionalFormatting>
  <conditionalFormatting sqref="I23 L21 K23:L23">
    <cfRule type="expression" dxfId="95" priority="25" stopIfTrue="1">
      <formula>IF(AND($C$5=3,$C$6=3,#REF!=3,$C$7=3),1,0)</formula>
    </cfRule>
  </conditionalFormatting>
  <conditionalFormatting sqref="I24 K24:L24">
    <cfRule type="expression" dxfId="94" priority="24" stopIfTrue="1">
      <formula>IF(AND($C$5=3,$C$6=3,#REF!=3,$C$7=3),1,0)</formula>
    </cfRule>
  </conditionalFormatting>
  <conditionalFormatting sqref="I27:I28 K27:L28">
    <cfRule type="expression" dxfId="93" priority="23" stopIfTrue="1">
      <formula>IF(AND($C$5=3,$C$6=3,#REF!=3,$C$7=3),1,0)</formula>
    </cfRule>
  </conditionalFormatting>
  <conditionalFormatting sqref="I29 K29:L29">
    <cfRule type="expression" dxfId="92" priority="22" stopIfTrue="1">
      <formula>IF(AND($C$5=3,$C$6=3,#REF!=3,$C$7=3),1,0)</formula>
    </cfRule>
  </conditionalFormatting>
  <conditionalFormatting sqref="B32:L33">
    <cfRule type="expression" dxfId="91" priority="21" stopIfTrue="1">
      <formula>IF(AND($C$5=3,$C$6=3,#REF!=3,$C$7=3),1,0)</formula>
    </cfRule>
  </conditionalFormatting>
  <conditionalFormatting sqref="B34:L34">
    <cfRule type="expression" dxfId="90" priority="20" stopIfTrue="1">
      <formula>IF(AND($C$5=3,$C$6=3,#REF!=3,$C$7=3),1,0)</formula>
    </cfRule>
  </conditionalFormatting>
  <conditionalFormatting sqref="B37:L38">
    <cfRule type="expression" dxfId="89" priority="19" stopIfTrue="1">
      <formula>IF(AND($C$5=3,$C$6=3,#REF!=3,$C$7=3),1,0)</formula>
    </cfRule>
  </conditionalFormatting>
  <conditionalFormatting sqref="B39:L39">
    <cfRule type="expression" dxfId="88" priority="18" stopIfTrue="1">
      <formula>IF(AND($C$5=3,$C$6=3,#REF!=3,$C$7=3),1,0)</formula>
    </cfRule>
  </conditionalFormatting>
  <conditionalFormatting sqref="B42:L43">
    <cfRule type="expression" dxfId="87" priority="17" stopIfTrue="1">
      <formula>IF(AND($C$5=3,$C$6=3,#REF!=3,$C$7=3),1,0)</formula>
    </cfRule>
  </conditionalFormatting>
  <conditionalFormatting sqref="B44:L44">
    <cfRule type="expression" dxfId="86" priority="16" stopIfTrue="1">
      <formula>IF(AND($C$5=3,$C$6=3,#REF!=3,$C$7=3),1,0)</formula>
    </cfRule>
  </conditionalFormatting>
  <conditionalFormatting sqref="B47:L48">
    <cfRule type="expression" dxfId="85" priority="15" stopIfTrue="1">
      <formula>IF(AND($C$5=3,$C$6=3,#REF!=3,$C$7=3),1,0)</formula>
    </cfRule>
  </conditionalFormatting>
  <conditionalFormatting sqref="B49:L49">
    <cfRule type="expression" dxfId="84" priority="14" stopIfTrue="1">
      <formula>IF(AND($C$5=3,$C$6=3,#REF!=3,$C$7=3),1,0)</formula>
    </cfRule>
  </conditionalFormatting>
  <conditionalFormatting sqref="B52:L53">
    <cfRule type="expression" dxfId="83" priority="13" stopIfTrue="1">
      <formula>IF(AND($C$5=3,$C$6=3,#REF!=3,$C$7=3),1,0)</formula>
    </cfRule>
  </conditionalFormatting>
  <conditionalFormatting sqref="B54:L54">
    <cfRule type="expression" dxfId="82" priority="12" stopIfTrue="1">
      <formula>IF(AND($C$5=3,$C$6=3,#REF!=3,$C$7=3),1,0)</formula>
    </cfRule>
  </conditionalFormatting>
  <conditionalFormatting sqref="B57:L58">
    <cfRule type="expression" dxfId="81" priority="11" stopIfTrue="1">
      <formula>IF(AND($C$5=3,$C$6=3,#REF!=3,$C$7=3),1,0)</formula>
    </cfRule>
  </conditionalFormatting>
  <conditionalFormatting sqref="B59:L59">
    <cfRule type="expression" dxfId="80" priority="10" stopIfTrue="1">
      <formula>IF(AND($C$5=3,$C$6=3,#REF!=3,$C$7=3),1,0)</formula>
    </cfRule>
  </conditionalFormatting>
  <conditionalFormatting sqref="I21">
    <cfRule type="expression" dxfId="79" priority="9" stopIfTrue="1">
      <formula>IF(AND($C$5=3,$C$6=3,#REF!=3,$C$7=3),1,0)</formula>
    </cfRule>
  </conditionalFormatting>
  <conditionalFormatting sqref="K13 K15 K17 K19 K21">
    <cfRule type="expression" dxfId="78" priority="8" stopIfTrue="1">
      <formula>IF(AND($C$5=3,$C$6=3,#REF!=3,$C$7=3),1,0)</formula>
    </cfRule>
  </conditionalFormatting>
  <conditionalFormatting sqref="I19">
    <cfRule type="expression" dxfId="77" priority="6" stopIfTrue="1">
      <formula>IF(AND($C$5=3,$C$6=3,#REF!=3,$C$7=3),1,0)</formula>
    </cfRule>
  </conditionalFormatting>
  <conditionalFormatting sqref="K7">
    <cfRule type="expression" dxfId="76" priority="5" stopIfTrue="1">
      <formula>IF(AND($C$5=3,$C$6=3,#REF!=3,$C$7=3),1,0)</formula>
    </cfRule>
  </conditionalFormatting>
  <conditionalFormatting sqref="I9 L9">
    <cfRule type="expression" dxfId="75" priority="4" stopIfTrue="1">
      <formula>IF(AND($C$5=3,$C$6=3,#REF!=3,$C$7=3),1,0)</formula>
    </cfRule>
  </conditionalFormatting>
  <conditionalFormatting sqref="K9">
    <cfRule type="expression" dxfId="74" priority="3" stopIfTrue="1">
      <formula>IF(AND($C$5=3,$C$6=3,#REF!=3,$C$7=3),1,0)</formula>
    </cfRule>
  </conditionalFormatting>
  <conditionalFormatting sqref="I11 L11">
    <cfRule type="expression" dxfId="73" priority="2" stopIfTrue="1">
      <formula>IF(AND($C$5=3,$C$6=3,#REF!=3,$C$7=3),1,0)</formula>
    </cfRule>
  </conditionalFormatting>
  <conditionalFormatting sqref="K11">
    <cfRule type="expression" dxfId="72" priority="1" stopIfTrue="1">
      <formula>IF(AND($C$5=3,$C$6=3,#REF!=3,$C$7=3),1,0)</formula>
    </cfRule>
  </conditionalFormatting>
  <pageMargins left="0.75" right="0.75" top="1" bottom="1" header="0" footer="0"/>
  <pageSetup paperSize="9" scale="8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Menu</vt:lpstr>
      <vt:lpstr>- PRIMERA DIVISIÓN-</vt:lpstr>
      <vt:lpstr>- SEGUNDA DIVISIÓN -</vt:lpstr>
      <vt:lpstr>LLaves-Semifinales 1ra División</vt:lpstr>
      <vt:lpstr>- C -</vt:lpstr>
      <vt:lpstr>Reclasificación</vt:lpstr>
      <vt:lpstr>LLaves Cuartos de Final</vt:lpstr>
      <vt:lpstr>LLaves Semifinales</vt:lpstr>
      <vt:lpstr>FINAL 1ra División</vt:lpstr>
      <vt:lpstr>FINAL 2da División</vt:lpstr>
      <vt:lpstr>Octavos de Final</vt:lpstr>
      <vt:lpstr>Cuartos de Final</vt:lpstr>
      <vt:lpstr>Semifinal</vt:lpstr>
      <vt:lpstr>FINAL</vt:lpstr>
      <vt:lpstr>Fixture</vt:lpstr>
      <vt:lpstr>calculoA</vt:lpstr>
      <vt:lpstr>calculoB</vt:lpstr>
      <vt:lpstr>calculoC</vt:lpstr>
      <vt:lpstr>calculoD</vt:lpstr>
      <vt:lpstr>calculoH</vt:lpstr>
    </vt:vector>
  </TitlesOfParts>
  <Manager>Pablo Camino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Seguí paso a paso la Copa del Mundo 2002</dc:title>
  <dc:creator>wilson</dc:creator>
  <cp:lastModifiedBy>IEI</cp:lastModifiedBy>
  <cp:lastPrinted>2005-12-13T14:05:33Z</cp:lastPrinted>
  <dcterms:created xsi:type="dcterms:W3CDTF">2001-10-15T19:26:14Z</dcterms:created>
  <dcterms:modified xsi:type="dcterms:W3CDTF">2015-05-04T21:19:14Z</dcterms:modified>
</cp:coreProperties>
</file>