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zeth\Downloads\"/>
    </mc:Choice>
  </mc:AlternateContent>
  <bookViews>
    <workbookView showHorizontalScroll="0" showVerticalScroll="0" xWindow="0" yWindow="0" windowWidth="16815" windowHeight="7155" firstSheet="1" activeTab="15"/>
  </bookViews>
  <sheets>
    <sheet name="Menu" sheetId="23" state="hidden" r:id="rId1"/>
    <sheet name="- A -" sheetId="1" r:id="rId2"/>
    <sheet name="- B -" sheetId="4" r:id="rId3"/>
    <sheet name="- C -" sheetId="6" r:id="rId4"/>
    <sheet name="- D -" sheetId="8" r:id="rId5"/>
    <sheet name="- E -" sheetId="11" r:id="rId6"/>
    <sheet name="- F -" sheetId="12" r:id="rId7"/>
    <sheet name="- G -" sheetId="14" r:id="rId8"/>
    <sheet name="- H -" sheetId="16" r:id="rId9"/>
    <sheet name="- I -" sheetId="28" r:id="rId10"/>
    <sheet name="- J - " sheetId="29" r:id="rId11"/>
    <sheet name="- K -" sheetId="30" r:id="rId12"/>
    <sheet name="- L -" sheetId="31" r:id="rId13"/>
    <sheet name="- M -" sheetId="32" r:id="rId14"/>
    <sheet name="- N -" sheetId="33" r:id="rId15"/>
    <sheet name="- O - " sheetId="38" r:id="rId16"/>
    <sheet name="Octavos de Final" sheetId="19" r:id="rId17"/>
    <sheet name="Cuartos de Final" sheetId="20" r:id="rId18"/>
    <sheet name="Semifinal" sheetId="21" r:id="rId19"/>
    <sheet name="FINAL" sheetId="22" r:id="rId20"/>
    <sheet name="Fixture" sheetId="25" state="hidden" r:id="rId21"/>
    <sheet name="calculoA" sheetId="3" state="hidden" r:id="rId22"/>
    <sheet name="calculoB" sheetId="5" state="hidden" r:id="rId23"/>
    <sheet name="calculoC" sheetId="7" state="hidden" r:id="rId24"/>
    <sheet name="calculoD" sheetId="9" state="hidden" r:id="rId25"/>
    <sheet name="calculoE" sheetId="10" state="hidden" r:id="rId26"/>
    <sheet name="calculoF" sheetId="13" state="hidden" r:id="rId27"/>
    <sheet name="calculoG" sheetId="15" state="hidden" r:id="rId28"/>
    <sheet name="calculoH" sheetId="17" state="hidden" r:id="rId29"/>
  </sheets>
  <definedNames>
    <definedName name="calculoJ" localSheetId="15">#REF!</definedName>
    <definedName name="calculoJ">#REF!</definedName>
    <definedName name="Final" localSheetId="9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 localSheetId="15">#REF!</definedName>
    <definedName name="Final">#REF!</definedName>
    <definedName name="FirstRound" localSheetId="9">#REF!</definedName>
    <definedName name="FirstRound" localSheetId="10">#REF!</definedName>
    <definedName name="FirstRound" localSheetId="11">#REF!</definedName>
    <definedName name="FirstRound" localSheetId="12">#REF!</definedName>
    <definedName name="FirstRound" localSheetId="13">#REF!</definedName>
    <definedName name="FirstRound" localSheetId="14">#REF!</definedName>
    <definedName name="FirstRound" localSheetId="15">#REF!</definedName>
    <definedName name="FirstRound">#REF!</definedName>
    <definedName name="Groups" localSheetId="9">#REF!</definedName>
    <definedName name="Groups" localSheetId="10">#REF!</definedName>
    <definedName name="Groups" localSheetId="11">#REF!</definedName>
    <definedName name="Groups" localSheetId="12">#REF!</definedName>
    <definedName name="Groups" localSheetId="13">#REF!</definedName>
    <definedName name="Groups" localSheetId="14">#REF!</definedName>
    <definedName name="Groups" localSheetId="15">#REF!</definedName>
    <definedName name="Groups">#REF!</definedName>
    <definedName name="M" localSheetId="15">#REF!</definedName>
    <definedName name="M">#REF!</definedName>
    <definedName name="Playoff" localSheetId="9">#REF!</definedName>
    <definedName name="Playoff" localSheetId="10">#REF!</definedName>
    <definedName name="Playoff" localSheetId="11">#REF!</definedName>
    <definedName name="Playoff" localSheetId="12">#REF!</definedName>
    <definedName name="Playoff" localSheetId="13">#REF!</definedName>
    <definedName name="Playoff" localSheetId="14">#REF!</definedName>
    <definedName name="Playoff" localSheetId="15">#REF!</definedName>
    <definedName name="Playoff">#REF!</definedName>
    <definedName name="QuarterFinals" localSheetId="9">#REF!</definedName>
    <definedName name="QuarterFinals" localSheetId="10">#REF!</definedName>
    <definedName name="QuarterFinals" localSheetId="11">#REF!</definedName>
    <definedName name="QuarterFinals" localSheetId="12">#REF!</definedName>
    <definedName name="QuarterFinals" localSheetId="13">#REF!</definedName>
    <definedName name="QuarterFinals" localSheetId="14">#REF!</definedName>
    <definedName name="QuarterFinals" localSheetId="15">#REF!</definedName>
    <definedName name="QuarterFinals">#REF!</definedName>
    <definedName name="SecondRound" localSheetId="9">#REF!</definedName>
    <definedName name="SecondRound" localSheetId="10">#REF!</definedName>
    <definedName name="SecondRound" localSheetId="11">#REF!</definedName>
    <definedName name="SecondRound" localSheetId="12">#REF!</definedName>
    <definedName name="SecondRound" localSheetId="13">#REF!</definedName>
    <definedName name="SecondRound" localSheetId="14">#REF!</definedName>
    <definedName name="SecondRound" localSheetId="15">#REF!</definedName>
    <definedName name="SecondRound">#REF!</definedName>
    <definedName name="SemiFinals" localSheetId="9">#REF!</definedName>
    <definedName name="SemiFinals" localSheetId="10">#REF!</definedName>
    <definedName name="SemiFinals" localSheetId="11">#REF!</definedName>
    <definedName name="SemiFinals" localSheetId="12">#REF!</definedName>
    <definedName name="SemiFinals" localSheetId="13">#REF!</definedName>
    <definedName name="SemiFinals" localSheetId="14">#REF!</definedName>
    <definedName name="SemiFinals" localSheetId="15">#REF!</definedName>
    <definedName name="SemiFinals">#REF!</definedName>
  </definedNames>
  <calcPr calcId="152511" iterateDelta="1E-4"/>
</workbook>
</file>

<file path=xl/calcChain.xml><?xml version="1.0" encoding="utf-8"?>
<calcChain xmlns="http://schemas.openxmlformats.org/spreadsheetml/2006/main">
  <c r="F11" i="38" l="1"/>
  <c r="B11" i="38"/>
  <c r="A11" i="38"/>
  <c r="F10" i="38"/>
  <c r="B10" i="38"/>
  <c r="A10" i="38"/>
  <c r="F9" i="38"/>
  <c r="B9" i="38"/>
  <c r="A9" i="38"/>
  <c r="F8" i="38"/>
  <c r="B8" i="38"/>
  <c r="A8" i="38"/>
  <c r="F7" i="38"/>
  <c r="B7" i="38"/>
  <c r="A7" i="38"/>
  <c r="F6" i="38"/>
  <c r="B6" i="38"/>
  <c r="A6" i="38"/>
  <c r="F9" i="17" l="1"/>
  <c r="K9" i="17" s="1"/>
  <c r="D9" i="17"/>
  <c r="C9" i="17"/>
  <c r="B9" i="17"/>
  <c r="F8" i="17"/>
  <c r="AF8" i="17" s="1"/>
  <c r="D8" i="17"/>
  <c r="C8" i="17"/>
  <c r="B8" i="17"/>
  <c r="F7" i="17"/>
  <c r="D7" i="17"/>
  <c r="C7" i="17"/>
  <c r="B7" i="17"/>
  <c r="F6" i="17"/>
  <c r="D6" i="17"/>
  <c r="C6" i="17"/>
  <c r="B6" i="17"/>
  <c r="F5" i="17"/>
  <c r="D5" i="17"/>
  <c r="C5" i="17"/>
  <c r="B5" i="17"/>
  <c r="F4" i="17"/>
  <c r="D4" i="17"/>
  <c r="C4" i="17"/>
  <c r="B4" i="17"/>
  <c r="AB2" i="17"/>
  <c r="F19" i="17" s="1"/>
  <c r="O19" i="17" s="1"/>
  <c r="S19" i="17" s="1"/>
  <c r="U2" i="17"/>
  <c r="F18" i="17" s="1"/>
  <c r="O18" i="17" s="1"/>
  <c r="N2" i="17"/>
  <c r="F17" i="17" s="1"/>
  <c r="G2" i="17"/>
  <c r="F16" i="17" s="1"/>
  <c r="F9" i="15"/>
  <c r="D9" i="15"/>
  <c r="C9" i="15"/>
  <c r="B9" i="15"/>
  <c r="F8" i="15"/>
  <c r="Z8" i="15" s="1"/>
  <c r="D8" i="15"/>
  <c r="C8" i="15"/>
  <c r="B8" i="15"/>
  <c r="F7" i="15"/>
  <c r="AG7" i="15" s="1"/>
  <c r="D7" i="15"/>
  <c r="C7" i="15"/>
  <c r="B7" i="15"/>
  <c r="F6" i="15"/>
  <c r="Z6" i="15" s="1"/>
  <c r="D6" i="15"/>
  <c r="C6" i="15"/>
  <c r="B6" i="15"/>
  <c r="F5" i="15"/>
  <c r="D5" i="15"/>
  <c r="C5" i="15"/>
  <c r="B5" i="15"/>
  <c r="F4" i="15"/>
  <c r="D4" i="15"/>
  <c r="C4" i="15"/>
  <c r="B4" i="15"/>
  <c r="AB2" i="15"/>
  <c r="F19" i="15" s="1"/>
  <c r="O19" i="15" s="1"/>
  <c r="S19" i="15" s="1"/>
  <c r="U2" i="15"/>
  <c r="F18" i="15" s="1"/>
  <c r="O18" i="15" s="1"/>
  <c r="N2" i="15"/>
  <c r="F17" i="15" s="1"/>
  <c r="G2" i="15"/>
  <c r="F16" i="15" s="1"/>
  <c r="F9" i="13"/>
  <c r="AG9" i="13" s="1"/>
  <c r="D9" i="13"/>
  <c r="C9" i="13"/>
  <c r="B9" i="13"/>
  <c r="F8" i="13"/>
  <c r="D8" i="13"/>
  <c r="C8" i="13"/>
  <c r="B8" i="13"/>
  <c r="F7" i="13"/>
  <c r="AG7" i="13" s="1"/>
  <c r="D7" i="13"/>
  <c r="C7" i="13"/>
  <c r="B7" i="13"/>
  <c r="F6" i="13"/>
  <c r="Y6" i="13" s="1"/>
  <c r="D6" i="13"/>
  <c r="C6" i="13"/>
  <c r="B6" i="13"/>
  <c r="F5" i="13"/>
  <c r="D5" i="13"/>
  <c r="C5" i="13"/>
  <c r="B5" i="13"/>
  <c r="A5" i="13"/>
  <c r="F4" i="13"/>
  <c r="D4" i="13"/>
  <c r="C4" i="13"/>
  <c r="B4" i="13"/>
  <c r="AB2" i="13"/>
  <c r="F19" i="13" s="1"/>
  <c r="O19" i="13" s="1"/>
  <c r="S19" i="13" s="1"/>
  <c r="U2" i="13"/>
  <c r="F18" i="13" s="1"/>
  <c r="O18" i="13" s="1"/>
  <c r="N2" i="13"/>
  <c r="F17" i="13" s="1"/>
  <c r="G2" i="13"/>
  <c r="F16" i="13" s="1"/>
  <c r="F9" i="10"/>
  <c r="AF9" i="10" s="1"/>
  <c r="D9" i="10"/>
  <c r="C9" i="10"/>
  <c r="B9" i="10"/>
  <c r="F8" i="10"/>
  <c r="Z8" i="10" s="1"/>
  <c r="D8" i="10"/>
  <c r="C8" i="10"/>
  <c r="B8" i="10"/>
  <c r="F7" i="10"/>
  <c r="D7" i="10"/>
  <c r="C7" i="10"/>
  <c r="B7" i="10"/>
  <c r="F6" i="10"/>
  <c r="D6" i="10"/>
  <c r="C6" i="10"/>
  <c r="B6" i="10"/>
  <c r="F5" i="10"/>
  <c r="D5" i="10"/>
  <c r="C5" i="10"/>
  <c r="B5" i="10"/>
  <c r="F4" i="10"/>
  <c r="D4" i="10"/>
  <c r="C4" i="10"/>
  <c r="B4" i="10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F9" i="9"/>
  <c r="AG9" i="9" s="1"/>
  <c r="D9" i="9"/>
  <c r="C9" i="9"/>
  <c r="B9" i="9"/>
  <c r="F8" i="9"/>
  <c r="S8" i="9" s="1"/>
  <c r="D8" i="9"/>
  <c r="C8" i="9"/>
  <c r="B8" i="9"/>
  <c r="F7" i="9"/>
  <c r="D7" i="9"/>
  <c r="C7" i="9"/>
  <c r="B7" i="9"/>
  <c r="F6" i="9"/>
  <c r="D6" i="9"/>
  <c r="C6" i="9"/>
  <c r="B6" i="9"/>
  <c r="F5" i="9"/>
  <c r="D5" i="9"/>
  <c r="C5" i="9"/>
  <c r="B5" i="9"/>
  <c r="F4" i="9"/>
  <c r="D4" i="9"/>
  <c r="C4" i="9"/>
  <c r="B4" i="9"/>
  <c r="AB2" i="9"/>
  <c r="F19" i="9" s="1"/>
  <c r="O19" i="9" s="1"/>
  <c r="S19" i="9" s="1"/>
  <c r="U2" i="9"/>
  <c r="F18" i="9" s="1"/>
  <c r="O18" i="9" s="1"/>
  <c r="N2" i="9"/>
  <c r="F17" i="9" s="1"/>
  <c r="G2" i="9"/>
  <c r="F16" i="9" s="1"/>
  <c r="F9" i="7"/>
  <c r="AG9" i="7" s="1"/>
  <c r="D9" i="7"/>
  <c r="C9" i="7"/>
  <c r="B9" i="7"/>
  <c r="F8" i="7"/>
  <c r="AF8" i="7" s="1"/>
  <c r="D8" i="7"/>
  <c r="C8" i="7"/>
  <c r="B8" i="7"/>
  <c r="F7" i="7"/>
  <c r="AG7" i="7" s="1"/>
  <c r="D7" i="7"/>
  <c r="C7" i="7"/>
  <c r="B7" i="7"/>
  <c r="F6" i="7"/>
  <c r="D6" i="7"/>
  <c r="C6" i="7"/>
  <c r="B6" i="7"/>
  <c r="F5" i="7"/>
  <c r="D5" i="7"/>
  <c r="C5" i="7"/>
  <c r="B5" i="7"/>
  <c r="F4" i="7"/>
  <c r="D4" i="7"/>
  <c r="C4" i="7"/>
  <c r="B4" i="7"/>
  <c r="AB2" i="7"/>
  <c r="F19" i="7" s="1"/>
  <c r="O19" i="7" s="1"/>
  <c r="S19" i="7" s="1"/>
  <c r="U2" i="7"/>
  <c r="F18" i="7" s="1"/>
  <c r="O18" i="7" s="1"/>
  <c r="N2" i="7"/>
  <c r="F17" i="7" s="1"/>
  <c r="G2" i="7"/>
  <c r="F16" i="7" s="1"/>
  <c r="F9" i="5"/>
  <c r="AG9" i="5" s="1"/>
  <c r="D9" i="5"/>
  <c r="C9" i="5"/>
  <c r="B9" i="5"/>
  <c r="F8" i="5"/>
  <c r="K8" i="5" s="1"/>
  <c r="D8" i="5"/>
  <c r="C8" i="5"/>
  <c r="B8" i="5"/>
  <c r="F7" i="5"/>
  <c r="D7" i="5"/>
  <c r="C7" i="5"/>
  <c r="B7" i="5"/>
  <c r="F6" i="5"/>
  <c r="D6" i="5"/>
  <c r="C6" i="5"/>
  <c r="B6" i="5"/>
  <c r="F5" i="5"/>
  <c r="D5" i="5"/>
  <c r="C5" i="5"/>
  <c r="B5" i="5"/>
  <c r="F4" i="5"/>
  <c r="D4" i="5"/>
  <c r="C4" i="5"/>
  <c r="B4" i="5"/>
  <c r="AB2" i="5"/>
  <c r="F19" i="5" s="1"/>
  <c r="O19" i="5" s="1"/>
  <c r="S19" i="5" s="1"/>
  <c r="U2" i="5"/>
  <c r="F18" i="5" s="1"/>
  <c r="O18" i="5" s="1"/>
  <c r="N2" i="5"/>
  <c r="F17" i="5" s="1"/>
  <c r="G2" i="5"/>
  <c r="F16" i="5" s="1"/>
  <c r="F9" i="3"/>
  <c r="AG9" i="3" s="1"/>
  <c r="D9" i="3"/>
  <c r="C9" i="3"/>
  <c r="B9" i="3"/>
  <c r="F8" i="3"/>
  <c r="AF8" i="3" s="1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AF4" i="3" s="1"/>
  <c r="D4" i="3"/>
  <c r="C4" i="3"/>
  <c r="B4" i="3"/>
  <c r="AB2" i="3"/>
  <c r="F19" i="3" s="1"/>
  <c r="O19" i="3" s="1"/>
  <c r="S19" i="3" s="1"/>
  <c r="U2" i="3"/>
  <c r="F18" i="3" s="1"/>
  <c r="O18" i="3" s="1"/>
  <c r="N2" i="3"/>
  <c r="F17" i="3" s="1"/>
  <c r="G2" i="3"/>
  <c r="F16" i="3" s="1"/>
  <c r="F68" i="25"/>
  <c r="E68" i="25"/>
  <c r="C68" i="25"/>
  <c r="B68" i="25"/>
  <c r="M65" i="25"/>
  <c r="L65" i="25"/>
  <c r="J65" i="25"/>
  <c r="I65" i="25"/>
  <c r="F63" i="25"/>
  <c r="E63" i="25"/>
  <c r="C63" i="25"/>
  <c r="B63" i="25"/>
  <c r="S60" i="25"/>
  <c r="Q60" i="25"/>
  <c r="F58" i="25"/>
  <c r="E58" i="25"/>
  <c r="C58" i="25"/>
  <c r="B58" i="25"/>
  <c r="M55" i="25"/>
  <c r="L55" i="25"/>
  <c r="J55" i="25"/>
  <c r="I55" i="25"/>
  <c r="F53" i="25"/>
  <c r="E53" i="25"/>
  <c r="C53" i="25"/>
  <c r="B53" i="25"/>
  <c r="Z48" i="25"/>
  <c r="X48" i="25"/>
  <c r="F48" i="25"/>
  <c r="E48" i="25"/>
  <c r="C48" i="25"/>
  <c r="B48" i="25"/>
  <c r="M45" i="25"/>
  <c r="L45" i="25"/>
  <c r="J45" i="25"/>
  <c r="I45" i="25"/>
  <c r="F43" i="25"/>
  <c r="E43" i="25"/>
  <c r="C43" i="25"/>
  <c r="B43" i="25"/>
  <c r="S40" i="25"/>
  <c r="Q40" i="25"/>
  <c r="F38" i="25"/>
  <c r="E38" i="25"/>
  <c r="C38" i="25"/>
  <c r="B38" i="25"/>
  <c r="M35" i="25"/>
  <c r="L35" i="25"/>
  <c r="J35" i="25"/>
  <c r="I35" i="25"/>
  <c r="F33" i="25"/>
  <c r="E33" i="25"/>
  <c r="C33" i="25"/>
  <c r="B33" i="25"/>
  <c r="Z28" i="25"/>
  <c r="X28" i="25"/>
  <c r="S28" i="25"/>
  <c r="Q28" i="25"/>
  <c r="L28" i="25"/>
  <c r="J28" i="25"/>
  <c r="E28" i="25"/>
  <c r="C28" i="25"/>
  <c r="Z26" i="25"/>
  <c r="X26" i="25"/>
  <c r="S26" i="25"/>
  <c r="Q26" i="25"/>
  <c r="L26" i="25"/>
  <c r="J26" i="25"/>
  <c r="E26" i="25"/>
  <c r="C26" i="25"/>
  <c r="Z24" i="25"/>
  <c r="X24" i="25"/>
  <c r="S24" i="25"/>
  <c r="Q24" i="25"/>
  <c r="L24" i="25"/>
  <c r="J24" i="25"/>
  <c r="E24" i="25"/>
  <c r="C24" i="25"/>
  <c r="Z22" i="25"/>
  <c r="X22" i="25"/>
  <c r="S22" i="25"/>
  <c r="Q22" i="25"/>
  <c r="L22" i="25"/>
  <c r="J22" i="25"/>
  <c r="E22" i="25"/>
  <c r="C22" i="25"/>
  <c r="Z20" i="25"/>
  <c r="X20" i="25"/>
  <c r="S20" i="25"/>
  <c r="Q20" i="25"/>
  <c r="L20" i="25"/>
  <c r="J20" i="25"/>
  <c r="E20" i="25"/>
  <c r="C20" i="25"/>
  <c r="Z18" i="25"/>
  <c r="X18" i="25"/>
  <c r="S18" i="25"/>
  <c r="Q18" i="25"/>
  <c r="L18" i="25"/>
  <c r="J18" i="25"/>
  <c r="E18" i="25"/>
  <c r="C18" i="25"/>
  <c r="Z14" i="25"/>
  <c r="X14" i="25"/>
  <c r="S14" i="25"/>
  <c r="Q14" i="25"/>
  <c r="L14" i="25"/>
  <c r="J14" i="25"/>
  <c r="E14" i="25"/>
  <c r="C14" i="25"/>
  <c r="Z12" i="25"/>
  <c r="X12" i="25"/>
  <c r="S12" i="25"/>
  <c r="Q12" i="25"/>
  <c r="L12" i="25"/>
  <c r="J12" i="25"/>
  <c r="E12" i="25"/>
  <c r="C12" i="25"/>
  <c r="Z10" i="25"/>
  <c r="X10" i="25"/>
  <c r="S10" i="25"/>
  <c r="Q10" i="25"/>
  <c r="L10" i="25"/>
  <c r="J10" i="25"/>
  <c r="E10" i="25"/>
  <c r="C10" i="25"/>
  <c r="Z8" i="25"/>
  <c r="X8" i="25"/>
  <c r="S8" i="25"/>
  <c r="Q8" i="25"/>
  <c r="L8" i="25"/>
  <c r="J8" i="25"/>
  <c r="E8" i="25"/>
  <c r="C8" i="25"/>
  <c r="Z6" i="25"/>
  <c r="X6" i="25"/>
  <c r="S6" i="25"/>
  <c r="Q6" i="25"/>
  <c r="L6" i="25"/>
  <c r="J6" i="25"/>
  <c r="E6" i="25"/>
  <c r="C6" i="25"/>
  <c r="Z4" i="25"/>
  <c r="X4" i="25"/>
  <c r="S4" i="25"/>
  <c r="Q4" i="25"/>
  <c r="L4" i="25"/>
  <c r="J4" i="25"/>
  <c r="E4" i="25"/>
  <c r="C4" i="25"/>
  <c r="S27" i="22"/>
  <c r="S28" i="22" s="1"/>
  <c r="R27" i="22"/>
  <c r="E10" i="22"/>
  <c r="A16" i="22" s="1"/>
  <c r="S23" i="21"/>
  <c r="S24" i="21" s="1"/>
  <c r="R23" i="21"/>
  <c r="E12" i="21"/>
  <c r="E8" i="21"/>
  <c r="S23" i="20"/>
  <c r="R23" i="20"/>
  <c r="S24" i="20" s="1"/>
  <c r="J20" i="20"/>
  <c r="E13" i="21" s="1"/>
  <c r="J16" i="20"/>
  <c r="E11" i="21" s="1"/>
  <c r="P60" i="25" s="1"/>
  <c r="J12" i="20"/>
  <c r="E9" i="21" s="1"/>
  <c r="T40" i="25" s="1"/>
  <c r="J8" i="20"/>
  <c r="E7" i="21" s="1"/>
  <c r="J43" i="19"/>
  <c r="A43" i="19"/>
  <c r="J38" i="19"/>
  <c r="A38" i="19"/>
  <c r="J33" i="19"/>
  <c r="A33" i="19"/>
  <c r="J28" i="19"/>
  <c r="A28" i="19"/>
  <c r="J23" i="19"/>
  <c r="A23" i="19"/>
  <c r="J18" i="19"/>
  <c r="A18" i="19"/>
  <c r="J13" i="19"/>
  <c r="A13" i="19"/>
  <c r="J8" i="19"/>
  <c r="A8" i="19"/>
  <c r="F11" i="33"/>
  <c r="B11" i="33"/>
  <c r="A11" i="33"/>
  <c r="F10" i="33"/>
  <c r="B10" i="33"/>
  <c r="A10" i="33"/>
  <c r="F9" i="33"/>
  <c r="B9" i="33"/>
  <c r="A9" i="33"/>
  <c r="F8" i="33"/>
  <c r="B8" i="33"/>
  <c r="A8" i="33"/>
  <c r="F7" i="33"/>
  <c r="B7" i="33"/>
  <c r="A7" i="33"/>
  <c r="F6" i="33"/>
  <c r="B6" i="33"/>
  <c r="A6" i="33"/>
  <c r="F11" i="32"/>
  <c r="B11" i="32"/>
  <c r="A11" i="32"/>
  <c r="F10" i="32"/>
  <c r="B10" i="32"/>
  <c r="A10" i="32"/>
  <c r="F9" i="32"/>
  <c r="B9" i="32"/>
  <c r="A9" i="32"/>
  <c r="F8" i="32"/>
  <c r="B8" i="32"/>
  <c r="A8" i="32"/>
  <c r="F7" i="32"/>
  <c r="B7" i="32"/>
  <c r="A7" i="32"/>
  <c r="F6" i="32"/>
  <c r="B6" i="32"/>
  <c r="A6" i="32"/>
  <c r="F11" i="31"/>
  <c r="B11" i="31"/>
  <c r="A11" i="31"/>
  <c r="F10" i="31"/>
  <c r="B10" i="31"/>
  <c r="A10" i="31"/>
  <c r="F9" i="31"/>
  <c r="B9" i="31"/>
  <c r="A9" i="31"/>
  <c r="F8" i="31"/>
  <c r="B8" i="31"/>
  <c r="A8" i="31"/>
  <c r="F7" i="31"/>
  <c r="B7" i="31"/>
  <c r="A7" i="31"/>
  <c r="F6" i="31"/>
  <c r="B6" i="31"/>
  <c r="A6" i="31"/>
  <c r="F11" i="30"/>
  <c r="B11" i="30"/>
  <c r="A11" i="30"/>
  <c r="F10" i="30"/>
  <c r="B10" i="30"/>
  <c r="A10" i="30"/>
  <c r="F9" i="30"/>
  <c r="B9" i="30"/>
  <c r="A9" i="30"/>
  <c r="F8" i="30"/>
  <c r="B8" i="30"/>
  <c r="A8" i="30"/>
  <c r="F7" i="30"/>
  <c r="B7" i="30"/>
  <c r="A7" i="30"/>
  <c r="F6" i="30"/>
  <c r="B6" i="30"/>
  <c r="A6" i="30"/>
  <c r="F11" i="29"/>
  <c r="B11" i="29"/>
  <c r="A11" i="29"/>
  <c r="F10" i="29"/>
  <c r="B10" i="29"/>
  <c r="A10" i="29"/>
  <c r="F9" i="29"/>
  <c r="B9" i="29"/>
  <c r="A9" i="29"/>
  <c r="F8" i="29"/>
  <c r="B8" i="29"/>
  <c r="A8" i="29"/>
  <c r="F7" i="29"/>
  <c r="B7" i="29"/>
  <c r="A7" i="29"/>
  <c r="F6" i="29"/>
  <c r="B6" i="29"/>
  <c r="A6" i="29"/>
  <c r="F11" i="28"/>
  <c r="B11" i="28"/>
  <c r="A11" i="28"/>
  <c r="F10" i="28"/>
  <c r="B10" i="28"/>
  <c r="A10" i="28"/>
  <c r="F9" i="28"/>
  <c r="B9" i="28"/>
  <c r="A9" i="28"/>
  <c r="F8" i="28"/>
  <c r="B8" i="28"/>
  <c r="A8" i="28"/>
  <c r="F7" i="28"/>
  <c r="B7" i="28"/>
  <c r="A7" i="28"/>
  <c r="F6" i="28"/>
  <c r="B6" i="28"/>
  <c r="A6" i="28"/>
  <c r="F11" i="16"/>
  <c r="E9" i="17" s="1"/>
  <c r="B11" i="16"/>
  <c r="A11" i="16"/>
  <c r="F10" i="16"/>
  <c r="E8" i="17" s="1"/>
  <c r="B10" i="16"/>
  <c r="A10" i="16"/>
  <c r="F9" i="16"/>
  <c r="E7" i="17" s="1"/>
  <c r="B9" i="16"/>
  <c r="A9" i="16"/>
  <c r="F8" i="16"/>
  <c r="E6" i="17" s="1"/>
  <c r="B8" i="16"/>
  <c r="A8" i="16"/>
  <c r="F7" i="16"/>
  <c r="E5" i="17" s="1"/>
  <c r="B7" i="16"/>
  <c r="A7" i="16"/>
  <c r="F6" i="16"/>
  <c r="E4" i="17" s="1"/>
  <c r="B6" i="16"/>
  <c r="A6" i="16"/>
  <c r="F11" i="14"/>
  <c r="E9" i="15" s="1"/>
  <c r="B11" i="14"/>
  <c r="P28" i="25" s="1"/>
  <c r="A11" i="14"/>
  <c r="F10" i="14"/>
  <c r="E8" i="15" s="1"/>
  <c r="B10" i="14"/>
  <c r="A8" i="15" s="1"/>
  <c r="A10" i="14"/>
  <c r="F9" i="14"/>
  <c r="E7" i="15" s="1"/>
  <c r="B9" i="14"/>
  <c r="A7" i="15" s="1"/>
  <c r="A9" i="14"/>
  <c r="F8" i="14"/>
  <c r="E6" i="15" s="1"/>
  <c r="B8" i="14"/>
  <c r="P22" i="25" s="1"/>
  <c r="A8" i="14"/>
  <c r="F7" i="14"/>
  <c r="E5" i="15" s="1"/>
  <c r="B7" i="14"/>
  <c r="P20" i="25" s="1"/>
  <c r="A7" i="14"/>
  <c r="F6" i="14"/>
  <c r="E4" i="15" s="1"/>
  <c r="B6" i="14"/>
  <c r="A4" i="15" s="1"/>
  <c r="A6" i="14"/>
  <c r="F11" i="12"/>
  <c r="E9" i="13" s="1"/>
  <c r="B11" i="12"/>
  <c r="I28" i="25" s="1"/>
  <c r="A11" i="12"/>
  <c r="F10" i="12"/>
  <c r="E8" i="13" s="1"/>
  <c r="B10" i="12"/>
  <c r="A8" i="13" s="1"/>
  <c r="A10" i="12"/>
  <c r="F9" i="12"/>
  <c r="M24" i="25" s="1"/>
  <c r="B9" i="12"/>
  <c r="A7" i="13" s="1"/>
  <c r="A9" i="12"/>
  <c r="F8" i="12"/>
  <c r="E6" i="13" s="1"/>
  <c r="B8" i="12"/>
  <c r="A6" i="13" s="1"/>
  <c r="A8" i="12"/>
  <c r="F7" i="12"/>
  <c r="E5" i="13" s="1"/>
  <c r="B7" i="12"/>
  <c r="I20" i="25" s="1"/>
  <c r="A7" i="12"/>
  <c r="F6" i="12"/>
  <c r="E4" i="13" s="1"/>
  <c r="B6" i="12"/>
  <c r="A4" i="13" s="1"/>
  <c r="A6" i="12"/>
  <c r="F11" i="11"/>
  <c r="E9" i="10" s="1"/>
  <c r="B11" i="11"/>
  <c r="A11" i="11"/>
  <c r="F10" i="11"/>
  <c r="E8" i="10" s="1"/>
  <c r="B10" i="11"/>
  <c r="A10" i="11"/>
  <c r="F9" i="11"/>
  <c r="E7" i="10" s="1"/>
  <c r="B9" i="11"/>
  <c r="A9" i="11"/>
  <c r="F8" i="11"/>
  <c r="E6" i="10" s="1"/>
  <c r="B8" i="11"/>
  <c r="A8" i="11"/>
  <c r="F7" i="11"/>
  <c r="E5" i="10" s="1"/>
  <c r="B7" i="11"/>
  <c r="A7" i="11"/>
  <c r="F6" i="11"/>
  <c r="E4" i="10" s="1"/>
  <c r="B6" i="11"/>
  <c r="A6" i="11"/>
  <c r="F11" i="8"/>
  <c r="E9" i="9" s="1"/>
  <c r="B11" i="8"/>
  <c r="A11" i="8"/>
  <c r="F10" i="8"/>
  <c r="E8" i="9" s="1"/>
  <c r="B10" i="8"/>
  <c r="A10" i="8"/>
  <c r="F9" i="8"/>
  <c r="E7" i="9" s="1"/>
  <c r="B9" i="8"/>
  <c r="A7" i="9" s="1"/>
  <c r="A9" i="8"/>
  <c r="F8" i="8"/>
  <c r="E6" i="9" s="1"/>
  <c r="B8" i="8"/>
  <c r="A6" i="9" s="1"/>
  <c r="A8" i="8"/>
  <c r="F7" i="8"/>
  <c r="E5" i="9" s="1"/>
  <c r="B7" i="8"/>
  <c r="A5" i="9" s="1"/>
  <c r="A7" i="8"/>
  <c r="F6" i="8"/>
  <c r="E4" i="9" s="1"/>
  <c r="B6" i="8"/>
  <c r="A4" i="9" s="1"/>
  <c r="A6" i="8"/>
  <c r="F11" i="6"/>
  <c r="E9" i="7" s="1"/>
  <c r="B11" i="6"/>
  <c r="A11" i="6"/>
  <c r="F10" i="6"/>
  <c r="E8" i="7" s="1"/>
  <c r="B10" i="6"/>
  <c r="A10" i="6"/>
  <c r="F9" i="6"/>
  <c r="E7" i="7" s="1"/>
  <c r="B9" i="6"/>
  <c r="A7" i="7" s="1"/>
  <c r="A9" i="6"/>
  <c r="F8" i="6"/>
  <c r="E6" i="7" s="1"/>
  <c r="B8" i="6"/>
  <c r="A6" i="7" s="1"/>
  <c r="A8" i="6"/>
  <c r="F7" i="6"/>
  <c r="E5" i="7" s="1"/>
  <c r="B7" i="6"/>
  <c r="A5" i="7" s="1"/>
  <c r="A7" i="6"/>
  <c r="F6" i="6"/>
  <c r="E4" i="7" s="1"/>
  <c r="B6" i="6"/>
  <c r="A4" i="7" s="1"/>
  <c r="A6" i="6"/>
  <c r="F11" i="4"/>
  <c r="E9" i="5" s="1"/>
  <c r="B11" i="4"/>
  <c r="A11" i="4"/>
  <c r="F10" i="4"/>
  <c r="E8" i="5" s="1"/>
  <c r="B10" i="4"/>
  <c r="A10" i="4"/>
  <c r="F9" i="4"/>
  <c r="E7" i="5" s="1"/>
  <c r="B9" i="4"/>
  <c r="A7" i="5" s="1"/>
  <c r="A9" i="4"/>
  <c r="F8" i="4"/>
  <c r="E6" i="5" s="1"/>
  <c r="B8" i="4"/>
  <c r="A6" i="5" s="1"/>
  <c r="A8" i="4"/>
  <c r="F7" i="4"/>
  <c r="E5" i="5" s="1"/>
  <c r="B7" i="4"/>
  <c r="A5" i="5" s="1"/>
  <c r="A7" i="4"/>
  <c r="F6" i="4"/>
  <c r="E4" i="5" s="1"/>
  <c r="B6" i="4"/>
  <c r="A4" i="5" s="1"/>
  <c r="A6" i="4"/>
  <c r="F11" i="1"/>
  <c r="B11" i="1"/>
  <c r="A11" i="1"/>
  <c r="F10" i="1"/>
  <c r="B10" i="1"/>
  <c r="A10" i="1"/>
  <c r="F9" i="1"/>
  <c r="B9" i="1"/>
  <c r="A9" i="1"/>
  <c r="F8" i="1"/>
  <c r="B8" i="1"/>
  <c r="A8" i="1"/>
  <c r="F7" i="1"/>
  <c r="B7" i="1"/>
  <c r="A7" i="1"/>
  <c r="F6" i="1"/>
  <c r="B6" i="1"/>
  <c r="A4" i="3" s="1"/>
  <c r="A6" i="1"/>
  <c r="P24" i="25" l="1"/>
  <c r="P18" i="25"/>
  <c r="P26" i="25"/>
  <c r="E7" i="13"/>
  <c r="A9" i="13"/>
  <c r="I22" i="25"/>
  <c r="B10" i="25"/>
  <c r="B8" i="25"/>
  <c r="F10" i="25"/>
  <c r="B6" i="25"/>
  <c r="E6" i="3"/>
  <c r="B14" i="25"/>
  <c r="F4" i="25"/>
  <c r="F12" i="25"/>
  <c r="B4" i="25"/>
  <c r="E5" i="3"/>
  <c r="B12" i="25"/>
  <c r="E9" i="3"/>
  <c r="T60" i="25"/>
  <c r="J12" i="21"/>
  <c r="E11" i="22" s="1"/>
  <c r="AA48" i="25" s="1"/>
  <c r="P40" i="25"/>
  <c r="J8" i="21"/>
  <c r="E9" i="22" s="1"/>
  <c r="M18" i="25"/>
  <c r="T18" i="25"/>
  <c r="M20" i="25"/>
  <c r="T20" i="25"/>
  <c r="M22" i="25"/>
  <c r="T22" i="25"/>
  <c r="T24" i="25"/>
  <c r="M26" i="25"/>
  <c r="T26" i="25"/>
  <c r="M28" i="25"/>
  <c r="T28" i="25"/>
  <c r="S4" i="13"/>
  <c r="AC8" i="13"/>
  <c r="A5" i="15"/>
  <c r="Q5" i="15" s="1"/>
  <c r="A9" i="15"/>
  <c r="V9" i="15" s="1"/>
  <c r="I24" i="25"/>
  <c r="I26" i="25"/>
  <c r="AG5" i="13"/>
  <c r="A6" i="15"/>
  <c r="J6" i="15" s="1"/>
  <c r="I18" i="25"/>
  <c r="S4" i="15"/>
  <c r="AE5" i="15"/>
  <c r="AG7" i="9"/>
  <c r="S6" i="9"/>
  <c r="Y5" i="9"/>
  <c r="Y4" i="9"/>
  <c r="AF6" i="7"/>
  <c r="AG5" i="7"/>
  <c r="AF4" i="7"/>
  <c r="AG7" i="5"/>
  <c r="AF6" i="5"/>
  <c r="AG5" i="5"/>
  <c r="Y4" i="5"/>
  <c r="L8" i="17"/>
  <c r="AF4" i="9"/>
  <c r="L9" i="15"/>
  <c r="R7" i="5"/>
  <c r="Z7" i="7"/>
  <c r="R9" i="7"/>
  <c r="L7" i="13"/>
  <c r="R6" i="5"/>
  <c r="R5" i="13"/>
  <c r="K9" i="7"/>
  <c r="N9" i="13"/>
  <c r="P9" i="13" s="1"/>
  <c r="AE8" i="15"/>
  <c r="K4" i="3"/>
  <c r="R8" i="5"/>
  <c r="AG6" i="9"/>
  <c r="AE5" i="13"/>
  <c r="AE9" i="13"/>
  <c r="O7" i="15"/>
  <c r="J8" i="15"/>
  <c r="L9" i="5"/>
  <c r="L5" i="7"/>
  <c r="AF9" i="7"/>
  <c r="K4" i="9"/>
  <c r="K9" i="9"/>
  <c r="X7" i="15"/>
  <c r="L8" i="15"/>
  <c r="K9" i="3"/>
  <c r="L4" i="9"/>
  <c r="H5" i="13"/>
  <c r="AF7" i="13"/>
  <c r="S8" i="15"/>
  <c r="Z9" i="3"/>
  <c r="K6" i="5"/>
  <c r="L7" i="5"/>
  <c r="K9" i="5"/>
  <c r="K5" i="7"/>
  <c r="K7" i="7"/>
  <c r="Y8" i="7"/>
  <c r="Z9" i="7"/>
  <c r="K5" i="9"/>
  <c r="N5" i="13"/>
  <c r="P5" i="13" s="1"/>
  <c r="AC6" i="13"/>
  <c r="V7" i="13"/>
  <c r="J8" i="13"/>
  <c r="L9" i="13"/>
  <c r="Z9" i="13"/>
  <c r="S6" i="15"/>
  <c r="AC8" i="15"/>
  <c r="K8" i="3"/>
  <c r="Y6" i="5"/>
  <c r="AF7" i="5"/>
  <c r="AF9" i="5"/>
  <c r="K4" i="7"/>
  <c r="Z5" i="7"/>
  <c r="K8" i="7"/>
  <c r="L9" i="7"/>
  <c r="K7" i="9"/>
  <c r="L8" i="10"/>
  <c r="Z5" i="13"/>
  <c r="G6" i="13"/>
  <c r="I6" i="13" s="1"/>
  <c r="R9" i="13"/>
  <c r="AF9" i="13"/>
  <c r="L5" i="15"/>
  <c r="K7" i="5"/>
  <c r="R4" i="7"/>
  <c r="AF5" i="7"/>
  <c r="R8" i="7"/>
  <c r="Y8" i="10"/>
  <c r="S6" i="13"/>
  <c r="H9" i="13"/>
  <c r="V9" i="13"/>
  <c r="L6" i="15"/>
  <c r="Z9" i="15"/>
  <c r="AF4" i="5"/>
  <c r="Y5" i="5"/>
  <c r="R4" i="3"/>
  <c r="R8" i="3"/>
  <c r="L9" i="3"/>
  <c r="AF9" i="3"/>
  <c r="K4" i="5"/>
  <c r="K5" i="5"/>
  <c r="AF5" i="5"/>
  <c r="Y7" i="5"/>
  <c r="Y8" i="5"/>
  <c r="R9" i="5"/>
  <c r="Y4" i="7"/>
  <c r="R5" i="7"/>
  <c r="S6" i="7"/>
  <c r="L7" i="7"/>
  <c r="AF7" i="7"/>
  <c r="Y9" i="7"/>
  <c r="R4" i="9"/>
  <c r="S5" i="9"/>
  <c r="L7" i="9"/>
  <c r="L9" i="9"/>
  <c r="S8" i="10"/>
  <c r="G4" i="13"/>
  <c r="I4" i="13" s="1"/>
  <c r="AC4" i="13"/>
  <c r="L5" i="13"/>
  <c r="V5" i="13"/>
  <c r="AF5" i="13"/>
  <c r="J6" i="13"/>
  <c r="N7" i="13"/>
  <c r="P7" i="13" s="1"/>
  <c r="Z7" i="13"/>
  <c r="S8" i="13"/>
  <c r="Q9" i="13"/>
  <c r="AB9" i="13"/>
  <c r="AD9" i="13" s="1"/>
  <c r="N5" i="15"/>
  <c r="P5" i="15" s="1"/>
  <c r="Z5" i="15"/>
  <c r="V8" i="15"/>
  <c r="R8" i="17"/>
  <c r="Y4" i="13"/>
  <c r="Y4" i="3"/>
  <c r="Y8" i="3"/>
  <c r="R9" i="3"/>
  <c r="R4" i="5"/>
  <c r="L5" i="5"/>
  <c r="AF8" i="5"/>
  <c r="Y9" i="5"/>
  <c r="Y5" i="7"/>
  <c r="Y6" i="7"/>
  <c r="R7" i="7"/>
  <c r="Z5" i="9"/>
  <c r="Y7" i="9"/>
  <c r="Y9" i="9"/>
  <c r="J4" i="13"/>
  <c r="Q7" i="13"/>
  <c r="AB7" i="13"/>
  <c r="AD7" i="13" s="1"/>
  <c r="Y8" i="13"/>
  <c r="Z8" i="17"/>
  <c r="Y9" i="3"/>
  <c r="R5" i="5"/>
  <c r="Y7" i="7"/>
  <c r="Z7" i="9"/>
  <c r="Z9" i="9"/>
  <c r="Q5" i="13"/>
  <c r="AB5" i="13"/>
  <c r="AD5" i="13" s="1"/>
  <c r="H7" i="13"/>
  <c r="R7" i="13"/>
  <c r="AE7" i="13"/>
  <c r="G8" i="13"/>
  <c r="I8" i="13" s="1"/>
  <c r="H5" i="15"/>
  <c r="R5" i="15"/>
  <c r="AG5" i="15"/>
  <c r="O6" i="9"/>
  <c r="AB6" i="5"/>
  <c r="AD6" i="5" s="1"/>
  <c r="N6" i="5"/>
  <c r="P6" i="5" s="1"/>
  <c r="U6" i="5"/>
  <c r="W6" i="5" s="1"/>
  <c r="G6" i="5"/>
  <c r="I6" i="5" s="1"/>
  <c r="AB4" i="7"/>
  <c r="N4" i="7"/>
  <c r="U4" i="7"/>
  <c r="G4" i="7"/>
  <c r="U5" i="5"/>
  <c r="W5" i="5" s="1"/>
  <c r="G5" i="5"/>
  <c r="I5" i="5" s="1"/>
  <c r="AB5" i="5"/>
  <c r="AD5" i="5" s="1"/>
  <c r="N5" i="5"/>
  <c r="P5" i="5" s="1"/>
  <c r="Q5" i="5"/>
  <c r="H5" i="5"/>
  <c r="I14" i="25"/>
  <c r="A9" i="5"/>
  <c r="V9" i="5" s="1"/>
  <c r="AE7" i="7"/>
  <c r="V7" i="7"/>
  <c r="Q7" i="7"/>
  <c r="N7" i="7"/>
  <c r="P7" i="7" s="1"/>
  <c r="H7" i="7"/>
  <c r="AB7" i="7"/>
  <c r="AD7" i="7" s="1"/>
  <c r="U7" i="7"/>
  <c r="W7" i="7" s="1"/>
  <c r="G7" i="7"/>
  <c r="I7" i="7" s="1"/>
  <c r="V5" i="9"/>
  <c r="AE5" i="9"/>
  <c r="G5" i="9"/>
  <c r="I5" i="9" s="1"/>
  <c r="N5" i="9"/>
  <c r="P5" i="9" s="1"/>
  <c r="A9" i="9"/>
  <c r="O9" i="9" s="1"/>
  <c r="W14" i="25"/>
  <c r="A6" i="10"/>
  <c r="AC6" i="10" s="1"/>
  <c r="B22" i="25"/>
  <c r="A4" i="17"/>
  <c r="G4" i="17" s="1"/>
  <c r="I4" i="17" s="1"/>
  <c r="W18" i="25"/>
  <c r="A8" i="17"/>
  <c r="X8" i="17" s="1"/>
  <c r="W26" i="25"/>
  <c r="M12" i="25"/>
  <c r="M14" i="25"/>
  <c r="AA18" i="25"/>
  <c r="AA22" i="25"/>
  <c r="AA26" i="25"/>
  <c r="E4" i="3"/>
  <c r="A7" i="3"/>
  <c r="S7" i="3" s="1"/>
  <c r="E7" i="3"/>
  <c r="A8" i="3"/>
  <c r="E8" i="3"/>
  <c r="AE4" i="5"/>
  <c r="H4" i="9"/>
  <c r="N4" i="9"/>
  <c r="G4" i="9"/>
  <c r="U4" i="9"/>
  <c r="AB4" i="9"/>
  <c r="A8" i="9"/>
  <c r="AC8" i="9" s="1"/>
  <c r="W12" i="25"/>
  <c r="A5" i="10"/>
  <c r="AC5" i="10" s="1"/>
  <c r="B20" i="25"/>
  <c r="A9" i="10"/>
  <c r="AB9" i="10" s="1"/>
  <c r="AD9" i="10" s="1"/>
  <c r="B28" i="25"/>
  <c r="A7" i="17"/>
  <c r="N7" i="17" s="1"/>
  <c r="P7" i="17" s="1"/>
  <c r="W24" i="25"/>
  <c r="F14" i="25"/>
  <c r="F18" i="25"/>
  <c r="F22" i="25"/>
  <c r="F26" i="25"/>
  <c r="AE6" i="5"/>
  <c r="AB4" i="5"/>
  <c r="N4" i="5"/>
  <c r="U4" i="5"/>
  <c r="G4" i="5"/>
  <c r="A8" i="5"/>
  <c r="O8" i="5" s="1"/>
  <c r="I12" i="25"/>
  <c r="AC6" i="7"/>
  <c r="J6" i="7"/>
  <c r="N6" i="7"/>
  <c r="P6" i="7" s="1"/>
  <c r="G6" i="7"/>
  <c r="I6" i="7" s="1"/>
  <c r="U7" i="5"/>
  <c r="W7" i="5" s="1"/>
  <c r="G7" i="5"/>
  <c r="I7" i="5" s="1"/>
  <c r="AB7" i="5"/>
  <c r="AD7" i="5" s="1"/>
  <c r="N7" i="5"/>
  <c r="P7" i="5" s="1"/>
  <c r="H7" i="5"/>
  <c r="U5" i="7"/>
  <c r="W5" i="7" s="1"/>
  <c r="G5" i="7"/>
  <c r="I5" i="7" s="1"/>
  <c r="AB5" i="7"/>
  <c r="AD5" i="7" s="1"/>
  <c r="N5" i="7"/>
  <c r="P5" i="7" s="1"/>
  <c r="V5" i="7"/>
  <c r="Q5" i="7"/>
  <c r="H5" i="7"/>
  <c r="A9" i="7"/>
  <c r="O9" i="7" s="1"/>
  <c r="P14" i="25"/>
  <c r="G7" i="9"/>
  <c r="I7" i="9" s="1"/>
  <c r="U7" i="9"/>
  <c r="W7" i="9" s="1"/>
  <c r="AE7" i="9"/>
  <c r="Q7" i="9"/>
  <c r="V7" i="9"/>
  <c r="H7" i="9"/>
  <c r="A4" i="10"/>
  <c r="AC4" i="10" s="1"/>
  <c r="B18" i="25"/>
  <c r="A8" i="10"/>
  <c r="J8" i="10" s="1"/>
  <c r="B26" i="25"/>
  <c r="A6" i="17"/>
  <c r="N6" i="17" s="1"/>
  <c r="P6" i="17" s="1"/>
  <c r="W22" i="25"/>
  <c r="M4" i="25"/>
  <c r="T4" i="25"/>
  <c r="AA4" i="25"/>
  <c r="F6" i="25"/>
  <c r="M6" i="25"/>
  <c r="T6" i="25"/>
  <c r="AA6" i="25"/>
  <c r="F8" i="25"/>
  <c r="M8" i="25"/>
  <c r="T8" i="25"/>
  <c r="AA8" i="25"/>
  <c r="M10" i="25"/>
  <c r="T10" i="25"/>
  <c r="AA10" i="25"/>
  <c r="AA12" i="25"/>
  <c r="AA14" i="25"/>
  <c r="AA20" i="25"/>
  <c r="AA24" i="25"/>
  <c r="AA28" i="25"/>
  <c r="A5" i="3"/>
  <c r="A6" i="3"/>
  <c r="A9" i="3"/>
  <c r="AE4" i="7"/>
  <c r="P12" i="25"/>
  <c r="A8" i="7"/>
  <c r="Q8" i="7" s="1"/>
  <c r="A7" i="10"/>
  <c r="V7" i="10" s="1"/>
  <c r="B24" i="25"/>
  <c r="A5" i="17"/>
  <c r="G5" i="17" s="1"/>
  <c r="I5" i="17" s="1"/>
  <c r="W20" i="25"/>
  <c r="A9" i="17"/>
  <c r="J9" i="17" s="1"/>
  <c r="W28" i="25"/>
  <c r="I4" i="25"/>
  <c r="P4" i="25"/>
  <c r="W4" i="25"/>
  <c r="I6" i="25"/>
  <c r="P6" i="25"/>
  <c r="W6" i="25"/>
  <c r="I8" i="25"/>
  <c r="P8" i="25"/>
  <c r="W8" i="25"/>
  <c r="I10" i="25"/>
  <c r="P10" i="25"/>
  <c r="W10" i="25"/>
  <c r="T12" i="25"/>
  <c r="T14" i="25"/>
  <c r="F20" i="25"/>
  <c r="F24" i="25"/>
  <c r="F28" i="25"/>
  <c r="S4" i="3"/>
  <c r="AG4" i="3"/>
  <c r="S8" i="3"/>
  <c r="AG8" i="3"/>
  <c r="J4" i="5"/>
  <c r="O4" i="5"/>
  <c r="S4" i="5"/>
  <c r="X4" i="5"/>
  <c r="AC4" i="5"/>
  <c r="AG4" i="5"/>
  <c r="V5" i="5"/>
  <c r="Z5" i="5"/>
  <c r="AE5" i="5"/>
  <c r="J6" i="5"/>
  <c r="O6" i="5"/>
  <c r="S6" i="5"/>
  <c r="X6" i="5"/>
  <c r="AC6" i="5"/>
  <c r="AG6" i="5"/>
  <c r="Q7" i="5"/>
  <c r="V7" i="5"/>
  <c r="Z7" i="5"/>
  <c r="AE7" i="5"/>
  <c r="S8" i="5"/>
  <c r="AG8" i="5"/>
  <c r="Z9" i="5"/>
  <c r="J4" i="7"/>
  <c r="O4" i="7"/>
  <c r="S4" i="7"/>
  <c r="X4" i="7"/>
  <c r="AC4" i="7"/>
  <c r="AG4" i="7"/>
  <c r="AE5" i="7"/>
  <c r="AE6" i="7"/>
  <c r="Z6" i="7"/>
  <c r="V6" i="7"/>
  <c r="Q6" i="7"/>
  <c r="L6" i="7"/>
  <c r="H6" i="7"/>
  <c r="K6" i="7"/>
  <c r="R6" i="7"/>
  <c r="X6" i="7"/>
  <c r="AE4" i="9"/>
  <c r="AE6" i="9"/>
  <c r="Z6" i="9"/>
  <c r="V6" i="9"/>
  <c r="Q6" i="9"/>
  <c r="L6" i="9"/>
  <c r="H6" i="9"/>
  <c r="Y6" i="9"/>
  <c r="U6" i="9"/>
  <c r="W6" i="9" s="1"/>
  <c r="K6" i="9"/>
  <c r="G6" i="9"/>
  <c r="I6" i="9" s="1"/>
  <c r="AB6" i="9"/>
  <c r="AD6" i="9" s="1"/>
  <c r="R6" i="9"/>
  <c r="AF6" i="9"/>
  <c r="N6" i="9"/>
  <c r="P6" i="9" s="1"/>
  <c r="X6" i="9"/>
  <c r="AG8" i="9"/>
  <c r="L4" i="3"/>
  <c r="Z4" i="3"/>
  <c r="L8" i="3"/>
  <c r="Z8" i="3"/>
  <c r="S9" i="3"/>
  <c r="H4" i="5"/>
  <c r="L4" i="5"/>
  <c r="Q4" i="5"/>
  <c r="V4" i="5"/>
  <c r="Z4" i="5"/>
  <c r="J5" i="5"/>
  <c r="O5" i="5"/>
  <c r="S5" i="5"/>
  <c r="X5" i="5"/>
  <c r="AC5" i="5"/>
  <c r="H6" i="5"/>
  <c r="L6" i="5"/>
  <c r="Q6" i="5"/>
  <c r="V6" i="5"/>
  <c r="Z6" i="5"/>
  <c r="J7" i="5"/>
  <c r="O7" i="5"/>
  <c r="S7" i="5"/>
  <c r="X7" i="5"/>
  <c r="AC7" i="5"/>
  <c r="L8" i="5"/>
  <c r="Z8" i="5"/>
  <c r="S9" i="5"/>
  <c r="H4" i="7"/>
  <c r="L4" i="7"/>
  <c r="Q4" i="7"/>
  <c r="V4" i="7"/>
  <c r="Z4" i="7"/>
  <c r="J5" i="7"/>
  <c r="O5" i="7"/>
  <c r="S5" i="7"/>
  <c r="X5" i="7"/>
  <c r="AC5" i="7"/>
  <c r="O6" i="7"/>
  <c r="U6" i="7"/>
  <c r="W6" i="7" s="1"/>
  <c r="AB6" i="7"/>
  <c r="AD6" i="7" s="1"/>
  <c r="AG6" i="7"/>
  <c r="J6" i="9"/>
  <c r="AC6" i="9"/>
  <c r="Z8" i="9"/>
  <c r="L8" i="9"/>
  <c r="Y8" i="9"/>
  <c r="K8" i="9"/>
  <c r="AF8" i="9"/>
  <c r="R8" i="9"/>
  <c r="S8" i="7"/>
  <c r="AG8" i="7"/>
  <c r="J4" i="9"/>
  <c r="O4" i="9"/>
  <c r="S4" i="9"/>
  <c r="X4" i="9"/>
  <c r="AC4" i="9"/>
  <c r="AG4" i="9"/>
  <c r="H5" i="9"/>
  <c r="L5" i="9"/>
  <c r="Q5" i="9"/>
  <c r="J7" i="7"/>
  <c r="O7" i="7"/>
  <c r="S7" i="7"/>
  <c r="X7" i="7"/>
  <c r="AC7" i="7"/>
  <c r="L8" i="7"/>
  <c r="Z8" i="7"/>
  <c r="S9" i="7"/>
  <c r="Q4" i="9"/>
  <c r="V4" i="9"/>
  <c r="Z4" i="9"/>
  <c r="AG5" i="9"/>
  <c r="AC5" i="9"/>
  <c r="X5" i="9"/>
  <c r="AF5" i="9"/>
  <c r="AB5" i="9"/>
  <c r="AD5" i="9" s="1"/>
  <c r="R5" i="9"/>
  <c r="J5" i="9"/>
  <c r="O5" i="9"/>
  <c r="U5" i="9"/>
  <c r="W5" i="9" s="1"/>
  <c r="N7" i="9"/>
  <c r="P7" i="9" s="1"/>
  <c r="R7" i="9"/>
  <c r="AB7" i="9"/>
  <c r="AD7" i="9" s="1"/>
  <c r="AF7" i="9"/>
  <c r="R9" i="9"/>
  <c r="AF9" i="9"/>
  <c r="R9" i="10"/>
  <c r="J7" i="9"/>
  <c r="O7" i="9"/>
  <c r="S7" i="9"/>
  <c r="X7" i="9"/>
  <c r="AC7" i="9"/>
  <c r="S9" i="9"/>
  <c r="AG8" i="10"/>
  <c r="AF8" i="10"/>
  <c r="R8" i="10"/>
  <c r="K8" i="10"/>
  <c r="S9" i="10"/>
  <c r="Z9" i="10"/>
  <c r="L9" i="10"/>
  <c r="Y9" i="10"/>
  <c r="K9" i="10"/>
  <c r="AG9" i="10"/>
  <c r="J4" i="15"/>
  <c r="AC4" i="15"/>
  <c r="K4" i="13"/>
  <c r="U4" i="13"/>
  <c r="W4" i="13" s="1"/>
  <c r="K6" i="13"/>
  <c r="U6" i="13"/>
  <c r="W6" i="13" s="1"/>
  <c r="K8" i="13"/>
  <c r="U8" i="13"/>
  <c r="W8" i="13" s="1"/>
  <c r="O4" i="15"/>
  <c r="AG4" i="15"/>
  <c r="AE4" i="13"/>
  <c r="Z4" i="13"/>
  <c r="V4" i="13"/>
  <c r="Q4" i="13"/>
  <c r="L4" i="13"/>
  <c r="H4" i="13"/>
  <c r="AF4" i="13"/>
  <c r="AB4" i="13"/>
  <c r="R4" i="13"/>
  <c r="N4" i="13"/>
  <c r="O4" i="13"/>
  <c r="X4" i="13"/>
  <c r="AG4" i="13"/>
  <c r="AE6" i="13"/>
  <c r="Z6" i="13"/>
  <c r="V6" i="13"/>
  <c r="Q6" i="13"/>
  <c r="L6" i="13"/>
  <c r="H6" i="13"/>
  <c r="AF6" i="13"/>
  <c r="AB6" i="13"/>
  <c r="AD6" i="13" s="1"/>
  <c r="R6" i="13"/>
  <c r="N6" i="13"/>
  <c r="P6" i="13" s="1"/>
  <c r="O6" i="13"/>
  <c r="X6" i="13"/>
  <c r="AG6" i="13"/>
  <c r="AE8" i="13"/>
  <c r="Z8" i="13"/>
  <c r="V8" i="13"/>
  <c r="Q8" i="13"/>
  <c r="L8" i="13"/>
  <c r="H8" i="13"/>
  <c r="AF8" i="13"/>
  <c r="AB8" i="13"/>
  <c r="AD8" i="13" s="1"/>
  <c r="R8" i="13"/>
  <c r="N8" i="13"/>
  <c r="P8" i="13" s="1"/>
  <c r="O8" i="13"/>
  <c r="X8" i="13"/>
  <c r="AG8" i="13"/>
  <c r="Y7" i="15"/>
  <c r="U7" i="15"/>
  <c r="W7" i="15" s="1"/>
  <c r="K7" i="15"/>
  <c r="G7" i="15"/>
  <c r="I7" i="15" s="1"/>
  <c r="AF7" i="15"/>
  <c r="AB7" i="15"/>
  <c r="AD7" i="15" s="1"/>
  <c r="R7" i="15"/>
  <c r="N7" i="15"/>
  <c r="P7" i="15" s="1"/>
  <c r="AC7" i="15"/>
  <c r="S7" i="15"/>
  <c r="J7" i="15"/>
  <c r="Z7" i="15"/>
  <c r="Q7" i="15"/>
  <c r="H7" i="15"/>
  <c r="AE7" i="15"/>
  <c r="V7" i="15"/>
  <c r="L7" i="15"/>
  <c r="AE4" i="15"/>
  <c r="Z4" i="15"/>
  <c r="V4" i="15"/>
  <c r="Q4" i="15"/>
  <c r="L4" i="15"/>
  <c r="H4" i="15"/>
  <c r="Y4" i="15"/>
  <c r="U4" i="15"/>
  <c r="W4" i="15" s="1"/>
  <c r="K4" i="15"/>
  <c r="G4" i="15"/>
  <c r="I4" i="15" s="1"/>
  <c r="AF4" i="15"/>
  <c r="AB4" i="15"/>
  <c r="AD4" i="15" s="1"/>
  <c r="R4" i="15"/>
  <c r="N4" i="15"/>
  <c r="P4" i="15" s="1"/>
  <c r="X4" i="15"/>
  <c r="G5" i="13"/>
  <c r="I5" i="13" s="1"/>
  <c r="K5" i="13"/>
  <c r="U5" i="13"/>
  <c r="W5" i="13" s="1"/>
  <c r="Y5" i="13"/>
  <c r="G7" i="13"/>
  <c r="I7" i="13" s="1"/>
  <c r="K7" i="13"/>
  <c r="U7" i="13"/>
  <c r="W7" i="13" s="1"/>
  <c r="Y7" i="13"/>
  <c r="G9" i="13"/>
  <c r="I9" i="13" s="1"/>
  <c r="K9" i="13"/>
  <c r="U9" i="13"/>
  <c r="W9" i="13" s="1"/>
  <c r="Y9" i="13"/>
  <c r="G5" i="15"/>
  <c r="I5" i="15" s="1"/>
  <c r="K5" i="15"/>
  <c r="U5" i="15"/>
  <c r="W5" i="15" s="1"/>
  <c r="Y5" i="15"/>
  <c r="H8" i="15"/>
  <c r="Q8" i="15"/>
  <c r="J5" i="13"/>
  <c r="O5" i="13"/>
  <c r="S5" i="13"/>
  <c r="X5" i="13"/>
  <c r="AC5" i="13"/>
  <c r="J7" i="13"/>
  <c r="O7" i="13"/>
  <c r="S7" i="13"/>
  <c r="X7" i="13"/>
  <c r="AC7" i="13"/>
  <c r="J9" i="13"/>
  <c r="O9" i="13"/>
  <c r="S9" i="13"/>
  <c r="X9" i="13"/>
  <c r="AC9" i="13"/>
  <c r="AF5" i="15"/>
  <c r="J5" i="15"/>
  <c r="S5" i="15"/>
  <c r="AC5" i="15"/>
  <c r="AF6" i="15"/>
  <c r="R6" i="15"/>
  <c r="Y6" i="15"/>
  <c r="U6" i="15"/>
  <c r="W6" i="15" s="1"/>
  <c r="K6" i="15"/>
  <c r="X6" i="15"/>
  <c r="AG6" i="15"/>
  <c r="AF8" i="15"/>
  <c r="AB8" i="15"/>
  <c r="AD8" i="15" s="1"/>
  <c r="R8" i="15"/>
  <c r="N8" i="15"/>
  <c r="P8" i="15" s="1"/>
  <c r="Y8" i="15"/>
  <c r="U8" i="15"/>
  <c r="W8" i="15" s="1"/>
  <c r="K8" i="15"/>
  <c r="G8" i="15"/>
  <c r="I8" i="15" s="1"/>
  <c r="O8" i="15"/>
  <c r="X8" i="15"/>
  <c r="AG8" i="15"/>
  <c r="R9" i="15"/>
  <c r="AF9" i="15"/>
  <c r="S9" i="15"/>
  <c r="X9" i="15"/>
  <c r="AG9" i="15"/>
  <c r="K9" i="15"/>
  <c r="Y9" i="15"/>
  <c r="Y9" i="17"/>
  <c r="AG9" i="17"/>
  <c r="S8" i="17"/>
  <c r="AG8" i="17"/>
  <c r="L9" i="17"/>
  <c r="R9" i="17"/>
  <c r="K8" i="17"/>
  <c r="Y8" i="17"/>
  <c r="S9" i="17"/>
  <c r="Z9" i="17"/>
  <c r="AF9" i="17"/>
  <c r="AE6" i="3" l="1"/>
  <c r="X6" i="3"/>
  <c r="O5" i="15"/>
  <c r="X5" i="15"/>
  <c r="AB5" i="15"/>
  <c r="AD5" i="15" s="1"/>
  <c r="V5" i="15"/>
  <c r="Q9" i="15"/>
  <c r="AB6" i="15"/>
  <c r="AD6" i="15" s="1"/>
  <c r="V6" i="15"/>
  <c r="J9" i="3"/>
  <c r="X5" i="3"/>
  <c r="Y7" i="17"/>
  <c r="AF7" i="17"/>
  <c r="AF6" i="17"/>
  <c r="AF6" i="10"/>
  <c r="Z6" i="10"/>
  <c r="S6" i="10"/>
  <c r="R6" i="10"/>
  <c r="L6" i="10"/>
  <c r="R6" i="17"/>
  <c r="L7" i="17"/>
  <c r="S7" i="17"/>
  <c r="R7" i="17"/>
  <c r="K7" i="17"/>
  <c r="Z7" i="17"/>
  <c r="AG7" i="17"/>
  <c r="Z6" i="17"/>
  <c r="K6" i="17"/>
  <c r="L6" i="17"/>
  <c r="S6" i="17"/>
  <c r="Y6" i="17"/>
  <c r="AG6" i="17"/>
  <c r="S4" i="17"/>
  <c r="K4" i="10"/>
  <c r="AF4" i="17"/>
  <c r="R4" i="17"/>
  <c r="R4" i="10"/>
  <c r="Y4" i="17"/>
  <c r="AF4" i="10"/>
  <c r="K4" i="17"/>
  <c r="K6" i="10"/>
  <c r="AG6" i="10"/>
  <c r="Y6" i="10"/>
  <c r="Z6" i="3"/>
  <c r="Y7" i="10"/>
  <c r="K5" i="10"/>
  <c r="S7" i="10"/>
  <c r="S5" i="17"/>
  <c r="U9" i="15"/>
  <c r="W9" i="15" s="1"/>
  <c r="W10" i="15" s="1"/>
  <c r="I18" i="15" s="1"/>
  <c r="O9" i="15"/>
  <c r="G6" i="15"/>
  <c r="I6" i="15" s="1"/>
  <c r="N6" i="15"/>
  <c r="P6" i="15" s="1"/>
  <c r="H6" i="15"/>
  <c r="AF5" i="17"/>
  <c r="AC9" i="15"/>
  <c r="J9" i="15"/>
  <c r="J10" i="15" s="1"/>
  <c r="J16" i="15" s="1"/>
  <c r="N9" i="15"/>
  <c r="P9" i="15" s="1"/>
  <c r="P10" i="15" s="1"/>
  <c r="I17" i="15" s="1"/>
  <c r="H9" i="15"/>
  <c r="W48" i="25"/>
  <c r="J10" i="22"/>
  <c r="G9" i="15"/>
  <c r="I9" i="15" s="1"/>
  <c r="AB9" i="15"/>
  <c r="AD9" i="15" s="1"/>
  <c r="O6" i="15"/>
  <c r="Q6" i="15"/>
  <c r="AE6" i="15"/>
  <c r="AC6" i="15"/>
  <c r="K5" i="17"/>
  <c r="AE9" i="15"/>
  <c r="R5" i="17"/>
  <c r="Y5" i="17"/>
  <c r="L5" i="17"/>
  <c r="L7" i="10"/>
  <c r="R5" i="10"/>
  <c r="AF7" i="10"/>
  <c r="Z5" i="17"/>
  <c r="AG5" i="17"/>
  <c r="L4" i="17"/>
  <c r="Z4" i="17"/>
  <c r="AG4" i="17"/>
  <c r="R7" i="10"/>
  <c r="K7" i="10"/>
  <c r="AG7" i="10"/>
  <c r="L5" i="10"/>
  <c r="Y5" i="10"/>
  <c r="Z7" i="10"/>
  <c r="S5" i="3"/>
  <c r="L4" i="10"/>
  <c r="Y4" i="10"/>
  <c r="S4" i="10"/>
  <c r="Z4" i="10"/>
  <c r="AG4" i="10"/>
  <c r="Z5" i="10"/>
  <c r="S5" i="10"/>
  <c r="AF5" i="10"/>
  <c r="AG5" i="10"/>
  <c r="L6" i="3"/>
  <c r="AG6" i="3"/>
  <c r="S6" i="3"/>
  <c r="S10" i="3" s="1"/>
  <c r="L17" i="3" s="1"/>
  <c r="Y5" i="3"/>
  <c r="L5" i="3"/>
  <c r="K5" i="3"/>
  <c r="Z5" i="3"/>
  <c r="R5" i="3"/>
  <c r="AF5" i="3"/>
  <c r="AG5" i="3"/>
  <c r="AG7" i="3"/>
  <c r="R7" i="3"/>
  <c r="L7" i="3"/>
  <c r="Y7" i="3"/>
  <c r="Z7" i="3"/>
  <c r="K7" i="3"/>
  <c r="AF7" i="3"/>
  <c r="K6" i="3"/>
  <c r="R6" i="3"/>
  <c r="Y6" i="3"/>
  <c r="AF6" i="3"/>
  <c r="AF10" i="7"/>
  <c r="K19" i="7" s="1"/>
  <c r="X8" i="5"/>
  <c r="R10" i="7"/>
  <c r="K17" i="7" s="1"/>
  <c r="Y10" i="5"/>
  <c r="K18" i="5" s="1"/>
  <c r="K10" i="5"/>
  <c r="K16" i="5" s="1"/>
  <c r="AF10" i="9"/>
  <c r="K19" i="9" s="1"/>
  <c r="Z10" i="9"/>
  <c r="L18" i="9" s="1"/>
  <c r="L10" i="9"/>
  <c r="L16" i="9" s="1"/>
  <c r="K10" i="7"/>
  <c r="K16" i="7" s="1"/>
  <c r="S10" i="15"/>
  <c r="L17" i="15" s="1"/>
  <c r="Z10" i="15"/>
  <c r="L18" i="15" s="1"/>
  <c r="AC10" i="13"/>
  <c r="H19" i="13" s="1"/>
  <c r="J10" i="13"/>
  <c r="J16" i="13" s="1"/>
  <c r="AF10" i="5"/>
  <c r="K19" i="5" s="1"/>
  <c r="K10" i="9"/>
  <c r="K16" i="9" s="1"/>
  <c r="Y10" i="7"/>
  <c r="K18" i="7" s="1"/>
  <c r="S10" i="13"/>
  <c r="L17" i="13" s="1"/>
  <c r="Y10" i="9"/>
  <c r="K18" i="9" s="1"/>
  <c r="R10" i="5"/>
  <c r="K17" i="5" s="1"/>
  <c r="Y10" i="13"/>
  <c r="K18" i="13" s="1"/>
  <c r="R10" i="9"/>
  <c r="K17" i="9" s="1"/>
  <c r="O9" i="5"/>
  <c r="O10" i="5" s="1"/>
  <c r="V6" i="3"/>
  <c r="AE9" i="5"/>
  <c r="G7" i="17"/>
  <c r="I7" i="17" s="1"/>
  <c r="AE7" i="17"/>
  <c r="G5" i="10"/>
  <c r="I5" i="10" s="1"/>
  <c r="J8" i="7"/>
  <c r="AC7" i="17"/>
  <c r="J5" i="10"/>
  <c r="X7" i="17"/>
  <c r="AE5" i="10"/>
  <c r="H8" i="7"/>
  <c r="AC8" i="7"/>
  <c r="AE8" i="7"/>
  <c r="O7" i="3"/>
  <c r="X4" i="10"/>
  <c r="X4" i="17"/>
  <c r="Q7" i="17"/>
  <c r="U7" i="17"/>
  <c r="W7" i="17" s="1"/>
  <c r="AB7" i="17"/>
  <c r="AD7" i="17" s="1"/>
  <c r="X5" i="10"/>
  <c r="Q5" i="10"/>
  <c r="Q6" i="3"/>
  <c r="O6" i="3"/>
  <c r="AB4" i="10"/>
  <c r="AD4" i="10" s="1"/>
  <c r="O8" i="7"/>
  <c r="O10" i="7" s="1"/>
  <c r="Q9" i="5"/>
  <c r="AB4" i="17"/>
  <c r="AD4" i="17" s="1"/>
  <c r="Q4" i="10"/>
  <c r="AC9" i="3"/>
  <c r="U5" i="10"/>
  <c r="W5" i="10" s="1"/>
  <c r="X9" i="9"/>
  <c r="V8" i="7"/>
  <c r="X8" i="7"/>
  <c r="AC9" i="5"/>
  <c r="J9" i="5"/>
  <c r="X9" i="3"/>
  <c r="AC6" i="3"/>
  <c r="J6" i="3"/>
  <c r="G6" i="17"/>
  <c r="I6" i="17" s="1"/>
  <c r="AE6" i="17"/>
  <c r="J4" i="17"/>
  <c r="U4" i="17"/>
  <c r="W4" i="17" s="1"/>
  <c r="J7" i="17"/>
  <c r="H7" i="17"/>
  <c r="AC4" i="17"/>
  <c r="Q6" i="17"/>
  <c r="V7" i="17"/>
  <c r="O7" i="17"/>
  <c r="AB9" i="9"/>
  <c r="AD9" i="9" s="1"/>
  <c r="X9" i="7"/>
  <c r="X9" i="5"/>
  <c r="H6" i="3"/>
  <c r="U6" i="17"/>
  <c r="W6" i="17" s="1"/>
  <c r="O4" i="17"/>
  <c r="H6" i="17"/>
  <c r="AC6" i="17"/>
  <c r="N4" i="10"/>
  <c r="P4" i="10" s="1"/>
  <c r="AC9" i="9"/>
  <c r="AC10" i="9" s="1"/>
  <c r="J9" i="9"/>
  <c r="J4" i="10"/>
  <c r="N9" i="9"/>
  <c r="P9" i="9" s="1"/>
  <c r="AC9" i="7"/>
  <c r="J9" i="7"/>
  <c r="O9" i="3"/>
  <c r="AC7" i="3"/>
  <c r="J7" i="3"/>
  <c r="X7" i="3"/>
  <c r="X6" i="17"/>
  <c r="J6" i="17"/>
  <c r="N4" i="17"/>
  <c r="P4" i="17" s="1"/>
  <c r="V4" i="10"/>
  <c r="V5" i="17"/>
  <c r="H9" i="10"/>
  <c r="J5" i="17"/>
  <c r="Q8" i="3"/>
  <c r="U8" i="17"/>
  <c r="W8" i="17" s="1"/>
  <c r="AC5" i="17"/>
  <c r="X5" i="17"/>
  <c r="N5" i="17"/>
  <c r="P5" i="17" s="1"/>
  <c r="Q5" i="17"/>
  <c r="AB5" i="17"/>
  <c r="AD5" i="17" s="1"/>
  <c r="AE5" i="17"/>
  <c r="X6" i="10"/>
  <c r="N9" i="10"/>
  <c r="P9" i="10" s="1"/>
  <c r="X8" i="9"/>
  <c r="J4" i="3"/>
  <c r="H8" i="5"/>
  <c r="AE8" i="5"/>
  <c r="J8" i="3"/>
  <c r="Q8" i="10"/>
  <c r="AB8" i="10"/>
  <c r="AD8" i="10" s="1"/>
  <c r="N8" i="9"/>
  <c r="P8" i="9" s="1"/>
  <c r="H8" i="9"/>
  <c r="Q8" i="5"/>
  <c r="Q10" i="5" s="1"/>
  <c r="J17" i="5" s="1"/>
  <c r="AC8" i="5"/>
  <c r="AC8" i="3"/>
  <c r="AE8" i="10"/>
  <c r="N8" i="10"/>
  <c r="P8" i="10" s="1"/>
  <c r="AC8" i="10"/>
  <c r="V8" i="10"/>
  <c r="O5" i="3"/>
  <c r="Q4" i="3"/>
  <c r="O8" i="17"/>
  <c r="N6" i="10"/>
  <c r="P6" i="10" s="1"/>
  <c r="V6" i="10"/>
  <c r="X8" i="10"/>
  <c r="O6" i="10"/>
  <c r="H7" i="10"/>
  <c r="V8" i="5"/>
  <c r="V10" i="5" s="1"/>
  <c r="J8" i="5"/>
  <c r="O9" i="10"/>
  <c r="U9" i="10"/>
  <c r="W9" i="10" s="1"/>
  <c r="Q9" i="10"/>
  <c r="AC7" i="10"/>
  <c r="U8" i="9"/>
  <c r="W8" i="9" s="1"/>
  <c r="Q8" i="9"/>
  <c r="O8" i="9"/>
  <c r="O10" i="9" s="1"/>
  <c r="J8" i="9"/>
  <c r="AC4" i="3"/>
  <c r="AE9" i="17"/>
  <c r="V9" i="17"/>
  <c r="X9" i="17"/>
  <c r="G9" i="10"/>
  <c r="I9" i="10" s="1"/>
  <c r="V9" i="10"/>
  <c r="AC9" i="10"/>
  <c r="AB8" i="9"/>
  <c r="AD8" i="9" s="1"/>
  <c r="G8" i="9"/>
  <c r="I8" i="9" s="1"/>
  <c r="V8" i="9"/>
  <c r="H8" i="3"/>
  <c r="AE4" i="3"/>
  <c r="X9" i="10"/>
  <c r="AE9" i="10"/>
  <c r="U7" i="10"/>
  <c r="W7" i="10" s="1"/>
  <c r="J9" i="10"/>
  <c r="AE8" i="9"/>
  <c r="H9" i="17"/>
  <c r="AB9" i="17"/>
  <c r="AD9" i="17" s="1"/>
  <c r="U9" i="17"/>
  <c r="W9" i="17" s="1"/>
  <c r="AB6" i="10"/>
  <c r="AD6" i="10" s="1"/>
  <c r="J7" i="10"/>
  <c r="O7" i="10"/>
  <c r="U6" i="10"/>
  <c r="W6" i="10" s="1"/>
  <c r="N7" i="10"/>
  <c r="P7" i="10" s="1"/>
  <c r="V8" i="3"/>
  <c r="V4" i="3"/>
  <c r="O8" i="3"/>
  <c r="O4" i="3"/>
  <c r="AC8" i="17"/>
  <c r="J8" i="17"/>
  <c r="O9" i="17"/>
  <c r="AE7" i="10"/>
  <c r="G7" i="10"/>
  <c r="I7" i="10" s="1"/>
  <c r="Q6" i="10"/>
  <c r="J6" i="10"/>
  <c r="AB7" i="10"/>
  <c r="AD7" i="10" s="1"/>
  <c r="H6" i="10"/>
  <c r="AE6" i="10"/>
  <c r="G6" i="10"/>
  <c r="I6" i="10" s="1"/>
  <c r="AC5" i="3"/>
  <c r="J5" i="3"/>
  <c r="X8" i="3"/>
  <c r="X4" i="3"/>
  <c r="AE8" i="3"/>
  <c r="N9" i="17"/>
  <c r="P9" i="17" s="1"/>
  <c r="G8" i="17"/>
  <c r="I8" i="17" s="1"/>
  <c r="X7" i="10"/>
  <c r="Q7" i="10"/>
  <c r="H4" i="3"/>
  <c r="W10" i="13"/>
  <c r="I18" i="13" s="1"/>
  <c r="X10" i="15"/>
  <c r="J18" i="15" s="1"/>
  <c r="K10" i="15"/>
  <c r="K16" i="15" s="1"/>
  <c r="O10" i="13"/>
  <c r="L10" i="13"/>
  <c r="L16" i="13" s="1"/>
  <c r="AE10" i="13"/>
  <c r="J19" i="13" s="1"/>
  <c r="K10" i="13"/>
  <c r="K16" i="13" s="1"/>
  <c r="Z10" i="7"/>
  <c r="L18" i="7" s="1"/>
  <c r="AG10" i="5"/>
  <c r="L19" i="5" s="1"/>
  <c r="AC9" i="17"/>
  <c r="G9" i="17"/>
  <c r="I9" i="17" s="1"/>
  <c r="Q9" i="17"/>
  <c r="I4" i="5"/>
  <c r="AB5" i="10"/>
  <c r="AD5" i="10" s="1"/>
  <c r="V5" i="10"/>
  <c r="O5" i="10"/>
  <c r="N5" i="10"/>
  <c r="P5" i="10" s="1"/>
  <c r="H5" i="10"/>
  <c r="W4" i="9"/>
  <c r="AE7" i="3"/>
  <c r="V7" i="3"/>
  <c r="Q7" i="3"/>
  <c r="H7" i="3"/>
  <c r="N7" i="3"/>
  <c r="P7" i="3" s="1"/>
  <c r="G7" i="3"/>
  <c r="I7" i="3" s="1"/>
  <c r="AB7" i="3"/>
  <c r="AD7" i="3" s="1"/>
  <c r="U7" i="3"/>
  <c r="W7" i="3" s="1"/>
  <c r="U9" i="5"/>
  <c r="W9" i="5" s="1"/>
  <c r="G9" i="5"/>
  <c r="I9" i="5" s="1"/>
  <c r="AB9" i="5"/>
  <c r="AD9" i="5" s="1"/>
  <c r="N9" i="5"/>
  <c r="P9" i="5" s="1"/>
  <c r="H9" i="5"/>
  <c r="I4" i="7"/>
  <c r="I10" i="13"/>
  <c r="I16" i="13" s="1"/>
  <c r="AB10" i="13"/>
  <c r="G19" i="13" s="1"/>
  <c r="Q10" i="13"/>
  <c r="J17" i="13" s="1"/>
  <c r="AG10" i="15"/>
  <c r="L19" i="15" s="1"/>
  <c r="S10" i="9"/>
  <c r="L17" i="9" s="1"/>
  <c r="L10" i="5"/>
  <c r="L16" i="5" s="1"/>
  <c r="AB8" i="7"/>
  <c r="AD8" i="7" s="1"/>
  <c r="G8" i="7"/>
  <c r="I8" i="7" s="1"/>
  <c r="N8" i="7"/>
  <c r="P8" i="7" s="1"/>
  <c r="U8" i="7"/>
  <c r="W8" i="7" s="1"/>
  <c r="AE9" i="3"/>
  <c r="V9" i="3"/>
  <c r="Q9" i="3"/>
  <c r="H9" i="3"/>
  <c r="AB9" i="3"/>
  <c r="AD9" i="3" s="1"/>
  <c r="U9" i="3"/>
  <c r="W9" i="3" s="1"/>
  <c r="N9" i="3"/>
  <c r="P9" i="3" s="1"/>
  <c r="G9" i="3"/>
  <c r="I9" i="3" s="1"/>
  <c r="AB6" i="17"/>
  <c r="AD6" i="17" s="1"/>
  <c r="V6" i="17"/>
  <c r="O6" i="17"/>
  <c r="AE4" i="10"/>
  <c r="G4" i="10"/>
  <c r="O4" i="10"/>
  <c r="U4" i="10"/>
  <c r="H4" i="10"/>
  <c r="AE9" i="7"/>
  <c r="V9" i="7"/>
  <c r="Q9" i="7"/>
  <c r="Q10" i="7" s="1"/>
  <c r="J17" i="7" s="1"/>
  <c r="H9" i="7"/>
  <c r="AB9" i="7"/>
  <c r="AD9" i="7" s="1"/>
  <c r="U9" i="7"/>
  <c r="W9" i="7" s="1"/>
  <c r="N9" i="7"/>
  <c r="P9" i="7" s="1"/>
  <c r="G9" i="7"/>
  <c r="I9" i="7" s="1"/>
  <c r="W4" i="5"/>
  <c r="I4" i="9"/>
  <c r="AB8" i="17"/>
  <c r="AD8" i="17" s="1"/>
  <c r="Q8" i="17"/>
  <c r="H8" i="17"/>
  <c r="AE8" i="17"/>
  <c r="V8" i="17"/>
  <c r="N8" i="17"/>
  <c r="P8" i="17" s="1"/>
  <c r="W4" i="7"/>
  <c r="AF10" i="15"/>
  <c r="K19" i="15" s="1"/>
  <c r="L10" i="15"/>
  <c r="L16" i="15" s="1"/>
  <c r="AG10" i="13"/>
  <c r="L19" i="13" s="1"/>
  <c r="N10" i="13"/>
  <c r="G17" i="13" s="1"/>
  <c r="P4" i="13"/>
  <c r="P10" i="13" s="1"/>
  <c r="I17" i="13" s="1"/>
  <c r="AF10" i="13"/>
  <c r="K19" i="13" s="1"/>
  <c r="V10" i="13"/>
  <c r="AD4" i="13"/>
  <c r="AD10" i="13" s="1"/>
  <c r="I19" i="13" s="1"/>
  <c r="AG10" i="9"/>
  <c r="L19" i="9" s="1"/>
  <c r="Z10" i="5"/>
  <c r="L18" i="5" s="1"/>
  <c r="S10" i="7"/>
  <c r="L17" i="7" s="1"/>
  <c r="H5" i="17"/>
  <c r="U5" i="17"/>
  <c r="W5" i="17" s="1"/>
  <c r="O5" i="17"/>
  <c r="N6" i="3"/>
  <c r="P6" i="3" s="1"/>
  <c r="U6" i="3"/>
  <c r="W6" i="3" s="1"/>
  <c r="AB6" i="3"/>
  <c r="AD6" i="3" s="1"/>
  <c r="G6" i="3"/>
  <c r="I6" i="3" s="1"/>
  <c r="P4" i="5"/>
  <c r="P4" i="9"/>
  <c r="AB8" i="3"/>
  <c r="AD8" i="3" s="1"/>
  <c r="G8" i="3"/>
  <c r="I8" i="3" s="1"/>
  <c r="N8" i="3"/>
  <c r="P8" i="3" s="1"/>
  <c r="U8" i="3"/>
  <c r="W8" i="3" s="1"/>
  <c r="AB4" i="3"/>
  <c r="G4" i="3"/>
  <c r="N4" i="3"/>
  <c r="U4" i="3"/>
  <c r="P4" i="7"/>
  <c r="R10" i="15"/>
  <c r="K17" i="15" s="1"/>
  <c r="Y10" i="15"/>
  <c r="K18" i="15" s="1"/>
  <c r="X10" i="13"/>
  <c r="J18" i="13" s="1"/>
  <c r="R10" i="13"/>
  <c r="K17" i="13" s="1"/>
  <c r="H10" i="13"/>
  <c r="Z10" i="13"/>
  <c r="L18" i="13" s="1"/>
  <c r="U10" i="13"/>
  <c r="G18" i="13" s="1"/>
  <c r="G10" i="13"/>
  <c r="G16" i="13" s="1"/>
  <c r="L10" i="7"/>
  <c r="L16" i="7" s="1"/>
  <c r="AG10" i="7"/>
  <c r="L19" i="7" s="1"/>
  <c r="S10" i="5"/>
  <c r="L17" i="5" s="1"/>
  <c r="AE5" i="3"/>
  <c r="V5" i="3"/>
  <c r="Q5" i="3"/>
  <c r="H5" i="3"/>
  <c r="AB5" i="3"/>
  <c r="AD5" i="3" s="1"/>
  <c r="U5" i="3"/>
  <c r="W5" i="3" s="1"/>
  <c r="N5" i="3"/>
  <c r="P5" i="3" s="1"/>
  <c r="G5" i="3"/>
  <c r="I5" i="3" s="1"/>
  <c r="U8" i="10"/>
  <c r="W8" i="10" s="1"/>
  <c r="O8" i="10"/>
  <c r="H8" i="10"/>
  <c r="G8" i="10"/>
  <c r="I8" i="10" s="1"/>
  <c r="AB8" i="5"/>
  <c r="AD8" i="5" s="1"/>
  <c r="N8" i="5"/>
  <c r="P8" i="5" s="1"/>
  <c r="U8" i="5"/>
  <c r="W8" i="5" s="1"/>
  <c r="G8" i="5"/>
  <c r="I8" i="5" s="1"/>
  <c r="AD4" i="5"/>
  <c r="AD4" i="9"/>
  <c r="Q4" i="17"/>
  <c r="AE4" i="17"/>
  <c r="H4" i="17"/>
  <c r="V4" i="17"/>
  <c r="AE9" i="9"/>
  <c r="V9" i="9"/>
  <c r="U9" i="9"/>
  <c r="W9" i="9" s="1"/>
  <c r="G9" i="9"/>
  <c r="I9" i="9" s="1"/>
  <c r="H9" i="9"/>
  <c r="Q9" i="9"/>
  <c r="AD4" i="7"/>
  <c r="V10" i="15" l="1"/>
  <c r="H18" i="15" s="1"/>
  <c r="Q10" i="15"/>
  <c r="J17" i="15" s="1"/>
  <c r="AC10" i="15"/>
  <c r="I10" i="15"/>
  <c r="I16" i="15" s="1"/>
  <c r="AD10" i="15"/>
  <c r="I19" i="15" s="1"/>
  <c r="U10" i="15"/>
  <c r="G18" i="15" s="1"/>
  <c r="G10" i="15"/>
  <c r="G16" i="15" s="1"/>
  <c r="N10" i="15"/>
  <c r="G17" i="15" s="1"/>
  <c r="AE10" i="15"/>
  <c r="J19" i="15" s="1"/>
  <c r="S10" i="17"/>
  <c r="L17" i="17" s="1"/>
  <c r="AF10" i="10"/>
  <c r="K19" i="10" s="1"/>
  <c r="K10" i="17"/>
  <c r="K16" i="17" s="1"/>
  <c r="R10" i="17"/>
  <c r="K17" i="17" s="1"/>
  <c r="H10" i="15"/>
  <c r="AF10" i="17"/>
  <c r="K19" i="17" s="1"/>
  <c r="O10" i="15"/>
  <c r="Y10" i="17"/>
  <c r="K18" i="17" s="1"/>
  <c r="Y10" i="10"/>
  <c r="K18" i="10" s="1"/>
  <c r="S10" i="10"/>
  <c r="L17" i="10" s="1"/>
  <c r="K10" i="10"/>
  <c r="K16" i="10" s="1"/>
  <c r="Y10" i="3"/>
  <c r="K18" i="3" s="1"/>
  <c r="K10" i="3"/>
  <c r="K16" i="3" s="1"/>
  <c r="AB10" i="15"/>
  <c r="G19" i="15" s="1"/>
  <c r="L10" i="17"/>
  <c r="L16" i="17" s="1"/>
  <c r="AC48" i="25"/>
  <c r="I11" i="22"/>
  <c r="L10" i="10"/>
  <c r="L16" i="10" s="1"/>
  <c r="AG10" i="10"/>
  <c r="L19" i="10" s="1"/>
  <c r="R10" i="10"/>
  <c r="K17" i="10" s="1"/>
  <c r="Z10" i="17"/>
  <c r="L18" i="17" s="1"/>
  <c r="AG10" i="17"/>
  <c r="L19" i="17" s="1"/>
  <c r="R10" i="3"/>
  <c r="K17" i="3" s="1"/>
  <c r="Z10" i="3"/>
  <c r="L18" i="3" s="1"/>
  <c r="Z10" i="10"/>
  <c r="L18" i="10" s="1"/>
  <c r="AG10" i="3"/>
  <c r="L19" i="3" s="1"/>
  <c r="L10" i="3"/>
  <c r="L16" i="3" s="1"/>
  <c r="AF10" i="3"/>
  <c r="K19" i="3" s="1"/>
  <c r="X10" i="5"/>
  <c r="J18" i="5" s="1"/>
  <c r="AA10" i="15"/>
  <c r="M18" i="15" s="1"/>
  <c r="P18" i="15" s="1"/>
  <c r="AE10" i="5"/>
  <c r="J19" i="5" s="1"/>
  <c r="J10" i="7"/>
  <c r="J16" i="7" s="1"/>
  <c r="AE10" i="7"/>
  <c r="J19" i="7" s="1"/>
  <c r="H10" i="7"/>
  <c r="H16" i="7" s="1"/>
  <c r="AC10" i="7"/>
  <c r="H19" i="7" s="1"/>
  <c r="X10" i="7"/>
  <c r="J18" i="7" s="1"/>
  <c r="AC10" i="5"/>
  <c r="H19" i="5" s="1"/>
  <c r="J10" i="5"/>
  <c r="J16" i="5" s="1"/>
  <c r="AB10" i="9"/>
  <c r="G19" i="9" s="1"/>
  <c r="AB10" i="7"/>
  <c r="G19" i="7" s="1"/>
  <c r="X10" i="9"/>
  <c r="J18" i="9" s="1"/>
  <c r="V10" i="7"/>
  <c r="H18" i="7" s="1"/>
  <c r="J10" i="17"/>
  <c r="J16" i="17" s="1"/>
  <c r="X10" i="17"/>
  <c r="J18" i="17" s="1"/>
  <c r="J10" i="9"/>
  <c r="J16" i="9" s="1"/>
  <c r="P10" i="7"/>
  <c r="I17" i="7" s="1"/>
  <c r="N10" i="7"/>
  <c r="G17" i="7" s="1"/>
  <c r="V10" i="9"/>
  <c r="H18" i="9" s="1"/>
  <c r="V10" i="3"/>
  <c r="H18" i="3" s="1"/>
  <c r="AD10" i="10"/>
  <c r="I19" i="10" s="1"/>
  <c r="X10" i="10"/>
  <c r="J18" i="10" s="1"/>
  <c r="Q10" i="9"/>
  <c r="J17" i="9" s="1"/>
  <c r="W10" i="17"/>
  <c r="I18" i="17" s="1"/>
  <c r="AB10" i="10"/>
  <c r="G19" i="10" s="1"/>
  <c r="H10" i="5"/>
  <c r="H16" i="5" s="1"/>
  <c r="P10" i="10"/>
  <c r="I17" i="10" s="1"/>
  <c r="Q10" i="10"/>
  <c r="J17" i="10" s="1"/>
  <c r="V10" i="10"/>
  <c r="H18" i="10" s="1"/>
  <c r="AE10" i="9"/>
  <c r="J19" i="9" s="1"/>
  <c r="AC10" i="3"/>
  <c r="H19" i="3" s="1"/>
  <c r="AD10" i="17"/>
  <c r="I19" i="17" s="1"/>
  <c r="N10" i="9"/>
  <c r="G17" i="9" s="1"/>
  <c r="X10" i="3"/>
  <c r="J18" i="3" s="1"/>
  <c r="J10" i="10"/>
  <c r="J16" i="10" s="1"/>
  <c r="O10" i="3"/>
  <c r="H17" i="3" s="1"/>
  <c r="AC10" i="10"/>
  <c r="H19" i="10" s="1"/>
  <c r="J10" i="3"/>
  <c r="J16" i="3" s="1"/>
  <c r="H10" i="9"/>
  <c r="H16" i="9" s="1"/>
  <c r="P10" i="9"/>
  <c r="I17" i="9" s="1"/>
  <c r="AE10" i="17"/>
  <c r="J19" i="17" s="1"/>
  <c r="AE10" i="3"/>
  <c r="J19" i="3" s="1"/>
  <c r="Q10" i="17"/>
  <c r="J17" i="17" s="1"/>
  <c r="AE10" i="10"/>
  <c r="J19" i="10" s="1"/>
  <c r="I10" i="17"/>
  <c r="I16" i="17" s="1"/>
  <c r="AD10" i="7"/>
  <c r="I19" i="7" s="1"/>
  <c r="V10" i="17"/>
  <c r="H18" i="17" s="1"/>
  <c r="AD10" i="9"/>
  <c r="I19" i="9" s="1"/>
  <c r="Q10" i="3"/>
  <c r="J17" i="3" s="1"/>
  <c r="N10" i="10"/>
  <c r="G17" i="10" s="1"/>
  <c r="AC10" i="17"/>
  <c r="H19" i="17" s="1"/>
  <c r="AB10" i="5"/>
  <c r="G19" i="5" s="1"/>
  <c r="W10" i="7"/>
  <c r="I18" i="7" s="1"/>
  <c r="AD10" i="5"/>
  <c r="I19" i="5" s="1"/>
  <c r="H10" i="3"/>
  <c r="H16" i="3" s="1"/>
  <c r="H10" i="17"/>
  <c r="H16" i="17" s="1"/>
  <c r="O10" i="17"/>
  <c r="H17" i="17" s="1"/>
  <c r="P10" i="17"/>
  <c r="I17" i="17" s="1"/>
  <c r="U10" i="7"/>
  <c r="G18" i="7" s="1"/>
  <c r="AB10" i="3"/>
  <c r="G19" i="3" s="1"/>
  <c r="AD4" i="3"/>
  <c r="AD10" i="3" s="1"/>
  <c r="I19" i="3" s="1"/>
  <c r="N10" i="5"/>
  <c r="G17" i="5" s="1"/>
  <c r="I10" i="9"/>
  <c r="I16" i="9" s="1"/>
  <c r="H10" i="10"/>
  <c r="H19" i="15"/>
  <c r="N10" i="17"/>
  <c r="G17" i="17" s="1"/>
  <c r="AH10" i="13"/>
  <c r="M19" i="13" s="1"/>
  <c r="P19" i="13" s="1"/>
  <c r="H19" i="9"/>
  <c r="H16" i="13"/>
  <c r="M10" i="13"/>
  <c r="M16" i="13" s="1"/>
  <c r="U10" i="3"/>
  <c r="G18" i="3" s="1"/>
  <c r="W4" i="3"/>
  <c r="W10" i="3" s="1"/>
  <c r="I18" i="3" s="1"/>
  <c r="H17" i="9"/>
  <c r="G10" i="9"/>
  <c r="G16" i="9" s="1"/>
  <c r="U10" i="10"/>
  <c r="G18" i="10" s="1"/>
  <c r="W4" i="10"/>
  <c r="W10" i="10" s="1"/>
  <c r="I18" i="10" s="1"/>
  <c r="U10" i="17"/>
  <c r="G18" i="17" s="1"/>
  <c r="I10" i="5"/>
  <c r="I16" i="5" s="1"/>
  <c r="T10" i="13"/>
  <c r="M17" i="13" s="1"/>
  <c r="H17" i="13"/>
  <c r="AB10" i="17"/>
  <c r="G19" i="17" s="1"/>
  <c r="H18" i="5"/>
  <c r="N10" i="3"/>
  <c r="G17" i="3" s="1"/>
  <c r="P4" i="3"/>
  <c r="P10" i="3" s="1"/>
  <c r="I17" i="3" s="1"/>
  <c r="AA10" i="13"/>
  <c r="M18" i="13" s="1"/>
  <c r="P18" i="13" s="1"/>
  <c r="H18" i="13"/>
  <c r="U10" i="5"/>
  <c r="G18" i="5" s="1"/>
  <c r="O10" i="10"/>
  <c r="G10" i="7"/>
  <c r="G16" i="7" s="1"/>
  <c r="W10" i="9"/>
  <c r="I18" i="9" s="1"/>
  <c r="G10" i="5"/>
  <c r="G16" i="5" s="1"/>
  <c r="G10" i="17"/>
  <c r="G16" i="17" s="1"/>
  <c r="H17" i="7"/>
  <c r="G10" i="3"/>
  <c r="G16" i="3" s="1"/>
  <c r="I4" i="3"/>
  <c r="I10" i="3" s="1"/>
  <c r="I16" i="3" s="1"/>
  <c r="P10" i="5"/>
  <c r="I17" i="5" s="1"/>
  <c r="W10" i="5"/>
  <c r="I18" i="5" s="1"/>
  <c r="G10" i="10"/>
  <c r="G16" i="10" s="1"/>
  <c r="I4" i="10"/>
  <c r="I10" i="10" s="1"/>
  <c r="I16" i="10" s="1"/>
  <c r="I10" i="7"/>
  <c r="I16" i="7" s="1"/>
  <c r="U10" i="9"/>
  <c r="G18" i="9" s="1"/>
  <c r="H17" i="5"/>
  <c r="T10" i="15" l="1"/>
  <c r="M17" i="15" s="1"/>
  <c r="O16" i="15" s="1"/>
  <c r="M10" i="15"/>
  <c r="M16" i="15" s="1"/>
  <c r="AH10" i="15"/>
  <c r="M19" i="15" s="1"/>
  <c r="P19" i="15" s="1"/>
  <c r="H16" i="15"/>
  <c r="H17" i="15"/>
  <c r="O16" i="13"/>
  <c r="P16" i="13" s="1"/>
  <c r="S16" i="13" s="1"/>
  <c r="T16" i="13" s="1"/>
  <c r="T10" i="7"/>
  <c r="M17" i="7" s="1"/>
  <c r="M10" i="17"/>
  <c r="M16" i="17" s="1"/>
  <c r="AA10" i="17"/>
  <c r="M18" i="17" s="1"/>
  <c r="P18" i="17" s="1"/>
  <c r="AH10" i="9"/>
  <c r="M19" i="9" s="1"/>
  <c r="P19" i="9" s="1"/>
  <c r="T10" i="9"/>
  <c r="M17" i="9" s="1"/>
  <c r="AH10" i="10"/>
  <c r="M19" i="10" s="1"/>
  <c r="P19" i="10" s="1"/>
  <c r="AA10" i="7"/>
  <c r="M18" i="7" s="1"/>
  <c r="P18" i="7" s="1"/>
  <c r="M10" i="5"/>
  <c r="M16" i="5" s="1"/>
  <c r="AH10" i="3"/>
  <c r="M19" i="3" s="1"/>
  <c r="P19" i="3" s="1"/>
  <c r="AH10" i="17"/>
  <c r="M19" i="17" s="1"/>
  <c r="P19" i="17" s="1"/>
  <c r="AH10" i="7"/>
  <c r="M19" i="7" s="1"/>
  <c r="P19" i="7" s="1"/>
  <c r="AA10" i="10"/>
  <c r="M18" i="10" s="1"/>
  <c r="P18" i="10" s="1"/>
  <c r="AH10" i="5"/>
  <c r="M19" i="5" s="1"/>
  <c r="P19" i="5" s="1"/>
  <c r="T10" i="17"/>
  <c r="M17" i="17" s="1"/>
  <c r="M10" i="9"/>
  <c r="M16" i="9" s="1"/>
  <c r="T10" i="5"/>
  <c r="M17" i="5" s="1"/>
  <c r="O17" i="13"/>
  <c r="M10" i="10"/>
  <c r="M16" i="10" s="1"/>
  <c r="H16" i="10"/>
  <c r="M10" i="7"/>
  <c r="M16" i="7" s="1"/>
  <c r="T10" i="3"/>
  <c r="M17" i="3" s="1"/>
  <c r="AA10" i="3"/>
  <c r="M18" i="3" s="1"/>
  <c r="P18" i="3" s="1"/>
  <c r="AA10" i="5"/>
  <c r="M18" i="5" s="1"/>
  <c r="P18" i="5" s="1"/>
  <c r="AA10" i="9"/>
  <c r="M18" i="9" s="1"/>
  <c r="P18" i="9" s="1"/>
  <c r="M10" i="3"/>
  <c r="M16" i="3" s="1"/>
  <c r="T10" i="10"/>
  <c r="M17" i="10" s="1"/>
  <c r="H17" i="10"/>
  <c r="O17" i="15" l="1"/>
  <c r="S17" i="15" s="1"/>
  <c r="W17" i="15" s="1"/>
  <c r="O17" i="5"/>
  <c r="S17" i="5" s="1"/>
  <c r="W17" i="5" s="1"/>
  <c r="T19" i="13"/>
  <c r="W16" i="13" s="1"/>
  <c r="O16" i="7"/>
  <c r="P16" i="7" s="1"/>
  <c r="O17" i="17"/>
  <c r="P17" i="17" s="1"/>
  <c r="O16" i="17"/>
  <c r="O16" i="9"/>
  <c r="P16" i="9" s="1"/>
  <c r="S16" i="9" s="1"/>
  <c r="O17" i="9"/>
  <c r="S17" i="9" s="1"/>
  <c r="W17" i="9" s="1"/>
  <c r="O16" i="5"/>
  <c r="O17" i="10"/>
  <c r="P17" i="10" s="1"/>
  <c r="O16" i="3"/>
  <c r="P16" i="3" s="1"/>
  <c r="S18" i="13"/>
  <c r="O16" i="10"/>
  <c r="O17" i="7"/>
  <c r="P16" i="15"/>
  <c r="O17" i="3"/>
  <c r="P17" i="13"/>
  <c r="S17" i="13"/>
  <c r="T19" i="15" l="1"/>
  <c r="P17" i="15"/>
  <c r="T17" i="15" s="1"/>
  <c r="T16" i="9"/>
  <c r="T19" i="5"/>
  <c r="P17" i="5"/>
  <c r="T17" i="5" s="1"/>
  <c r="W19" i="13"/>
  <c r="AA19" i="13" s="1"/>
  <c r="X16" i="13"/>
  <c r="AA16" i="13"/>
  <c r="P16" i="5"/>
  <c r="S16" i="5" s="1"/>
  <c r="T16" i="5" s="1"/>
  <c r="S17" i="17"/>
  <c r="T17" i="17" s="1"/>
  <c r="T19" i="17"/>
  <c r="P16" i="17"/>
  <c r="S18" i="17" s="1"/>
  <c r="T19" i="9"/>
  <c r="T19" i="3"/>
  <c r="P17" i="9"/>
  <c r="T17" i="9" s="1"/>
  <c r="X17" i="9" s="1"/>
  <c r="S17" i="10"/>
  <c r="W17" i="10" s="1"/>
  <c r="S16" i="3"/>
  <c r="T16" i="3" s="1"/>
  <c r="S18" i="3"/>
  <c r="T18" i="3" s="1"/>
  <c r="S18" i="9"/>
  <c r="T18" i="9" s="1"/>
  <c r="P17" i="7"/>
  <c r="S17" i="7"/>
  <c r="S17" i="3"/>
  <c r="P17" i="3"/>
  <c r="P16" i="10"/>
  <c r="T19" i="10"/>
  <c r="S16" i="7"/>
  <c r="T16" i="7" s="1"/>
  <c r="S18" i="7"/>
  <c r="T17" i="13"/>
  <c r="W17" i="13"/>
  <c r="S16" i="15"/>
  <c r="T16" i="15" s="1"/>
  <c r="S18" i="15"/>
  <c r="T19" i="7"/>
  <c r="T18" i="13"/>
  <c r="W18" i="13"/>
  <c r="W16" i="15" l="1"/>
  <c r="X16" i="15" s="1"/>
  <c r="AB16" i="13"/>
  <c r="AE16" i="13"/>
  <c r="AI16" i="13" s="1"/>
  <c r="W16" i="9"/>
  <c r="X16" i="9" s="1"/>
  <c r="W16" i="5"/>
  <c r="AA16" i="5" s="1"/>
  <c r="X19" i="13"/>
  <c r="AB19" i="13" s="1"/>
  <c r="X17" i="13"/>
  <c r="W19" i="5"/>
  <c r="AA19" i="5" s="1"/>
  <c r="X17" i="5"/>
  <c r="S18" i="5"/>
  <c r="W18" i="5" s="1"/>
  <c r="S16" i="17"/>
  <c r="T16" i="17" s="1"/>
  <c r="W16" i="17" s="1"/>
  <c r="W17" i="17"/>
  <c r="W16" i="3"/>
  <c r="X16" i="3" s="1"/>
  <c r="W19" i="9"/>
  <c r="AA19" i="9" s="1"/>
  <c r="W19" i="3"/>
  <c r="AA19" i="3" s="1"/>
  <c r="W18" i="3"/>
  <c r="X18" i="3" s="1"/>
  <c r="T17" i="10"/>
  <c r="W19" i="7"/>
  <c r="AA19" i="7" s="1"/>
  <c r="W18" i="9"/>
  <c r="X18" i="9" s="1"/>
  <c r="AA18" i="9" s="1"/>
  <c r="W18" i="15"/>
  <c r="T18" i="15"/>
  <c r="X18" i="13"/>
  <c r="AA16" i="15"/>
  <c r="W16" i="7"/>
  <c r="X17" i="15"/>
  <c r="T17" i="7"/>
  <c r="W17" i="7"/>
  <c r="S16" i="10"/>
  <c r="T16" i="10" s="1"/>
  <c r="W16" i="10" s="1"/>
  <c r="S18" i="10"/>
  <c r="T18" i="7"/>
  <c r="W18" i="7"/>
  <c r="W18" i="17"/>
  <c r="T18" i="17"/>
  <c r="W17" i="3"/>
  <c r="T17" i="3"/>
  <c r="W19" i="15"/>
  <c r="AF16" i="13" l="1"/>
  <c r="AA16" i="9"/>
  <c r="AB16" i="9" s="1"/>
  <c r="AA18" i="13"/>
  <c r="AE18" i="13" s="1"/>
  <c r="AB18" i="9"/>
  <c r="X16" i="5"/>
  <c r="AB16" i="5" s="1"/>
  <c r="AA17" i="13"/>
  <c r="AB17" i="13" s="1"/>
  <c r="AE17" i="13" s="1"/>
  <c r="X18" i="15"/>
  <c r="AA18" i="15" s="1"/>
  <c r="AE18" i="15" s="1"/>
  <c r="T18" i="5"/>
  <c r="X18" i="5" s="1"/>
  <c r="AA17" i="5" s="1"/>
  <c r="AB17" i="5" s="1"/>
  <c r="X19" i="9"/>
  <c r="AB19" i="9" s="1"/>
  <c r="X19" i="5"/>
  <c r="AB19" i="5" s="1"/>
  <c r="W19" i="17"/>
  <c r="X19" i="17" s="1"/>
  <c r="X17" i="17"/>
  <c r="AA16" i="3"/>
  <c r="AE16" i="3" s="1"/>
  <c r="AA16" i="17"/>
  <c r="AE16" i="17" s="1"/>
  <c r="X16" i="17"/>
  <c r="X19" i="3"/>
  <c r="AB19" i="3" s="1"/>
  <c r="X19" i="7"/>
  <c r="AB19" i="7" s="1"/>
  <c r="X17" i="10"/>
  <c r="AA17" i="9"/>
  <c r="AB17" i="9" s="1"/>
  <c r="AE18" i="9"/>
  <c r="W19" i="10"/>
  <c r="AA19" i="10" s="1"/>
  <c r="X18" i="17"/>
  <c r="X18" i="7"/>
  <c r="X17" i="3"/>
  <c r="AA17" i="3" s="1"/>
  <c r="AB17" i="3" s="1"/>
  <c r="AB18" i="13"/>
  <c r="X17" i="7"/>
  <c r="X16" i="7"/>
  <c r="AA16" i="7"/>
  <c r="AA19" i="15"/>
  <c r="X19" i="15"/>
  <c r="W18" i="10"/>
  <c r="T18" i="10"/>
  <c r="X16" i="10"/>
  <c r="AA16" i="10"/>
  <c r="AE16" i="5"/>
  <c r="L28" i="13"/>
  <c r="AJ16" i="13"/>
  <c r="J28" i="13" s="1"/>
  <c r="F28" i="13"/>
  <c r="K28" i="13"/>
  <c r="AE16" i="15"/>
  <c r="AB16" i="15"/>
  <c r="AE16" i="9" l="1"/>
  <c r="AF16" i="9" s="1"/>
  <c r="AB18" i="15"/>
  <c r="AA17" i="15"/>
  <c r="AB17" i="15" s="1"/>
  <c r="AA18" i="5"/>
  <c r="AB18" i="5" s="1"/>
  <c r="AE19" i="13"/>
  <c r="AF19" i="13" s="1"/>
  <c r="AF17" i="13"/>
  <c r="AI17" i="13"/>
  <c r="K29" i="13" s="1"/>
  <c r="AF18" i="13"/>
  <c r="AA19" i="17"/>
  <c r="AB19" i="17" s="1"/>
  <c r="AB16" i="3"/>
  <c r="AF16" i="3" s="1"/>
  <c r="AA18" i="17"/>
  <c r="AB18" i="17" s="1"/>
  <c r="AB16" i="17"/>
  <c r="AF16" i="17" s="1"/>
  <c r="AE19" i="5"/>
  <c r="AE17" i="5"/>
  <c r="AI17" i="5" s="1"/>
  <c r="X19" i="10"/>
  <c r="AB19" i="10" s="1"/>
  <c r="AE17" i="9"/>
  <c r="AI17" i="9" s="1"/>
  <c r="AF18" i="9"/>
  <c r="AA17" i="7"/>
  <c r="AB17" i="7" s="1"/>
  <c r="AE19" i="7" s="1"/>
  <c r="AE19" i="9"/>
  <c r="AF19" i="9" s="1"/>
  <c r="AA18" i="3"/>
  <c r="AB18" i="3" s="1"/>
  <c r="AA17" i="17"/>
  <c r="AB17" i="17" s="1"/>
  <c r="AE19" i="3"/>
  <c r="AA18" i="7"/>
  <c r="AB18" i="7" s="1"/>
  <c r="AI16" i="17"/>
  <c r="AI16" i="9"/>
  <c r="M28" i="13"/>
  <c r="AE16" i="10"/>
  <c r="AB16" i="10"/>
  <c r="AB19" i="15"/>
  <c r="AI16" i="3"/>
  <c r="AI16" i="5"/>
  <c r="AF16" i="5"/>
  <c r="X18" i="10"/>
  <c r="AI16" i="15"/>
  <c r="AF16" i="15"/>
  <c r="AB16" i="7"/>
  <c r="AE16" i="7"/>
  <c r="AE17" i="3"/>
  <c r="AF18" i="15" l="1"/>
  <c r="AE19" i="15"/>
  <c r="AF19" i="15" s="1"/>
  <c r="AE17" i="17"/>
  <c r="AI17" i="17" s="1"/>
  <c r="L29" i="17" s="1"/>
  <c r="AE18" i="5"/>
  <c r="AF18" i="5" s="1"/>
  <c r="L29" i="13"/>
  <c r="M29" i="13" s="1"/>
  <c r="AJ17" i="13"/>
  <c r="J29" i="13" s="1"/>
  <c r="F29" i="13"/>
  <c r="AF19" i="5"/>
  <c r="AI19" i="13"/>
  <c r="L31" i="13" s="1"/>
  <c r="AI18" i="15"/>
  <c r="L30" i="15" s="1"/>
  <c r="AI18" i="13"/>
  <c r="K30" i="13" s="1"/>
  <c r="AE17" i="15"/>
  <c r="AI17" i="15" s="1"/>
  <c r="AE18" i="17"/>
  <c r="AF18" i="17" s="1"/>
  <c r="AE18" i="3"/>
  <c r="AF18" i="3" s="1"/>
  <c r="AI18" i="9"/>
  <c r="F30" i="9" s="1"/>
  <c r="O30" i="9" s="1"/>
  <c r="AF17" i="5"/>
  <c r="AJ17" i="5" s="1"/>
  <c r="J29" i="5" s="1"/>
  <c r="AI19" i="9"/>
  <c r="K31" i="9" s="1"/>
  <c r="AF17" i="9"/>
  <c r="AJ17" i="9" s="1"/>
  <c r="J29" i="9" s="1"/>
  <c r="AE17" i="7"/>
  <c r="AF17" i="7" s="1"/>
  <c r="K29" i="9"/>
  <c r="F29" i="9"/>
  <c r="L29" i="9"/>
  <c r="AF19" i="3"/>
  <c r="AE18" i="7"/>
  <c r="AF18" i="7" s="1"/>
  <c r="AF19" i="7"/>
  <c r="AE19" i="17"/>
  <c r="AF19" i="17" s="1"/>
  <c r="AF16" i="7"/>
  <c r="AI16" i="7"/>
  <c r="AA18" i="10"/>
  <c r="AA17" i="10"/>
  <c r="AB17" i="10" s="1"/>
  <c r="AE17" i="10" s="1"/>
  <c r="F28" i="5"/>
  <c r="L28" i="5"/>
  <c r="AJ16" i="5"/>
  <c r="J28" i="5" s="1"/>
  <c r="K28" i="5"/>
  <c r="AF16" i="10"/>
  <c r="AI16" i="10"/>
  <c r="AJ18" i="13"/>
  <c r="J30" i="13" s="1"/>
  <c r="F28" i="3"/>
  <c r="L28" i="3"/>
  <c r="AJ16" i="3"/>
  <c r="J28" i="3" s="1"/>
  <c r="K28" i="3"/>
  <c r="L28" i="9"/>
  <c r="AJ16" i="9"/>
  <c r="J28" i="9" s="1"/>
  <c r="K28" i="9"/>
  <c r="F28" i="9"/>
  <c r="AI17" i="3"/>
  <c r="AF17" i="3"/>
  <c r="F28" i="15"/>
  <c r="L28" i="15"/>
  <c r="AJ16" i="15"/>
  <c r="J28" i="15" s="1"/>
  <c r="K28" i="15"/>
  <c r="AI19" i="15"/>
  <c r="L28" i="17"/>
  <c r="F28" i="17"/>
  <c r="K28" i="17"/>
  <c r="AJ16" i="17"/>
  <c r="J28" i="17" s="1"/>
  <c r="F29" i="5"/>
  <c r="L29" i="5"/>
  <c r="K29" i="5"/>
  <c r="F29" i="17" l="1"/>
  <c r="F30" i="15"/>
  <c r="O30" i="15" s="1"/>
  <c r="AF17" i="17"/>
  <c r="AJ17" i="17" s="1"/>
  <c r="J29" i="17" s="1"/>
  <c r="K29" i="17"/>
  <c r="M29" i="17" s="1"/>
  <c r="K30" i="15"/>
  <c r="M30" i="15" s="1"/>
  <c r="O28" i="13"/>
  <c r="Q28" i="13" s="1"/>
  <c r="F30" i="13"/>
  <c r="O30" i="13" s="1"/>
  <c r="P30" i="13" s="1"/>
  <c r="L30" i="13"/>
  <c r="M30" i="13" s="1"/>
  <c r="F31" i="13"/>
  <c r="O31" i="13" s="1"/>
  <c r="S31" i="13" s="1"/>
  <c r="AF17" i="15"/>
  <c r="AJ17" i="15" s="1"/>
  <c r="J29" i="15" s="1"/>
  <c r="AI18" i="5"/>
  <c r="L30" i="5" s="1"/>
  <c r="AJ19" i="13"/>
  <c r="J31" i="13" s="1"/>
  <c r="AJ18" i="15"/>
  <c r="J30" i="15" s="1"/>
  <c r="K31" i="13"/>
  <c r="M31" i="13" s="1"/>
  <c r="O29" i="13"/>
  <c r="P29" i="13" s="1"/>
  <c r="M28" i="15"/>
  <c r="F31" i="9"/>
  <c r="O31" i="9" s="1"/>
  <c r="S31" i="9" s="1"/>
  <c r="AJ18" i="9"/>
  <c r="J30" i="9" s="1"/>
  <c r="P30" i="9" s="1"/>
  <c r="K30" i="9"/>
  <c r="L30" i="9"/>
  <c r="AJ19" i="9"/>
  <c r="J31" i="9" s="1"/>
  <c r="L31" i="9"/>
  <c r="M31" i="9" s="1"/>
  <c r="AE19" i="10"/>
  <c r="AF19" i="10" s="1"/>
  <c r="AI17" i="7"/>
  <c r="L29" i="7" s="1"/>
  <c r="M29" i="9"/>
  <c r="AI19" i="3"/>
  <c r="F31" i="3" s="1"/>
  <c r="O31" i="3" s="1"/>
  <c r="AI18" i="17"/>
  <c r="AJ18" i="17" s="1"/>
  <c r="J30" i="17" s="1"/>
  <c r="AI18" i="7"/>
  <c r="L30" i="7" s="1"/>
  <c r="M29" i="5"/>
  <c r="M28" i="17"/>
  <c r="AI18" i="3"/>
  <c r="F30" i="3" s="1"/>
  <c r="O30" i="3" s="1"/>
  <c r="AI19" i="17"/>
  <c r="K31" i="17" s="1"/>
  <c r="AI19" i="7"/>
  <c r="F31" i="7" s="1"/>
  <c r="O31" i="7" s="1"/>
  <c r="AI19" i="5"/>
  <c r="AJ19" i="5" s="1"/>
  <c r="J31" i="5" s="1"/>
  <c r="M28" i="9"/>
  <c r="M28" i="3"/>
  <c r="M28" i="5"/>
  <c r="F29" i="3"/>
  <c r="AJ17" i="3"/>
  <c r="J29" i="3" s="1"/>
  <c r="L29" i="3"/>
  <c r="K29" i="3"/>
  <c r="L28" i="7"/>
  <c r="AJ16" i="7"/>
  <c r="J28" i="7" s="1"/>
  <c r="K28" i="7"/>
  <c r="F28" i="7"/>
  <c r="F28" i="10"/>
  <c r="L28" i="10"/>
  <c r="AJ16" i="10"/>
  <c r="J28" i="10" s="1"/>
  <c r="K28" i="10"/>
  <c r="F29" i="15"/>
  <c r="L29" i="15"/>
  <c r="K29" i="15"/>
  <c r="AF17" i="10"/>
  <c r="AI17" i="10"/>
  <c r="F31" i="15"/>
  <c r="O31" i="15" s="1"/>
  <c r="L31" i="15"/>
  <c r="K31" i="15"/>
  <c r="AJ19" i="15"/>
  <c r="J31" i="15" s="1"/>
  <c r="AE18" i="10"/>
  <c r="AB18" i="10"/>
  <c r="Q30" i="13" l="1"/>
  <c r="P28" i="13"/>
  <c r="Q31" i="13"/>
  <c r="U31" i="13" s="1"/>
  <c r="P31" i="13"/>
  <c r="T31" i="13" s="1"/>
  <c r="AJ18" i="5"/>
  <c r="J30" i="5" s="1"/>
  <c r="K30" i="5"/>
  <c r="M30" i="5" s="1"/>
  <c r="F30" i="5"/>
  <c r="O30" i="5" s="1"/>
  <c r="P30" i="15"/>
  <c r="Q29" i="13"/>
  <c r="S29" i="13"/>
  <c r="Q30" i="15"/>
  <c r="M29" i="15"/>
  <c r="O29" i="15" s="1"/>
  <c r="S29" i="15" s="1"/>
  <c r="P31" i="9"/>
  <c r="Q31" i="9"/>
  <c r="K31" i="3"/>
  <c r="L31" i="3"/>
  <c r="M30" i="9"/>
  <c r="Q30" i="9" s="1"/>
  <c r="O28" i="9"/>
  <c r="P28" i="9" s="1"/>
  <c r="AJ19" i="3"/>
  <c r="J31" i="3" s="1"/>
  <c r="P31" i="3" s="1"/>
  <c r="L31" i="17"/>
  <c r="M31" i="17" s="1"/>
  <c r="K29" i="7"/>
  <c r="M29" i="7" s="1"/>
  <c r="AJ17" i="7"/>
  <c r="J29" i="7" s="1"/>
  <c r="F29" i="7"/>
  <c r="K31" i="7"/>
  <c r="O28" i="17"/>
  <c r="Q28" i="17" s="1"/>
  <c r="F31" i="17"/>
  <c r="O31" i="17" s="1"/>
  <c r="S31" i="17" s="1"/>
  <c r="AJ19" i="17"/>
  <c r="J31" i="17" s="1"/>
  <c r="F30" i="17"/>
  <c r="O30" i="17" s="1"/>
  <c r="P30" i="17" s="1"/>
  <c r="L30" i="17"/>
  <c r="O29" i="17"/>
  <c r="Q29" i="17" s="1"/>
  <c r="K30" i="17"/>
  <c r="K30" i="7"/>
  <c r="M30" i="7" s="1"/>
  <c r="AJ18" i="7"/>
  <c r="J30" i="7" s="1"/>
  <c r="F30" i="7"/>
  <c r="O30" i="7" s="1"/>
  <c r="F31" i="5"/>
  <c r="O31" i="5" s="1"/>
  <c r="S31" i="5" s="1"/>
  <c r="O29" i="5"/>
  <c r="S29" i="5" s="1"/>
  <c r="K31" i="5"/>
  <c r="L31" i="5"/>
  <c r="O29" i="9"/>
  <c r="Q29" i="9" s="1"/>
  <c r="O28" i="5"/>
  <c r="P28" i="5" s="1"/>
  <c r="AJ19" i="7"/>
  <c r="J31" i="7" s="1"/>
  <c r="K30" i="3"/>
  <c r="AJ18" i="3"/>
  <c r="J30" i="3" s="1"/>
  <c r="P30" i="3" s="1"/>
  <c r="L30" i="3"/>
  <c r="L31" i="7"/>
  <c r="M29" i="3"/>
  <c r="M31" i="15"/>
  <c r="Q31" i="15" s="1"/>
  <c r="M28" i="10"/>
  <c r="M28" i="7"/>
  <c r="S31" i="3"/>
  <c r="AF18" i="10"/>
  <c r="S31" i="15"/>
  <c r="P31" i="15"/>
  <c r="S31" i="7"/>
  <c r="K29" i="10"/>
  <c r="F29" i="10"/>
  <c r="AJ17" i="10"/>
  <c r="J29" i="10" s="1"/>
  <c r="L29" i="10"/>
  <c r="S28" i="13" l="1"/>
  <c r="U28" i="13" s="1"/>
  <c r="S30" i="13"/>
  <c r="T30" i="13" s="1"/>
  <c r="P30" i="5"/>
  <c r="Q30" i="5"/>
  <c r="T29" i="13"/>
  <c r="W29" i="13"/>
  <c r="U29" i="13"/>
  <c r="O28" i="15"/>
  <c r="Q28" i="15" s="1"/>
  <c r="P29" i="15"/>
  <c r="Q29" i="15"/>
  <c r="M31" i="3"/>
  <c r="Q31" i="3" s="1"/>
  <c r="Q28" i="9"/>
  <c r="S28" i="9" s="1"/>
  <c r="M31" i="7"/>
  <c r="Q31" i="7" s="1"/>
  <c r="P29" i="5"/>
  <c r="T29" i="5" s="1"/>
  <c r="T31" i="9"/>
  <c r="P31" i="7"/>
  <c r="P28" i="17"/>
  <c r="P29" i="17"/>
  <c r="M30" i="17"/>
  <c r="Q30" i="17" s="1"/>
  <c r="S29" i="17"/>
  <c r="W29" i="17" s="1"/>
  <c r="P29" i="9"/>
  <c r="S29" i="9"/>
  <c r="Q29" i="5"/>
  <c r="U29" i="5" s="1"/>
  <c r="P31" i="17"/>
  <c r="T31" i="17" s="1"/>
  <c r="Q31" i="17"/>
  <c r="U31" i="17" s="1"/>
  <c r="U31" i="9"/>
  <c r="P30" i="7"/>
  <c r="O28" i="7"/>
  <c r="Q28" i="7" s="1"/>
  <c r="Q30" i="7"/>
  <c r="P31" i="5"/>
  <c r="T31" i="5" s="1"/>
  <c r="M31" i="5"/>
  <c r="Q31" i="5" s="1"/>
  <c r="U31" i="5" s="1"/>
  <c r="Q28" i="5"/>
  <c r="M30" i="3"/>
  <c r="Q30" i="3" s="1"/>
  <c r="O29" i="3"/>
  <c r="O28" i="3"/>
  <c r="AI18" i="10"/>
  <c r="AI19" i="10"/>
  <c r="W29" i="15"/>
  <c r="M29" i="10"/>
  <c r="O28" i="10" s="1"/>
  <c r="W29" i="5"/>
  <c r="O29" i="7"/>
  <c r="U30" i="13" l="1"/>
  <c r="T28" i="13"/>
  <c r="W30" i="13"/>
  <c r="X30" i="13" s="1"/>
  <c r="X29" i="13"/>
  <c r="S30" i="5"/>
  <c r="W30" i="5" s="1"/>
  <c r="Y29" i="13"/>
  <c r="T31" i="15"/>
  <c r="U29" i="15"/>
  <c r="P28" i="15"/>
  <c r="S30" i="15" s="1"/>
  <c r="T29" i="15"/>
  <c r="U31" i="15"/>
  <c r="S30" i="9"/>
  <c r="U30" i="9" s="1"/>
  <c r="S30" i="17"/>
  <c r="W30" i="17" s="1"/>
  <c r="T29" i="9"/>
  <c r="W29" i="9"/>
  <c r="U31" i="3"/>
  <c r="U29" i="9"/>
  <c r="T29" i="17"/>
  <c r="S28" i="17"/>
  <c r="U28" i="17" s="1"/>
  <c r="U29" i="17"/>
  <c r="U31" i="7"/>
  <c r="S28" i="5"/>
  <c r="T28" i="5" s="1"/>
  <c r="P28" i="7"/>
  <c r="S28" i="7" s="1"/>
  <c r="T31" i="3"/>
  <c r="Q28" i="3"/>
  <c r="P28" i="3"/>
  <c r="Q29" i="3"/>
  <c r="P29" i="3"/>
  <c r="S29" i="3"/>
  <c r="U28" i="9"/>
  <c r="T28" i="9"/>
  <c r="L30" i="10"/>
  <c r="K30" i="10"/>
  <c r="AJ18" i="10"/>
  <c r="J30" i="10" s="1"/>
  <c r="F30" i="10"/>
  <c r="O30" i="10" s="1"/>
  <c r="Q28" i="10"/>
  <c r="P28" i="10"/>
  <c r="O29" i="10"/>
  <c r="S29" i="7"/>
  <c r="P29" i="7"/>
  <c r="Q29" i="7"/>
  <c r="T31" i="7"/>
  <c r="F31" i="10"/>
  <c r="O31" i="10" s="1"/>
  <c r="L31" i="10"/>
  <c r="K31" i="10"/>
  <c r="AJ19" i="10"/>
  <c r="J31" i="10" s="1"/>
  <c r="W28" i="13" l="1"/>
  <c r="W31" i="13"/>
  <c r="Y30" i="13"/>
  <c r="AA29" i="13" s="1"/>
  <c r="U30" i="5"/>
  <c r="Y30" i="5" s="1"/>
  <c r="T30" i="5"/>
  <c r="X30" i="5" s="1"/>
  <c r="S28" i="15"/>
  <c r="X29" i="15" s="1"/>
  <c r="T30" i="9"/>
  <c r="W30" i="9"/>
  <c r="Y30" i="9" s="1"/>
  <c r="U28" i="5"/>
  <c r="W28" i="5" s="1"/>
  <c r="U30" i="17"/>
  <c r="Y30" i="17" s="1"/>
  <c r="T30" i="17"/>
  <c r="X30" i="17" s="1"/>
  <c r="X29" i="9"/>
  <c r="Y29" i="9"/>
  <c r="Y29" i="5"/>
  <c r="T28" i="17"/>
  <c r="W28" i="17" s="1"/>
  <c r="Y29" i="17"/>
  <c r="X29" i="17"/>
  <c r="X29" i="5"/>
  <c r="S30" i="7"/>
  <c r="T30" i="7" s="1"/>
  <c r="M31" i="10"/>
  <c r="Q31" i="10" s="1"/>
  <c r="M30" i="10"/>
  <c r="Q30" i="10" s="1"/>
  <c r="S30" i="3"/>
  <c r="S28" i="3"/>
  <c r="T29" i="3"/>
  <c r="U29" i="3"/>
  <c r="W29" i="3"/>
  <c r="P29" i="10"/>
  <c r="S29" i="10"/>
  <c r="Q29" i="10"/>
  <c r="U29" i="7"/>
  <c r="W29" i="7"/>
  <c r="T29" i="7"/>
  <c r="W28" i="9"/>
  <c r="W31" i="9"/>
  <c r="T28" i="7"/>
  <c r="U28" i="7"/>
  <c r="P30" i="10"/>
  <c r="S31" i="10"/>
  <c r="P31" i="10"/>
  <c r="W30" i="15"/>
  <c r="U30" i="15"/>
  <c r="T30" i="15"/>
  <c r="W31" i="5" l="1"/>
  <c r="AA31" i="5" s="1"/>
  <c r="T28" i="15"/>
  <c r="U28" i="15"/>
  <c r="W31" i="15" s="1"/>
  <c r="Y31" i="13"/>
  <c r="AA31" i="13"/>
  <c r="X31" i="13"/>
  <c r="AA28" i="13"/>
  <c r="X28" i="13"/>
  <c r="Y28" i="13"/>
  <c r="Y29" i="15"/>
  <c r="AB29" i="13"/>
  <c r="AC29" i="13"/>
  <c r="AA30" i="13"/>
  <c r="AE30" i="13" s="1"/>
  <c r="X30" i="9"/>
  <c r="AA30" i="9" s="1"/>
  <c r="W30" i="7"/>
  <c r="X30" i="7" s="1"/>
  <c r="W31" i="17"/>
  <c r="X31" i="17" s="1"/>
  <c r="U30" i="7"/>
  <c r="S30" i="10"/>
  <c r="W30" i="10" s="1"/>
  <c r="S28" i="10"/>
  <c r="T28" i="10" s="1"/>
  <c r="AA30" i="17"/>
  <c r="AE30" i="17" s="1"/>
  <c r="AA29" i="17"/>
  <c r="AB29" i="17" s="1"/>
  <c r="AA29" i="5"/>
  <c r="AC29" i="5" s="1"/>
  <c r="U28" i="3"/>
  <c r="T28" i="3"/>
  <c r="Y29" i="3"/>
  <c r="X29" i="3"/>
  <c r="U30" i="3"/>
  <c r="T30" i="3"/>
  <c r="W30" i="3"/>
  <c r="AA30" i="5"/>
  <c r="X28" i="17"/>
  <c r="Y28" i="17"/>
  <c r="AA28" i="17"/>
  <c r="U31" i="10"/>
  <c r="T31" i="10"/>
  <c r="W28" i="7"/>
  <c r="W31" i="7"/>
  <c r="X29" i="7"/>
  <c r="Y29" i="7"/>
  <c r="X30" i="15"/>
  <c r="Y30" i="15"/>
  <c r="X28" i="5"/>
  <c r="AA28" i="5"/>
  <c r="Y28" i="5"/>
  <c r="AA31" i="9"/>
  <c r="Y31" i="9"/>
  <c r="X31" i="9"/>
  <c r="U29" i="10"/>
  <c r="T29" i="10"/>
  <c r="W29" i="10"/>
  <c r="AA28" i="9"/>
  <c r="Y28" i="9"/>
  <c r="X28" i="9"/>
  <c r="W28" i="15" l="1"/>
  <c r="X31" i="5"/>
  <c r="Y31" i="5"/>
  <c r="AB28" i="13"/>
  <c r="AC28" i="13"/>
  <c r="AE28" i="13"/>
  <c r="AC31" i="13"/>
  <c r="AB31" i="13"/>
  <c r="AC30" i="13"/>
  <c r="AG30" i="13" s="1"/>
  <c r="AB30" i="13"/>
  <c r="AF30" i="13" s="1"/>
  <c r="U28" i="10"/>
  <c r="W28" i="10" s="1"/>
  <c r="AA29" i="9"/>
  <c r="AB29" i="9" s="1"/>
  <c r="Y30" i="7"/>
  <c r="AA29" i="7" s="1"/>
  <c r="AA31" i="17"/>
  <c r="AB31" i="17" s="1"/>
  <c r="Y31" i="17"/>
  <c r="U30" i="10"/>
  <c r="Y30" i="10" s="1"/>
  <c r="AB30" i="17"/>
  <c r="AF30" i="17" s="1"/>
  <c r="T30" i="10"/>
  <c r="X30" i="10" s="1"/>
  <c r="AB29" i="5"/>
  <c r="AC29" i="17"/>
  <c r="AC30" i="17"/>
  <c r="AG30" i="17" s="1"/>
  <c r="Y30" i="3"/>
  <c r="X30" i="3"/>
  <c r="W31" i="3"/>
  <c r="W28" i="3"/>
  <c r="AB31" i="5"/>
  <c r="AC31" i="5"/>
  <c r="AB28" i="9"/>
  <c r="AC28" i="9"/>
  <c r="AE28" i="9"/>
  <c r="AA31" i="7"/>
  <c r="X31" i="7"/>
  <c r="Y31" i="7"/>
  <c r="AC31" i="9"/>
  <c r="AB31" i="9"/>
  <c r="AA30" i="15"/>
  <c r="AA29" i="15"/>
  <c r="X28" i="15"/>
  <c r="AA28" i="15"/>
  <c r="Y28" i="15"/>
  <c r="Y28" i="7"/>
  <c r="AA28" i="7"/>
  <c r="X28" i="7"/>
  <c r="AE30" i="9"/>
  <c r="AC30" i="9"/>
  <c r="AB30" i="9"/>
  <c r="AE30" i="5"/>
  <c r="AC30" i="5"/>
  <c r="AB30" i="5"/>
  <c r="X31" i="15"/>
  <c r="Y31" i="15"/>
  <c r="AA31" i="15"/>
  <c r="Y29" i="10"/>
  <c r="X29" i="10"/>
  <c r="AC28" i="5"/>
  <c r="AB28" i="5"/>
  <c r="AE28" i="5"/>
  <c r="AB28" i="17"/>
  <c r="AC28" i="17"/>
  <c r="AE28" i="17"/>
  <c r="AE29" i="13" l="1"/>
  <c r="AG29" i="13" s="1"/>
  <c r="AI28" i="13"/>
  <c r="AG28" i="13"/>
  <c r="AF28" i="13"/>
  <c r="AE31" i="13"/>
  <c r="W31" i="10"/>
  <c r="AA31" i="10" s="1"/>
  <c r="AC29" i="9"/>
  <c r="AE29" i="9" s="1"/>
  <c r="AI29" i="9" s="1"/>
  <c r="AA30" i="7"/>
  <c r="AB30" i="7" s="1"/>
  <c r="AC31" i="17"/>
  <c r="AE29" i="17" s="1"/>
  <c r="AE29" i="5"/>
  <c r="AI29" i="5" s="1"/>
  <c r="AE31" i="5"/>
  <c r="AF31" i="5" s="1"/>
  <c r="Y28" i="3"/>
  <c r="X28" i="3"/>
  <c r="AA28" i="3"/>
  <c r="AA31" i="3"/>
  <c r="Y31" i="3"/>
  <c r="X31" i="3"/>
  <c r="AA30" i="3"/>
  <c r="AA29" i="3"/>
  <c r="AG28" i="17"/>
  <c r="AI28" i="17"/>
  <c r="AF28" i="17"/>
  <c r="AI28" i="5"/>
  <c r="AG28" i="5"/>
  <c r="AF28" i="5"/>
  <c r="AB29" i="15"/>
  <c r="AC29" i="15"/>
  <c r="AC31" i="7"/>
  <c r="AB31" i="7"/>
  <c r="AC31" i="15"/>
  <c r="AB31" i="15"/>
  <c r="AF30" i="9"/>
  <c r="AG30" i="9"/>
  <c r="AB30" i="15"/>
  <c r="AC30" i="15"/>
  <c r="AE30" i="15"/>
  <c r="AF30" i="5"/>
  <c r="AG30" i="5"/>
  <c r="AC28" i="15"/>
  <c r="AB28" i="15"/>
  <c r="AE28" i="15"/>
  <c r="AA29" i="10"/>
  <c r="AA30" i="10"/>
  <c r="Y28" i="10"/>
  <c r="X28" i="10"/>
  <c r="AA28" i="10"/>
  <c r="AB28" i="7"/>
  <c r="AE28" i="7"/>
  <c r="AC28" i="7"/>
  <c r="AG28" i="9"/>
  <c r="AF28" i="9"/>
  <c r="AI28" i="9"/>
  <c r="AC29" i="7"/>
  <c r="AB29" i="7"/>
  <c r="X31" i="10" l="1"/>
  <c r="AB31" i="10" s="1"/>
  <c r="AF29" i="13"/>
  <c r="AI29" i="13"/>
  <c r="F41" i="13" s="1"/>
  <c r="K41" i="13" s="1"/>
  <c r="AG31" i="13"/>
  <c r="AF31" i="13"/>
  <c r="F40" i="13"/>
  <c r="AJ28" i="13"/>
  <c r="AK28" i="13"/>
  <c r="AE30" i="7"/>
  <c r="AF30" i="7" s="1"/>
  <c r="Y31" i="10"/>
  <c r="AC31" i="10" s="1"/>
  <c r="AE31" i="9"/>
  <c r="AG31" i="9" s="1"/>
  <c r="AC30" i="7"/>
  <c r="AG29" i="5"/>
  <c r="AK29" i="5" s="1"/>
  <c r="AF29" i="5"/>
  <c r="AJ29" i="5" s="1"/>
  <c r="AG31" i="5"/>
  <c r="AI31" i="5" s="1"/>
  <c r="AE31" i="17"/>
  <c r="AG31" i="17" s="1"/>
  <c r="AG29" i="17"/>
  <c r="AF29" i="17"/>
  <c r="AI29" i="17"/>
  <c r="F41" i="17" s="1"/>
  <c r="AF29" i="9"/>
  <c r="AJ29" i="9" s="1"/>
  <c r="AG29" i="9"/>
  <c r="AK29" i="9" s="1"/>
  <c r="AC29" i="3"/>
  <c r="AB29" i="3"/>
  <c r="AB31" i="3"/>
  <c r="AC31" i="3"/>
  <c r="AC30" i="3"/>
  <c r="AB30" i="3"/>
  <c r="AE30" i="3"/>
  <c r="AC28" i="3"/>
  <c r="AB28" i="3"/>
  <c r="AE28" i="3"/>
  <c r="AE28" i="10"/>
  <c r="AC28" i="10"/>
  <c r="AB28" i="10"/>
  <c r="AG30" i="15"/>
  <c r="AF30" i="15"/>
  <c r="AC29" i="10"/>
  <c r="AB29" i="10"/>
  <c r="AE31" i="7"/>
  <c r="AE29" i="7"/>
  <c r="AI28" i="15"/>
  <c r="AG28" i="15"/>
  <c r="AF28" i="15"/>
  <c r="F40" i="5"/>
  <c r="AK28" i="5"/>
  <c r="AJ28" i="5"/>
  <c r="AG28" i="7"/>
  <c r="AI28" i="7"/>
  <c r="AF28" i="7"/>
  <c r="AK28" i="9"/>
  <c r="AJ28" i="9"/>
  <c r="F40" i="9"/>
  <c r="AB30" i="10"/>
  <c r="AE30" i="10"/>
  <c r="AC30" i="10"/>
  <c r="F41" i="5"/>
  <c r="AE31" i="15"/>
  <c r="AE29" i="15"/>
  <c r="F40" i="17"/>
  <c r="AJ28" i="17"/>
  <c r="AK28" i="17"/>
  <c r="F41" i="9"/>
  <c r="J41" i="13" l="1"/>
  <c r="L41" i="13"/>
  <c r="M41" i="13" s="1"/>
  <c r="AJ29" i="13"/>
  <c r="AK29" i="13"/>
  <c r="J40" i="13"/>
  <c r="K40" i="13"/>
  <c r="L40" i="13"/>
  <c r="AI31" i="13"/>
  <c r="AI30" i="13"/>
  <c r="AG30" i="7"/>
  <c r="AF31" i="9"/>
  <c r="AI31" i="9" s="1"/>
  <c r="AJ31" i="9" s="1"/>
  <c r="AI30" i="5"/>
  <c r="AJ30" i="5" s="1"/>
  <c r="AF31" i="17"/>
  <c r="AK29" i="17"/>
  <c r="AJ29" i="17"/>
  <c r="AF30" i="3"/>
  <c r="AG30" i="3"/>
  <c r="AI28" i="3"/>
  <c r="AG28" i="3"/>
  <c r="AF28" i="3"/>
  <c r="AE29" i="3"/>
  <c r="AE31" i="3"/>
  <c r="F43" i="5"/>
  <c r="AK31" i="5"/>
  <c r="AJ31" i="5"/>
  <c r="AI29" i="7"/>
  <c r="AF29" i="7"/>
  <c r="AG29" i="7"/>
  <c r="K41" i="9"/>
  <c r="J41" i="9"/>
  <c r="L41" i="9"/>
  <c r="AJ28" i="7"/>
  <c r="AK28" i="7"/>
  <c r="F40" i="7"/>
  <c r="L40" i="5"/>
  <c r="K40" i="5"/>
  <c r="J40" i="5"/>
  <c r="AF31" i="7"/>
  <c r="AG31" i="7"/>
  <c r="AI28" i="10"/>
  <c r="AG28" i="10"/>
  <c r="AF28" i="10"/>
  <c r="L40" i="9"/>
  <c r="K40" i="9"/>
  <c r="J40" i="9"/>
  <c r="L40" i="17"/>
  <c r="J40" i="17"/>
  <c r="K40" i="17"/>
  <c r="AG30" i="10"/>
  <c r="AF30" i="10"/>
  <c r="AE29" i="10"/>
  <c r="AE31" i="10"/>
  <c r="AG29" i="15"/>
  <c r="AI29" i="15"/>
  <c r="AF29" i="15"/>
  <c r="L41" i="5"/>
  <c r="K41" i="5"/>
  <c r="J41" i="5"/>
  <c r="AG31" i="15"/>
  <c r="AF31" i="15"/>
  <c r="F40" i="15"/>
  <c r="AK28" i="15"/>
  <c r="AJ28" i="15"/>
  <c r="K41" i="17"/>
  <c r="L41" i="17"/>
  <c r="J41" i="17"/>
  <c r="F43" i="13" l="1"/>
  <c r="AK31" i="13"/>
  <c r="AJ31" i="13"/>
  <c r="M40" i="13"/>
  <c r="AJ30" i="13"/>
  <c r="F42" i="13"/>
  <c r="AK30" i="13"/>
  <c r="AI30" i="9"/>
  <c r="AK30" i="9" s="1"/>
  <c r="AI31" i="15"/>
  <c r="AK31" i="15" s="1"/>
  <c r="AK31" i="9"/>
  <c r="F43" i="9"/>
  <c r="K43" i="9" s="1"/>
  <c r="AK30" i="5"/>
  <c r="F42" i="5"/>
  <c r="O42" i="5" s="1"/>
  <c r="AI30" i="17"/>
  <c r="AI31" i="17"/>
  <c r="AI31" i="7"/>
  <c r="F43" i="7" s="1"/>
  <c r="M40" i="5"/>
  <c r="AI30" i="7"/>
  <c r="F42" i="7" s="1"/>
  <c r="M41" i="9"/>
  <c r="M41" i="5"/>
  <c r="M40" i="17"/>
  <c r="AG31" i="3"/>
  <c r="AF31" i="3"/>
  <c r="F40" i="3"/>
  <c r="AK28" i="3"/>
  <c r="AJ28" i="3"/>
  <c r="AI29" i="3"/>
  <c r="AG29" i="3"/>
  <c r="AF29" i="3"/>
  <c r="M41" i="17"/>
  <c r="F43" i="15"/>
  <c r="AF29" i="10"/>
  <c r="AI29" i="10"/>
  <c r="AG29" i="10"/>
  <c r="L40" i="7"/>
  <c r="J40" i="7"/>
  <c r="K40" i="7"/>
  <c r="J40" i="15"/>
  <c r="K40" i="15"/>
  <c r="L40" i="15"/>
  <c r="F41" i="15"/>
  <c r="AK29" i="15"/>
  <c r="AJ29" i="15"/>
  <c r="AI30" i="15"/>
  <c r="F41" i="7"/>
  <c r="AK29" i="7"/>
  <c r="AJ29" i="7"/>
  <c r="AG31" i="10"/>
  <c r="AF31" i="10"/>
  <c r="M40" i="9"/>
  <c r="AJ28" i="10"/>
  <c r="F40" i="10"/>
  <c r="AK28" i="10"/>
  <c r="O43" i="5"/>
  <c r="J43" i="5"/>
  <c r="L43" i="5"/>
  <c r="K43" i="5"/>
  <c r="AJ31" i="15" l="1"/>
  <c r="O41" i="13"/>
  <c r="O40" i="13"/>
  <c r="O42" i="13"/>
  <c r="L42" i="13"/>
  <c r="K42" i="13"/>
  <c r="J42" i="13"/>
  <c r="J43" i="13"/>
  <c r="K43" i="13"/>
  <c r="L43" i="13"/>
  <c r="O43" i="13"/>
  <c r="F42" i="9"/>
  <c r="L42" i="9" s="1"/>
  <c r="AJ30" i="9"/>
  <c r="L43" i="9"/>
  <c r="M43" i="9" s="1"/>
  <c r="AJ30" i="7"/>
  <c r="J43" i="9"/>
  <c r="O43" i="9"/>
  <c r="S43" i="9" s="1"/>
  <c r="K42" i="5"/>
  <c r="R42" i="5" s="1"/>
  <c r="J42" i="5"/>
  <c r="P42" i="5" s="1"/>
  <c r="L42" i="5"/>
  <c r="AK31" i="17"/>
  <c r="F43" i="17"/>
  <c r="AJ31" i="17"/>
  <c r="F42" i="17"/>
  <c r="AJ30" i="17"/>
  <c r="AK30" i="17"/>
  <c r="O40" i="5"/>
  <c r="R40" i="5" s="1"/>
  <c r="O41" i="5"/>
  <c r="P41" i="5" s="1"/>
  <c r="AK31" i="7"/>
  <c r="AJ31" i="7"/>
  <c r="O41" i="9"/>
  <c r="S41" i="9" s="1"/>
  <c r="AK30" i="7"/>
  <c r="M40" i="7"/>
  <c r="O41" i="17"/>
  <c r="P41" i="17" s="1"/>
  <c r="O40" i="17"/>
  <c r="Q40" i="17" s="1"/>
  <c r="M43" i="5"/>
  <c r="Q43" i="5" s="1"/>
  <c r="AI30" i="10"/>
  <c r="AK30" i="10" s="1"/>
  <c r="AJ29" i="3"/>
  <c r="F41" i="3"/>
  <c r="AK29" i="3"/>
  <c r="AI30" i="3"/>
  <c r="AI31" i="3"/>
  <c r="L40" i="3"/>
  <c r="K40" i="3"/>
  <c r="J40" i="3"/>
  <c r="AI31" i="10"/>
  <c r="J40" i="10"/>
  <c r="L40" i="10"/>
  <c r="K40" i="10"/>
  <c r="K41" i="7"/>
  <c r="L41" i="7"/>
  <c r="J41" i="7"/>
  <c r="M40" i="15"/>
  <c r="AK30" i="15"/>
  <c r="F42" i="15"/>
  <c r="AJ30" i="15"/>
  <c r="F41" i="10"/>
  <c r="AK29" i="10"/>
  <c r="AJ29" i="10"/>
  <c r="K43" i="15"/>
  <c r="O43" i="15"/>
  <c r="J43" i="15"/>
  <c r="L43" i="15"/>
  <c r="S43" i="5"/>
  <c r="R43" i="5"/>
  <c r="P43" i="5"/>
  <c r="O40" i="9"/>
  <c r="K43" i="7"/>
  <c r="L43" i="7"/>
  <c r="J43" i="7"/>
  <c r="O43" i="7"/>
  <c r="L41" i="15"/>
  <c r="J41" i="15"/>
  <c r="K41" i="15"/>
  <c r="O42" i="7"/>
  <c r="J42" i="7"/>
  <c r="L42" i="7"/>
  <c r="K42" i="7"/>
  <c r="R42" i="13" l="1"/>
  <c r="M42" i="13"/>
  <c r="Q42" i="13" s="1"/>
  <c r="M43" i="13"/>
  <c r="Q43" i="13" s="1"/>
  <c r="R43" i="13"/>
  <c r="S43" i="13"/>
  <c r="P43" i="13"/>
  <c r="P42" i="13"/>
  <c r="P40" i="13"/>
  <c r="Q40" i="13"/>
  <c r="R40" i="13"/>
  <c r="R41" i="13"/>
  <c r="P41" i="13"/>
  <c r="Q41" i="13"/>
  <c r="S41" i="13"/>
  <c r="K42" i="9"/>
  <c r="M42" i="9" s="1"/>
  <c r="J42" i="9"/>
  <c r="O42" i="9"/>
  <c r="M42" i="5"/>
  <c r="Q42" i="5" s="1"/>
  <c r="M41" i="15"/>
  <c r="O41" i="15" s="1"/>
  <c r="S41" i="15" s="1"/>
  <c r="M43" i="15"/>
  <c r="Q43" i="15" s="1"/>
  <c r="P43" i="9"/>
  <c r="R43" i="9"/>
  <c r="Q43" i="9"/>
  <c r="R41" i="5"/>
  <c r="Q41" i="5"/>
  <c r="P40" i="5"/>
  <c r="Q40" i="5"/>
  <c r="L42" i="17"/>
  <c r="O42" i="17"/>
  <c r="J42" i="17"/>
  <c r="K42" i="17"/>
  <c r="O43" i="17"/>
  <c r="K43" i="17"/>
  <c r="J43" i="17"/>
  <c r="L43" i="17"/>
  <c r="S41" i="5"/>
  <c r="T41" i="5" s="1"/>
  <c r="R41" i="9"/>
  <c r="V41" i="9" s="1"/>
  <c r="P41" i="9"/>
  <c r="T41" i="9" s="1"/>
  <c r="Q41" i="9"/>
  <c r="U41" i="9" s="1"/>
  <c r="R41" i="17"/>
  <c r="S41" i="17"/>
  <c r="T41" i="17" s="1"/>
  <c r="Q41" i="17"/>
  <c r="M40" i="3"/>
  <c r="R40" i="17"/>
  <c r="P40" i="17"/>
  <c r="F42" i="10"/>
  <c r="O42" i="10" s="1"/>
  <c r="AJ30" i="10"/>
  <c r="AK30" i="3"/>
  <c r="AJ30" i="3"/>
  <c r="F42" i="3"/>
  <c r="L41" i="3"/>
  <c r="K41" i="3"/>
  <c r="J41" i="3"/>
  <c r="F43" i="3"/>
  <c r="AK31" i="3"/>
  <c r="AJ31" i="3"/>
  <c r="M40" i="10"/>
  <c r="R42" i="7"/>
  <c r="P42" i="7"/>
  <c r="M43" i="7"/>
  <c r="Q43" i="7" s="1"/>
  <c r="P43" i="15"/>
  <c r="S43" i="15"/>
  <c r="R43" i="15"/>
  <c r="L41" i="10"/>
  <c r="K41" i="10"/>
  <c r="J41" i="10"/>
  <c r="L42" i="15"/>
  <c r="K42" i="15"/>
  <c r="O42" i="15"/>
  <c r="J42" i="15"/>
  <c r="W41" i="9"/>
  <c r="M42" i="7"/>
  <c r="Q42" i="7" s="1"/>
  <c r="R43" i="7"/>
  <c r="P43" i="7"/>
  <c r="S43" i="7"/>
  <c r="Q40" i="9"/>
  <c r="P40" i="9"/>
  <c r="R40" i="9"/>
  <c r="V43" i="5"/>
  <c r="U43" i="5"/>
  <c r="T43" i="5"/>
  <c r="M41" i="7"/>
  <c r="AK31" i="10"/>
  <c r="AJ31" i="10"/>
  <c r="F43" i="10"/>
  <c r="V43" i="13" l="1"/>
  <c r="U43" i="13"/>
  <c r="T43" i="13"/>
  <c r="S42" i="13"/>
  <c r="S40" i="13"/>
  <c r="V41" i="13"/>
  <c r="W41" i="13"/>
  <c r="T41" i="13"/>
  <c r="U41" i="13"/>
  <c r="O40" i="15"/>
  <c r="V43" i="15" s="1"/>
  <c r="R41" i="15"/>
  <c r="R42" i="9"/>
  <c r="Q42" i="9"/>
  <c r="V43" i="9"/>
  <c r="T43" i="9"/>
  <c r="U43" i="9"/>
  <c r="P42" i="9"/>
  <c r="W41" i="5"/>
  <c r="Q41" i="15"/>
  <c r="P41" i="15"/>
  <c r="M42" i="15"/>
  <c r="Q42" i="15" s="1"/>
  <c r="S42" i="5"/>
  <c r="V42" i="5" s="1"/>
  <c r="S40" i="5"/>
  <c r="U41" i="5"/>
  <c r="V41" i="5"/>
  <c r="M42" i="17"/>
  <c r="Q42" i="17" s="1"/>
  <c r="M43" i="17"/>
  <c r="Q43" i="17" s="1"/>
  <c r="P42" i="17"/>
  <c r="R42" i="17"/>
  <c r="S43" i="17"/>
  <c r="P43" i="17"/>
  <c r="R43" i="17"/>
  <c r="W41" i="17"/>
  <c r="J42" i="10"/>
  <c r="P42" i="10" s="1"/>
  <c r="V41" i="17"/>
  <c r="K42" i="10"/>
  <c r="R42" i="10" s="1"/>
  <c r="U41" i="17"/>
  <c r="M41" i="10"/>
  <c r="O40" i="10" s="1"/>
  <c r="R40" i="10" s="1"/>
  <c r="L42" i="10"/>
  <c r="M41" i="3"/>
  <c r="O41" i="3" s="1"/>
  <c r="O43" i="3"/>
  <c r="J43" i="3"/>
  <c r="L43" i="3"/>
  <c r="K43" i="3"/>
  <c r="O42" i="3"/>
  <c r="K42" i="3"/>
  <c r="J42" i="3"/>
  <c r="L42" i="3"/>
  <c r="O43" i="10"/>
  <c r="J43" i="10"/>
  <c r="L43" i="10"/>
  <c r="K43" i="10"/>
  <c r="O41" i="7"/>
  <c r="O40" i="7"/>
  <c r="W41" i="15"/>
  <c r="P42" i="15"/>
  <c r="R42" i="15"/>
  <c r="P40" i="15"/>
  <c r="Y41" i="13" l="1"/>
  <c r="Z41" i="13"/>
  <c r="X41" i="13"/>
  <c r="V42" i="13"/>
  <c r="T42" i="13"/>
  <c r="W42" i="13"/>
  <c r="U42" i="13"/>
  <c r="U40" i="13"/>
  <c r="V40" i="13"/>
  <c r="T40" i="13"/>
  <c r="U43" i="15"/>
  <c r="V41" i="15"/>
  <c r="T41" i="15"/>
  <c r="Q40" i="15"/>
  <c r="R40" i="15"/>
  <c r="T43" i="15"/>
  <c r="U41" i="15"/>
  <c r="S42" i="9"/>
  <c r="T42" i="9" s="1"/>
  <c r="S40" i="9"/>
  <c r="X41" i="9" s="1"/>
  <c r="X41" i="5"/>
  <c r="U42" i="5"/>
  <c r="W42" i="5"/>
  <c r="Z42" i="5" s="1"/>
  <c r="T42" i="5"/>
  <c r="U40" i="5"/>
  <c r="T40" i="5"/>
  <c r="V40" i="5"/>
  <c r="Y41" i="5"/>
  <c r="Z41" i="5"/>
  <c r="M42" i="10"/>
  <c r="Q42" i="10" s="1"/>
  <c r="S40" i="17"/>
  <c r="Y41" i="17" s="1"/>
  <c r="S42" i="17"/>
  <c r="T42" i="17" s="1"/>
  <c r="U43" i="17"/>
  <c r="T43" i="17"/>
  <c r="V43" i="17"/>
  <c r="O40" i="3"/>
  <c r="P40" i="3" s="1"/>
  <c r="O41" i="10"/>
  <c r="P41" i="10" s="1"/>
  <c r="P41" i="3"/>
  <c r="R41" i="3"/>
  <c r="S41" i="3"/>
  <c r="W41" i="3" s="1"/>
  <c r="Q41" i="3"/>
  <c r="P40" i="10"/>
  <c r="Q40" i="10"/>
  <c r="M43" i="3"/>
  <c r="Q43" i="3" s="1"/>
  <c r="M42" i="3"/>
  <c r="Q42" i="3" s="1"/>
  <c r="R42" i="3"/>
  <c r="P42" i="3"/>
  <c r="P43" i="3"/>
  <c r="S43" i="3"/>
  <c r="R43" i="3"/>
  <c r="M43" i="10"/>
  <c r="Q43" i="10" s="1"/>
  <c r="Q40" i="7"/>
  <c r="R40" i="7"/>
  <c r="P40" i="7"/>
  <c r="U43" i="7"/>
  <c r="P41" i="7"/>
  <c r="R41" i="7"/>
  <c r="S41" i="7"/>
  <c r="Q41" i="7"/>
  <c r="T43" i="7"/>
  <c r="V43" i="7"/>
  <c r="S43" i="10"/>
  <c r="R43" i="10"/>
  <c r="P43" i="10"/>
  <c r="Z41" i="9" l="1"/>
  <c r="W43" i="13"/>
  <c r="W40" i="13"/>
  <c r="Z42" i="13"/>
  <c r="X42" i="13"/>
  <c r="Y42" i="13"/>
  <c r="S40" i="15"/>
  <c r="Z41" i="15" s="1"/>
  <c r="S42" i="15"/>
  <c r="T42" i="15" s="1"/>
  <c r="U42" i="9"/>
  <c r="V42" i="9"/>
  <c r="T40" i="9"/>
  <c r="W42" i="9"/>
  <c r="X42" i="9" s="1"/>
  <c r="U40" i="9"/>
  <c r="Y41" i="9"/>
  <c r="V40" i="9"/>
  <c r="Y42" i="5"/>
  <c r="X42" i="5"/>
  <c r="W43" i="5"/>
  <c r="Y43" i="5" s="1"/>
  <c r="W40" i="5"/>
  <c r="Y40" i="5" s="1"/>
  <c r="Z41" i="17"/>
  <c r="V40" i="17"/>
  <c r="U40" i="17"/>
  <c r="V42" i="17"/>
  <c r="T40" i="17"/>
  <c r="X41" i="17"/>
  <c r="U42" i="17"/>
  <c r="W42" i="17"/>
  <c r="X42" i="17" s="1"/>
  <c r="R40" i="3"/>
  <c r="S42" i="10"/>
  <c r="W42" i="10" s="1"/>
  <c r="Q40" i="3"/>
  <c r="Q41" i="10"/>
  <c r="R41" i="10"/>
  <c r="S41" i="10"/>
  <c r="S40" i="10"/>
  <c r="V40" i="10" s="1"/>
  <c r="U41" i="3"/>
  <c r="T41" i="3"/>
  <c r="V41" i="3"/>
  <c r="V43" i="3"/>
  <c r="U43" i="3"/>
  <c r="T43" i="3"/>
  <c r="T41" i="7"/>
  <c r="V41" i="7"/>
  <c r="W41" i="7"/>
  <c r="U41" i="7"/>
  <c r="T43" i="10"/>
  <c r="V43" i="10"/>
  <c r="U43" i="10"/>
  <c r="S42" i="7"/>
  <c r="S40" i="7"/>
  <c r="X41" i="15" l="1"/>
  <c r="Y41" i="15"/>
  <c r="U40" i="15"/>
  <c r="V40" i="15"/>
  <c r="T40" i="15"/>
  <c r="U42" i="15"/>
  <c r="AA42" i="13"/>
  <c r="AD42" i="13" s="1"/>
  <c r="Y40" i="13"/>
  <c r="Z40" i="13"/>
  <c r="AA40" i="13"/>
  <c r="X40" i="13"/>
  <c r="AA41" i="13"/>
  <c r="Y43" i="13"/>
  <c r="AA43" i="13"/>
  <c r="X43" i="13"/>
  <c r="Z43" i="13"/>
  <c r="W42" i="15"/>
  <c r="X42" i="15" s="1"/>
  <c r="V42" i="15"/>
  <c r="Y42" i="9"/>
  <c r="Z42" i="9"/>
  <c r="W43" i="9"/>
  <c r="AA43" i="9" s="1"/>
  <c r="W40" i="9"/>
  <c r="Y40" i="9" s="1"/>
  <c r="AA41" i="5"/>
  <c r="AD41" i="5" s="1"/>
  <c r="Z43" i="5"/>
  <c r="X43" i="5"/>
  <c r="AA42" i="5"/>
  <c r="AE42" i="5" s="1"/>
  <c r="Z40" i="5"/>
  <c r="AA40" i="5"/>
  <c r="X40" i="5"/>
  <c r="AA43" i="5"/>
  <c r="AC43" i="5" s="1"/>
  <c r="U42" i="10"/>
  <c r="Y42" i="10" s="1"/>
  <c r="W43" i="17"/>
  <c r="Y43" i="17" s="1"/>
  <c r="W40" i="17"/>
  <c r="Y40" i="17" s="1"/>
  <c r="T42" i="10"/>
  <c r="X42" i="10" s="1"/>
  <c r="V42" i="10"/>
  <c r="Z42" i="10" s="1"/>
  <c r="Y42" i="17"/>
  <c r="Z42" i="17"/>
  <c r="T40" i="10"/>
  <c r="U40" i="10"/>
  <c r="S40" i="3"/>
  <c r="Y41" i="3" s="1"/>
  <c r="S42" i="3"/>
  <c r="T42" i="3" s="1"/>
  <c r="U41" i="10"/>
  <c r="T41" i="10"/>
  <c r="W41" i="10"/>
  <c r="V41" i="10"/>
  <c r="U40" i="7"/>
  <c r="T40" i="7"/>
  <c r="V40" i="7"/>
  <c r="W42" i="7"/>
  <c r="U42" i="7"/>
  <c r="V42" i="7"/>
  <c r="T42" i="7"/>
  <c r="X41" i="7"/>
  <c r="Z41" i="7"/>
  <c r="Y41" i="7"/>
  <c r="Y42" i="15" l="1"/>
  <c r="W40" i="15"/>
  <c r="W43" i="15"/>
  <c r="Y43" i="15" s="1"/>
  <c r="AC42" i="13"/>
  <c r="AE42" i="13"/>
  <c r="AB42" i="13"/>
  <c r="AB40" i="13"/>
  <c r="AC40" i="13"/>
  <c r="AE40" i="13"/>
  <c r="AD40" i="13"/>
  <c r="AB43" i="13"/>
  <c r="AD43" i="13"/>
  <c r="AC43" i="13"/>
  <c r="AD41" i="13"/>
  <c r="AB41" i="13"/>
  <c r="AC41" i="13"/>
  <c r="Z43" i="9"/>
  <c r="AD43" i="9" s="1"/>
  <c r="Z42" i="15"/>
  <c r="AA41" i="15" s="1"/>
  <c r="AA41" i="9"/>
  <c r="AD41" i="9" s="1"/>
  <c r="AA42" i="9"/>
  <c r="AD42" i="9" s="1"/>
  <c r="X43" i="9"/>
  <c r="AB43" i="9" s="1"/>
  <c r="AA40" i="9"/>
  <c r="AC40" i="9" s="1"/>
  <c r="Y43" i="9"/>
  <c r="AC43" i="9" s="1"/>
  <c r="Z40" i="9"/>
  <c r="X40" i="9"/>
  <c r="AC41" i="5"/>
  <c r="AB41" i="5"/>
  <c r="AD42" i="5"/>
  <c r="AH42" i="5" s="1"/>
  <c r="AB42" i="5"/>
  <c r="AF42" i="5" s="1"/>
  <c r="AC42" i="5"/>
  <c r="AG42" i="5" s="1"/>
  <c r="AD40" i="5"/>
  <c r="AE40" i="5"/>
  <c r="AI40" i="5" s="1"/>
  <c r="AB40" i="5"/>
  <c r="AC40" i="5"/>
  <c r="AD43" i="5"/>
  <c r="AB43" i="5"/>
  <c r="V40" i="3"/>
  <c r="AA40" i="17"/>
  <c r="AE40" i="17" s="1"/>
  <c r="AI40" i="17" s="1"/>
  <c r="Z40" i="17"/>
  <c r="X40" i="17"/>
  <c r="AA43" i="17"/>
  <c r="Z43" i="17"/>
  <c r="X43" i="17"/>
  <c r="T40" i="3"/>
  <c r="AA41" i="17"/>
  <c r="AB41" i="17" s="1"/>
  <c r="U40" i="3"/>
  <c r="X41" i="3"/>
  <c r="Z41" i="3"/>
  <c r="U42" i="3"/>
  <c r="AA42" i="17"/>
  <c r="AD42" i="17" s="1"/>
  <c r="W42" i="3"/>
  <c r="X42" i="3" s="1"/>
  <c r="V42" i="3"/>
  <c r="W40" i="10"/>
  <c r="Z40" i="10" s="1"/>
  <c r="W43" i="10"/>
  <c r="Y43" i="10" s="1"/>
  <c r="Z41" i="10"/>
  <c r="Y41" i="10"/>
  <c r="X41" i="10"/>
  <c r="AA40" i="15"/>
  <c r="Z40" i="15"/>
  <c r="X40" i="15"/>
  <c r="Y40" i="15"/>
  <c r="Y42" i="7"/>
  <c r="Z42" i="7"/>
  <c r="X42" i="7"/>
  <c r="W40" i="7"/>
  <c r="W43" i="7"/>
  <c r="X43" i="15"/>
  <c r="AA43" i="15"/>
  <c r="Z43" i="15" l="1"/>
  <c r="AG42" i="13"/>
  <c r="AF42" i="13"/>
  <c r="AH42" i="13"/>
  <c r="AI40" i="13"/>
  <c r="AF40" i="13"/>
  <c r="AG40" i="13"/>
  <c r="AH40" i="13"/>
  <c r="AE41" i="13"/>
  <c r="AE43" i="13"/>
  <c r="AD41" i="15"/>
  <c r="AC41" i="15"/>
  <c r="AB41" i="15"/>
  <c r="AA42" i="15"/>
  <c r="AC42" i="15" s="1"/>
  <c r="AB42" i="9"/>
  <c r="AC42" i="9"/>
  <c r="AE42" i="9"/>
  <c r="AH42" i="9" s="1"/>
  <c r="AB41" i="9"/>
  <c r="AC41" i="9"/>
  <c r="AE40" i="9"/>
  <c r="AI40" i="9" s="1"/>
  <c r="AD40" i="9"/>
  <c r="AB40" i="9"/>
  <c r="AH40" i="5"/>
  <c r="AL40" i="5" s="1"/>
  <c r="AG40" i="5"/>
  <c r="AK40" i="5" s="1"/>
  <c r="AF40" i="5"/>
  <c r="AJ40" i="5" s="1"/>
  <c r="AE43" i="5"/>
  <c r="AG43" i="5" s="1"/>
  <c r="AE41" i="5"/>
  <c r="AH41" i="5" s="1"/>
  <c r="AC40" i="17"/>
  <c r="AG40" i="17" s="1"/>
  <c r="AK40" i="17" s="1"/>
  <c r="AB40" i="17"/>
  <c r="AF40" i="17" s="1"/>
  <c r="AJ40" i="17" s="1"/>
  <c r="AD40" i="17"/>
  <c r="AH40" i="17" s="1"/>
  <c r="AL40" i="17" s="1"/>
  <c r="AD43" i="17"/>
  <c r="AB43" i="17"/>
  <c r="AC43" i="17"/>
  <c r="AC42" i="17"/>
  <c r="AB42" i="17"/>
  <c r="W43" i="3"/>
  <c r="AA43" i="3" s="1"/>
  <c r="AA40" i="10"/>
  <c r="AD40" i="10" s="1"/>
  <c r="AC41" i="17"/>
  <c r="AE42" i="17"/>
  <c r="AD41" i="17"/>
  <c r="AA43" i="10"/>
  <c r="AC43" i="10" s="1"/>
  <c r="Y42" i="3"/>
  <c r="W40" i="3"/>
  <c r="Z40" i="3" s="1"/>
  <c r="X43" i="10"/>
  <c r="Z42" i="3"/>
  <c r="X40" i="10"/>
  <c r="Y40" i="10"/>
  <c r="Z43" i="10"/>
  <c r="AA41" i="10"/>
  <c r="AC41" i="10" s="1"/>
  <c r="AA42" i="10"/>
  <c r="AD42" i="10" s="1"/>
  <c r="AA41" i="7"/>
  <c r="AB41" i="7" s="1"/>
  <c r="F52" i="5"/>
  <c r="F52" i="17"/>
  <c r="AA42" i="7"/>
  <c r="AB43" i="15"/>
  <c r="AC43" i="15"/>
  <c r="AD43" i="15"/>
  <c r="Z43" i="7"/>
  <c r="X43" i="7"/>
  <c r="AA43" i="7"/>
  <c r="Y43" i="7"/>
  <c r="AE42" i="15"/>
  <c r="Y40" i="7"/>
  <c r="AA40" i="7"/>
  <c r="Z40" i="7"/>
  <c r="X40" i="7"/>
  <c r="AE40" i="15"/>
  <c r="AD40" i="15"/>
  <c r="AB40" i="15"/>
  <c r="AC40" i="15"/>
  <c r="AF43" i="13" l="1"/>
  <c r="AH43" i="13"/>
  <c r="AG43" i="13"/>
  <c r="AH41" i="13"/>
  <c r="AG41" i="13"/>
  <c r="AI41" i="13"/>
  <c r="AF41" i="13"/>
  <c r="AJ40" i="13"/>
  <c r="F52" i="13"/>
  <c r="AL40" i="13"/>
  <c r="AK40" i="13"/>
  <c r="AD42" i="15"/>
  <c r="AH42" i="15" s="1"/>
  <c r="AB42" i="15"/>
  <c r="AF42" i="9"/>
  <c r="AG40" i="9"/>
  <c r="AK40" i="9" s="1"/>
  <c r="AE43" i="9"/>
  <c r="AG43" i="9" s="1"/>
  <c r="AG42" i="9"/>
  <c r="AE41" i="9"/>
  <c r="AF41" i="9" s="1"/>
  <c r="AF40" i="9"/>
  <c r="AJ40" i="9" s="1"/>
  <c r="AH40" i="9"/>
  <c r="AL40" i="9" s="1"/>
  <c r="AF41" i="5"/>
  <c r="AE41" i="15"/>
  <c r="AG41" i="15" s="1"/>
  <c r="AF43" i="5"/>
  <c r="AH43" i="5"/>
  <c r="AE43" i="15"/>
  <c r="AG43" i="15" s="1"/>
  <c r="AI41" i="5"/>
  <c r="F53" i="5" s="1"/>
  <c r="AG41" i="5"/>
  <c r="AC40" i="10"/>
  <c r="AE40" i="10"/>
  <c r="AH40" i="10" s="1"/>
  <c r="AE41" i="17"/>
  <c r="AI41" i="17" s="1"/>
  <c r="F53" i="17" s="1"/>
  <c r="I53" i="17" s="1"/>
  <c r="J19" i="38" s="1"/>
  <c r="X43" i="3"/>
  <c r="AB43" i="3" s="1"/>
  <c r="Z43" i="3"/>
  <c r="AD43" i="3" s="1"/>
  <c r="AB43" i="10"/>
  <c r="AB40" i="10"/>
  <c r="AA42" i="3"/>
  <c r="AE42" i="3" s="1"/>
  <c r="Y43" i="3"/>
  <c r="AC43" i="3" s="1"/>
  <c r="AG42" i="17"/>
  <c r="Y40" i="3"/>
  <c r="AE43" i="17"/>
  <c r="AH43" i="17" s="1"/>
  <c r="AA40" i="3"/>
  <c r="AE40" i="3" s="1"/>
  <c r="AA41" i="3"/>
  <c r="AB41" i="3" s="1"/>
  <c r="AD43" i="10"/>
  <c r="X40" i="3"/>
  <c r="AH42" i="17"/>
  <c r="AF42" i="17"/>
  <c r="AB41" i="10"/>
  <c r="AD41" i="10"/>
  <c r="AC42" i="10"/>
  <c r="AE42" i="10"/>
  <c r="AH42" i="10" s="1"/>
  <c r="AB42" i="10"/>
  <c r="AD41" i="7"/>
  <c r="AC41" i="7"/>
  <c r="AG42" i="15"/>
  <c r="AF42" i="15"/>
  <c r="J52" i="5"/>
  <c r="J18" i="4" s="1"/>
  <c r="M52" i="5"/>
  <c r="N18" i="4" s="1"/>
  <c r="I52" i="5"/>
  <c r="I18" i="4" s="1"/>
  <c r="L52" i="5"/>
  <c r="L18" i="4" s="1"/>
  <c r="H52" i="5"/>
  <c r="H18" i="4" s="1"/>
  <c r="K52" i="5"/>
  <c r="K18" i="4" s="1"/>
  <c r="G52" i="5"/>
  <c r="G18" i="4" s="1"/>
  <c r="F18" i="4"/>
  <c r="F52" i="9"/>
  <c r="AD43" i="7"/>
  <c r="AB43" i="7"/>
  <c r="AC43" i="7"/>
  <c r="AI40" i="15"/>
  <c r="AH40" i="15"/>
  <c r="AF40" i="15"/>
  <c r="AG40" i="15"/>
  <c r="AC40" i="7"/>
  <c r="AE40" i="7"/>
  <c r="AB40" i="7"/>
  <c r="AD40" i="7"/>
  <c r="AE42" i="7"/>
  <c r="AC42" i="7"/>
  <c r="AD42" i="7"/>
  <c r="AB42" i="7"/>
  <c r="M52" i="17"/>
  <c r="O18" i="38" s="1"/>
  <c r="I52" i="17"/>
  <c r="J18" i="38" s="1"/>
  <c r="J52" i="17"/>
  <c r="K18" i="38" s="1"/>
  <c r="K52" i="17"/>
  <c r="L18" i="38" s="1"/>
  <c r="H52" i="17"/>
  <c r="I18" i="38" s="1"/>
  <c r="L52" i="17"/>
  <c r="M18" i="38" s="1"/>
  <c r="G52" i="17"/>
  <c r="H18" i="38" s="1"/>
  <c r="G18" i="16"/>
  <c r="N18" i="38" l="1"/>
  <c r="AK41" i="13"/>
  <c r="AL41" i="13"/>
  <c r="AJ41" i="13"/>
  <c r="F53" i="13"/>
  <c r="M52" i="13"/>
  <c r="O18" i="12" s="1"/>
  <c r="J52" i="13"/>
  <c r="K18" i="12" s="1"/>
  <c r="I52" i="13"/>
  <c r="J18" i="12" s="1"/>
  <c r="K52" i="13"/>
  <c r="L18" i="12" s="1"/>
  <c r="L52" i="13"/>
  <c r="M18" i="12" s="1"/>
  <c r="G52" i="13"/>
  <c r="H18" i="12" s="1"/>
  <c r="H52" i="13"/>
  <c r="I18" i="12" s="1"/>
  <c r="G18" i="12"/>
  <c r="AI42" i="13"/>
  <c r="AI43" i="13"/>
  <c r="AI41" i="15"/>
  <c r="AK41" i="15" s="1"/>
  <c r="AH43" i="9"/>
  <c r="AF43" i="9"/>
  <c r="AG41" i="9"/>
  <c r="AI41" i="9"/>
  <c r="AJ41" i="9" s="1"/>
  <c r="AH41" i="9"/>
  <c r="AH43" i="15"/>
  <c r="AH41" i="15"/>
  <c r="AF41" i="15"/>
  <c r="AF43" i="15"/>
  <c r="AI42" i="5"/>
  <c r="AJ42" i="5" s="1"/>
  <c r="AI43" i="5"/>
  <c r="AL43" i="5" s="1"/>
  <c r="AL41" i="5"/>
  <c r="AK41" i="5"/>
  <c r="AJ41" i="5"/>
  <c r="AG40" i="10"/>
  <c r="AF40" i="10"/>
  <c r="AI40" i="10"/>
  <c r="AL40" i="10" s="1"/>
  <c r="AB42" i="3"/>
  <c r="AF42" i="3" s="1"/>
  <c r="AF43" i="17"/>
  <c r="G53" i="17"/>
  <c r="M53" i="17"/>
  <c r="H53" i="17"/>
  <c r="J53" i="17"/>
  <c r="K53" i="17"/>
  <c r="AH41" i="17"/>
  <c r="AL41" i="17" s="1"/>
  <c r="AF41" i="17"/>
  <c r="AJ41" i="17" s="1"/>
  <c r="AG41" i="17"/>
  <c r="AK41" i="17" s="1"/>
  <c r="G19" i="16"/>
  <c r="L53" i="17"/>
  <c r="AC41" i="3"/>
  <c r="AD40" i="3"/>
  <c r="AH40" i="3" s="1"/>
  <c r="AC42" i="3"/>
  <c r="AG42" i="3" s="1"/>
  <c r="AD42" i="3"/>
  <c r="AH42" i="3" s="1"/>
  <c r="AG43" i="17"/>
  <c r="AC40" i="3"/>
  <c r="AG40" i="3" s="1"/>
  <c r="AB40" i="3"/>
  <c r="AF40" i="3" s="1"/>
  <c r="AD41" i="3"/>
  <c r="AE43" i="10"/>
  <c r="AF43" i="10" s="1"/>
  <c r="AE41" i="10"/>
  <c r="AI41" i="10" s="1"/>
  <c r="F53" i="10" s="1"/>
  <c r="AG42" i="10"/>
  <c r="AF42" i="10"/>
  <c r="AE41" i="7"/>
  <c r="AH41" i="7" s="1"/>
  <c r="AE43" i="7"/>
  <c r="AF43" i="7" s="1"/>
  <c r="AI40" i="3"/>
  <c r="I18" i="31"/>
  <c r="I18" i="29"/>
  <c r="I18" i="16"/>
  <c r="I18" i="33"/>
  <c r="I18" i="32"/>
  <c r="I18" i="30"/>
  <c r="I18" i="28"/>
  <c r="O18" i="32"/>
  <c r="O18" i="30"/>
  <c r="O18" i="28"/>
  <c r="O18" i="31"/>
  <c r="O18" i="29"/>
  <c r="O18" i="16"/>
  <c r="O18" i="33"/>
  <c r="F52" i="15"/>
  <c r="AL40" i="15"/>
  <c r="AJ40" i="15"/>
  <c r="AK40" i="15"/>
  <c r="J19" i="33"/>
  <c r="J19" i="32"/>
  <c r="J19" i="30"/>
  <c r="J19" i="28"/>
  <c r="J19" i="31"/>
  <c r="J19" i="29"/>
  <c r="J19" i="16"/>
  <c r="M18" i="4"/>
  <c r="L18" i="31"/>
  <c r="L18" i="29"/>
  <c r="L18" i="16"/>
  <c r="L18" i="33"/>
  <c r="L18" i="32"/>
  <c r="L18" i="30"/>
  <c r="L18" i="28"/>
  <c r="AG40" i="7"/>
  <c r="AI40" i="7"/>
  <c r="AH40" i="7"/>
  <c r="AF40" i="7"/>
  <c r="H18" i="31"/>
  <c r="H18" i="29"/>
  <c r="H18" i="16"/>
  <c r="H18" i="33"/>
  <c r="H18" i="32"/>
  <c r="H18" i="30"/>
  <c r="H18" i="28"/>
  <c r="K18" i="32"/>
  <c r="K18" i="30"/>
  <c r="K18" i="28"/>
  <c r="K18" i="31"/>
  <c r="K18" i="29"/>
  <c r="K18" i="16"/>
  <c r="K18" i="33"/>
  <c r="AG42" i="7"/>
  <c r="AH42" i="7"/>
  <c r="AF42" i="7"/>
  <c r="J52" i="9"/>
  <c r="K17" i="8" s="1"/>
  <c r="M52" i="9"/>
  <c r="O17" i="8" s="1"/>
  <c r="I52" i="9"/>
  <c r="J17" i="8" s="1"/>
  <c r="L52" i="9"/>
  <c r="M17" i="8" s="1"/>
  <c r="H52" i="9"/>
  <c r="I17" i="8" s="1"/>
  <c r="K52" i="9"/>
  <c r="L17" i="8" s="1"/>
  <c r="G52" i="9"/>
  <c r="H17" i="8" s="1"/>
  <c r="G17" i="8"/>
  <c r="J53" i="5"/>
  <c r="J19" i="4" s="1"/>
  <c r="M53" i="5"/>
  <c r="N19" i="4" s="1"/>
  <c r="I53" i="5"/>
  <c r="I19" i="4" s="1"/>
  <c r="L53" i="5"/>
  <c r="L19" i="4" s="1"/>
  <c r="H53" i="5"/>
  <c r="H19" i="4" s="1"/>
  <c r="K53" i="5"/>
  <c r="K19" i="4" s="1"/>
  <c r="G53" i="5"/>
  <c r="G19" i="4" s="1"/>
  <c r="F19" i="4"/>
  <c r="M18" i="31"/>
  <c r="M18" i="29"/>
  <c r="M18" i="16"/>
  <c r="M18" i="33"/>
  <c r="M18" i="32"/>
  <c r="M18" i="30"/>
  <c r="M18" i="28"/>
  <c r="J18" i="33"/>
  <c r="J18" i="32"/>
  <c r="J18" i="30"/>
  <c r="J18" i="28"/>
  <c r="J18" i="31"/>
  <c r="J18" i="29"/>
  <c r="J18" i="16"/>
  <c r="F53" i="15" l="1"/>
  <c r="L19" i="16"/>
  <c r="L19" i="38"/>
  <c r="H19" i="33"/>
  <c r="H19" i="38"/>
  <c r="K19" i="29"/>
  <c r="K19" i="38"/>
  <c r="I19" i="30"/>
  <c r="I19" i="38"/>
  <c r="M19" i="28"/>
  <c r="M19" i="38"/>
  <c r="O19" i="33"/>
  <c r="O19" i="38"/>
  <c r="N18" i="12"/>
  <c r="I53" i="13"/>
  <c r="J19" i="12" s="1"/>
  <c r="K53" i="13"/>
  <c r="L19" i="12" s="1"/>
  <c r="L53" i="13"/>
  <c r="M19" i="12" s="1"/>
  <c r="G53" i="13"/>
  <c r="H19" i="12" s="1"/>
  <c r="M53" i="13"/>
  <c r="O19" i="12" s="1"/>
  <c r="J53" i="13"/>
  <c r="K19" i="12" s="1"/>
  <c r="H53" i="13"/>
  <c r="I19" i="12" s="1"/>
  <c r="G19" i="12"/>
  <c r="AL43" i="13"/>
  <c r="AK43" i="13"/>
  <c r="AJ43" i="13"/>
  <c r="F55" i="13"/>
  <c r="F54" i="13"/>
  <c r="AJ42" i="13"/>
  <c r="AL42" i="13"/>
  <c r="AK42" i="13"/>
  <c r="AI42" i="15"/>
  <c r="AK42" i="15" s="1"/>
  <c r="AI43" i="15"/>
  <c r="AJ43" i="15" s="1"/>
  <c r="AL41" i="15"/>
  <c r="AJ41" i="15"/>
  <c r="AI42" i="9"/>
  <c r="AK42" i="9" s="1"/>
  <c r="AK41" i="9"/>
  <c r="F53" i="9"/>
  <c r="I53" i="9" s="1"/>
  <c r="J18" i="8" s="1"/>
  <c r="AI43" i="9"/>
  <c r="AL43" i="9" s="1"/>
  <c r="AL41" i="9"/>
  <c r="AL42" i="5"/>
  <c r="AK42" i="5"/>
  <c r="F54" i="5"/>
  <c r="L54" i="5" s="1"/>
  <c r="L20" i="4" s="1"/>
  <c r="F55" i="5"/>
  <c r="L55" i="5" s="1"/>
  <c r="L21" i="4" s="1"/>
  <c r="AJ43" i="5"/>
  <c r="AK43" i="5"/>
  <c r="AI43" i="17"/>
  <c r="AK43" i="17" s="1"/>
  <c r="AK40" i="10"/>
  <c r="O19" i="29"/>
  <c r="K19" i="28"/>
  <c r="F52" i="10"/>
  <c r="M52" i="10" s="1"/>
  <c r="O18" i="11" s="1"/>
  <c r="AJ40" i="10"/>
  <c r="K19" i="33"/>
  <c r="K19" i="31"/>
  <c r="K19" i="32"/>
  <c r="H19" i="16"/>
  <c r="I19" i="29"/>
  <c r="K19" i="16"/>
  <c r="O19" i="30"/>
  <c r="I19" i="32"/>
  <c r="H19" i="28"/>
  <c r="H19" i="30"/>
  <c r="H19" i="29"/>
  <c r="I19" i="31"/>
  <c r="I19" i="33"/>
  <c r="H19" i="32"/>
  <c r="H19" i="31"/>
  <c r="I19" i="28"/>
  <c r="I19" i="16"/>
  <c r="L19" i="32"/>
  <c r="L19" i="31"/>
  <c r="O19" i="28"/>
  <c r="O19" i="16"/>
  <c r="O19" i="32"/>
  <c r="O19" i="31"/>
  <c r="M19" i="16"/>
  <c r="K19" i="30"/>
  <c r="M19" i="30"/>
  <c r="AE41" i="3"/>
  <c r="AF41" i="3" s="1"/>
  <c r="L19" i="30"/>
  <c r="L19" i="29"/>
  <c r="L19" i="33"/>
  <c r="L19" i="28"/>
  <c r="N19" i="28" s="1"/>
  <c r="M19" i="29"/>
  <c r="M19" i="32"/>
  <c r="M19" i="31"/>
  <c r="M19" i="33"/>
  <c r="AE43" i="3"/>
  <c r="AH43" i="3" s="1"/>
  <c r="AI42" i="17"/>
  <c r="AH41" i="10"/>
  <c r="AL41" i="10" s="1"/>
  <c r="AG41" i="10"/>
  <c r="AK41" i="10" s="1"/>
  <c r="AG43" i="10"/>
  <c r="AH43" i="10"/>
  <c r="AF41" i="10"/>
  <c r="AJ41" i="10" s="1"/>
  <c r="AF41" i="7"/>
  <c r="AG41" i="7"/>
  <c r="AI41" i="7"/>
  <c r="AL41" i="7" s="1"/>
  <c r="AH43" i="7"/>
  <c r="AG43" i="7"/>
  <c r="N17" i="8"/>
  <c r="M19" i="4"/>
  <c r="AL40" i="3"/>
  <c r="AK40" i="3"/>
  <c r="AJ40" i="3"/>
  <c r="F52" i="3"/>
  <c r="AK40" i="7"/>
  <c r="AJ40" i="7"/>
  <c r="F52" i="7"/>
  <c r="AL40" i="7"/>
  <c r="N18" i="32"/>
  <c r="N18" i="31"/>
  <c r="K52" i="15"/>
  <c r="L18" i="14" s="1"/>
  <c r="G52" i="15"/>
  <c r="H18" i="14" s="1"/>
  <c r="J52" i="15"/>
  <c r="K18" i="14" s="1"/>
  <c r="L52" i="15"/>
  <c r="M18" i="14" s="1"/>
  <c r="H52" i="15"/>
  <c r="I18" i="14" s="1"/>
  <c r="M52" i="15"/>
  <c r="O18" i="14" s="1"/>
  <c r="I52" i="15"/>
  <c r="J18" i="14" s="1"/>
  <c r="G18" i="14"/>
  <c r="K53" i="15"/>
  <c r="L19" i="14" s="1"/>
  <c r="G53" i="15"/>
  <c r="H19" i="14" s="1"/>
  <c r="J53" i="15"/>
  <c r="K19" i="14" s="1"/>
  <c r="L53" i="15"/>
  <c r="M19" i="14" s="1"/>
  <c r="H53" i="15"/>
  <c r="I19" i="14" s="1"/>
  <c r="I53" i="15"/>
  <c r="J19" i="14" s="1"/>
  <c r="M53" i="15"/>
  <c r="O19" i="14" s="1"/>
  <c r="G19" i="14"/>
  <c r="N18" i="33"/>
  <c r="N18" i="28"/>
  <c r="N18" i="16"/>
  <c r="M53" i="10"/>
  <c r="O19" i="11" s="1"/>
  <c r="I53" i="10"/>
  <c r="J19" i="11" s="1"/>
  <c r="J53" i="10"/>
  <c r="K19" i="11" s="1"/>
  <c r="H53" i="10"/>
  <c r="I19" i="11" s="1"/>
  <c r="G53" i="10"/>
  <c r="H19" i="11" s="1"/>
  <c r="L53" i="10"/>
  <c r="M19" i="11" s="1"/>
  <c r="K53" i="10"/>
  <c r="L19" i="11" s="1"/>
  <c r="G19" i="11"/>
  <c r="N18" i="30"/>
  <c r="N18" i="29"/>
  <c r="AL42" i="9" l="1"/>
  <c r="AJ42" i="15"/>
  <c r="AL42" i="15"/>
  <c r="F54" i="15"/>
  <c r="J54" i="15" s="1"/>
  <c r="K20" i="14" s="1"/>
  <c r="AK43" i="15"/>
  <c r="F55" i="15"/>
  <c r="G55" i="15" s="1"/>
  <c r="H21" i="14" s="1"/>
  <c r="N19" i="16"/>
  <c r="N19" i="38"/>
  <c r="N19" i="12"/>
  <c r="M54" i="13"/>
  <c r="O20" i="12" s="1"/>
  <c r="J54" i="13"/>
  <c r="K20" i="12" s="1"/>
  <c r="I54" i="13"/>
  <c r="J20" i="12" s="1"/>
  <c r="G54" i="13"/>
  <c r="H20" i="12" s="1"/>
  <c r="K54" i="13"/>
  <c r="L20" i="12" s="1"/>
  <c r="L54" i="13"/>
  <c r="M20" i="12" s="1"/>
  <c r="H54" i="13"/>
  <c r="I20" i="12" s="1"/>
  <c r="G20" i="12"/>
  <c r="M55" i="13"/>
  <c r="O21" i="12" s="1"/>
  <c r="J55" i="13"/>
  <c r="K21" i="12" s="1"/>
  <c r="L55" i="13"/>
  <c r="M21" i="12" s="1"/>
  <c r="I55" i="13"/>
  <c r="J21" i="12" s="1"/>
  <c r="K55" i="13"/>
  <c r="L21" i="12" s="1"/>
  <c r="G55" i="13"/>
  <c r="H21" i="12" s="1"/>
  <c r="H55" i="13"/>
  <c r="I21" i="12" s="1"/>
  <c r="G21" i="12"/>
  <c r="AL43" i="15"/>
  <c r="F54" i="9"/>
  <c r="J54" i="9" s="1"/>
  <c r="K19" i="8" s="1"/>
  <c r="AJ42" i="9"/>
  <c r="G18" i="8"/>
  <c r="J53" i="9"/>
  <c r="K18" i="8" s="1"/>
  <c r="H53" i="9"/>
  <c r="I18" i="8" s="1"/>
  <c r="L53" i="9"/>
  <c r="M18" i="8" s="1"/>
  <c r="K53" i="9"/>
  <c r="L18" i="8" s="1"/>
  <c r="M53" i="9"/>
  <c r="G53" i="9"/>
  <c r="H18" i="8" s="1"/>
  <c r="AJ43" i="9"/>
  <c r="F55" i="9"/>
  <c r="M55" i="9" s="1"/>
  <c r="O20" i="8" s="1"/>
  <c r="AK43" i="9"/>
  <c r="G54" i="5"/>
  <c r="G20" i="4" s="1"/>
  <c r="F20" i="4"/>
  <c r="M54" i="5"/>
  <c r="N20" i="4" s="1"/>
  <c r="G55" i="5"/>
  <c r="G21" i="4" s="1"/>
  <c r="H55" i="5"/>
  <c r="H21" i="4" s="1"/>
  <c r="I54" i="5"/>
  <c r="I20" i="4" s="1"/>
  <c r="J54" i="5"/>
  <c r="J20" i="4" s="1"/>
  <c r="K54" i="5"/>
  <c r="K20" i="4" s="1"/>
  <c r="M20" i="4" s="1"/>
  <c r="K55" i="5"/>
  <c r="K21" i="4" s="1"/>
  <c r="M21" i="4" s="1"/>
  <c r="H54" i="5"/>
  <c r="H20" i="4" s="1"/>
  <c r="I55" i="5"/>
  <c r="I21" i="4" s="1"/>
  <c r="J55" i="5"/>
  <c r="J21" i="4" s="1"/>
  <c r="M55" i="5"/>
  <c r="N21" i="4" s="1"/>
  <c r="F21" i="4"/>
  <c r="N19" i="14"/>
  <c r="N18" i="14"/>
  <c r="AL43" i="17"/>
  <c r="AJ43" i="17"/>
  <c r="F55" i="17"/>
  <c r="L55" i="17" s="1"/>
  <c r="H52" i="10"/>
  <c r="I18" i="11" s="1"/>
  <c r="J52" i="10"/>
  <c r="K18" i="11" s="1"/>
  <c r="G18" i="11"/>
  <c r="L52" i="10"/>
  <c r="M18" i="11" s="1"/>
  <c r="K52" i="10"/>
  <c r="L18" i="11" s="1"/>
  <c r="I52" i="10"/>
  <c r="J18" i="11" s="1"/>
  <c r="G52" i="10"/>
  <c r="H18" i="11" s="1"/>
  <c r="AI41" i="3"/>
  <c r="F53" i="3" s="1"/>
  <c r="AG41" i="3"/>
  <c r="AH41" i="3"/>
  <c r="AF43" i="3"/>
  <c r="N19" i="31"/>
  <c r="N19" i="30"/>
  <c r="AG43" i="3"/>
  <c r="N19" i="32"/>
  <c r="N19" i="33"/>
  <c r="N19" i="29"/>
  <c r="AI43" i="10"/>
  <c r="AK43" i="10" s="1"/>
  <c r="AI42" i="10"/>
  <c r="AK42" i="10" s="1"/>
  <c r="AJ42" i="17"/>
  <c r="AL42" i="17"/>
  <c r="F54" i="17"/>
  <c r="AK42" i="17"/>
  <c r="AJ41" i="7"/>
  <c r="F53" i="7"/>
  <c r="K53" i="7" s="1"/>
  <c r="K19" i="6" s="1"/>
  <c r="AI42" i="7"/>
  <c r="AK42" i="7" s="1"/>
  <c r="AK41" i="7"/>
  <c r="AI43" i="7"/>
  <c r="AK43" i="7" s="1"/>
  <c r="N19" i="11"/>
  <c r="J52" i="3"/>
  <c r="K18" i="1" s="1"/>
  <c r="H52" i="3"/>
  <c r="I18" i="1" s="1"/>
  <c r="M52" i="3"/>
  <c r="O18" i="1" s="1"/>
  <c r="K52" i="3"/>
  <c r="L18" i="1" s="1"/>
  <c r="I52" i="3"/>
  <c r="J18" i="1" s="1"/>
  <c r="G52" i="3"/>
  <c r="H18" i="1" s="1"/>
  <c r="L52" i="3"/>
  <c r="M18" i="1" s="1"/>
  <c r="G18" i="1"/>
  <c r="G54" i="15"/>
  <c r="H20" i="14" s="1"/>
  <c r="L54" i="15"/>
  <c r="M20" i="14" s="1"/>
  <c r="M54" i="15"/>
  <c r="O20" i="14" s="1"/>
  <c r="G20" i="14"/>
  <c r="J55" i="15"/>
  <c r="K21" i="14" s="1"/>
  <c r="M55" i="15"/>
  <c r="O21" i="14" s="1"/>
  <c r="M52" i="7"/>
  <c r="N18" i="6" s="1"/>
  <c r="I52" i="7"/>
  <c r="I18" i="6" s="1"/>
  <c r="K52" i="7"/>
  <c r="K18" i="6" s="1"/>
  <c r="G52" i="7"/>
  <c r="G18" i="6" s="1"/>
  <c r="L52" i="7"/>
  <c r="L18" i="6" s="1"/>
  <c r="J52" i="7"/>
  <c r="J18" i="6" s="1"/>
  <c r="H52" i="7"/>
  <c r="H18" i="6" s="1"/>
  <c r="F18" i="6"/>
  <c r="K55" i="15" l="1"/>
  <c r="L21" i="14" s="1"/>
  <c r="H54" i="15"/>
  <c r="I20" i="14" s="1"/>
  <c r="K54" i="15"/>
  <c r="L20" i="14" s="1"/>
  <c r="N20" i="14" s="1"/>
  <c r="H55" i="15"/>
  <c r="I21" i="14" s="1"/>
  <c r="I54" i="15"/>
  <c r="J20" i="14" s="1"/>
  <c r="M55" i="17"/>
  <c r="O21" i="30" s="1"/>
  <c r="Q13" i="19"/>
  <c r="G21" i="14"/>
  <c r="L55" i="15"/>
  <c r="M21" i="14" s="1"/>
  <c r="I55" i="15"/>
  <c r="J21" i="14" s="1"/>
  <c r="M21" i="29"/>
  <c r="M21" i="38"/>
  <c r="N21" i="12"/>
  <c r="Q12" i="19"/>
  <c r="N20" i="12"/>
  <c r="K54" i="9"/>
  <c r="L19" i="8" s="1"/>
  <c r="G54" i="9"/>
  <c r="H19" i="8" s="1"/>
  <c r="L54" i="9"/>
  <c r="M19" i="8" s="1"/>
  <c r="H54" i="9"/>
  <c r="I19" i="8" s="1"/>
  <c r="G19" i="8"/>
  <c r="M54" i="9"/>
  <c r="O19" i="8" s="1"/>
  <c r="I54" i="9"/>
  <c r="J19" i="8" s="1"/>
  <c r="N18" i="8"/>
  <c r="I55" i="9"/>
  <c r="J20" i="8" s="1"/>
  <c r="G55" i="9"/>
  <c r="H20" i="8" s="1"/>
  <c r="G20" i="8"/>
  <c r="L55" i="9"/>
  <c r="M20" i="8" s="1"/>
  <c r="H55" i="9"/>
  <c r="I20" i="8" s="1"/>
  <c r="J55" i="9"/>
  <c r="K20" i="8" s="1"/>
  <c r="K55" i="9"/>
  <c r="L20" i="8" s="1"/>
  <c r="Q7" i="19"/>
  <c r="M21" i="33"/>
  <c r="N21" i="14"/>
  <c r="M21" i="32"/>
  <c r="M21" i="30"/>
  <c r="M21" i="31"/>
  <c r="M21" i="16"/>
  <c r="M21" i="28"/>
  <c r="J55" i="17"/>
  <c r="K55" i="17"/>
  <c r="I55" i="17"/>
  <c r="G55" i="17"/>
  <c r="G21" i="16"/>
  <c r="H55" i="17"/>
  <c r="AJ41" i="3"/>
  <c r="N18" i="11"/>
  <c r="AL41" i="3"/>
  <c r="AK41" i="3"/>
  <c r="AI43" i="3"/>
  <c r="AK43" i="3" s="1"/>
  <c r="AI42" i="3"/>
  <c r="AL42" i="3" s="1"/>
  <c r="AJ42" i="10"/>
  <c r="AL42" i="10"/>
  <c r="M53" i="7"/>
  <c r="N19" i="6" s="1"/>
  <c r="F54" i="10"/>
  <c r="G20" i="11" s="1"/>
  <c r="AL43" i="10"/>
  <c r="F55" i="10"/>
  <c r="G21" i="11" s="1"/>
  <c r="AJ43" i="10"/>
  <c r="J54" i="17"/>
  <c r="K20" i="38" s="1"/>
  <c r="G54" i="17"/>
  <c r="H20" i="38" s="1"/>
  <c r="K54" i="17"/>
  <c r="L20" i="38" s="1"/>
  <c r="M54" i="17"/>
  <c r="O20" i="38" s="1"/>
  <c r="H54" i="17"/>
  <c r="I20" i="38" s="1"/>
  <c r="I54" i="17"/>
  <c r="J20" i="38" s="1"/>
  <c r="L54" i="17"/>
  <c r="M20" i="38" s="1"/>
  <c r="G20" i="16"/>
  <c r="AL43" i="7"/>
  <c r="L53" i="7"/>
  <c r="L19" i="6" s="1"/>
  <c r="M19" i="6" s="1"/>
  <c r="J53" i="7"/>
  <c r="J19" i="6" s="1"/>
  <c r="I53" i="7"/>
  <c r="I19" i="6" s="1"/>
  <c r="F19" i="6"/>
  <c r="G53" i="7"/>
  <c r="G19" i="6" s="1"/>
  <c r="H53" i="7"/>
  <c r="H19" i="6" s="1"/>
  <c r="F55" i="7"/>
  <c r="K55" i="7" s="1"/>
  <c r="K21" i="6" s="1"/>
  <c r="AJ43" i="7"/>
  <c r="AL42" i="7"/>
  <c r="AJ42" i="7"/>
  <c r="F54" i="7"/>
  <c r="I54" i="7" s="1"/>
  <c r="I20" i="6" s="1"/>
  <c r="N18" i="1"/>
  <c r="J53" i="3"/>
  <c r="K19" i="1" s="1"/>
  <c r="H53" i="3"/>
  <c r="I19" i="1" s="1"/>
  <c r="M53" i="3"/>
  <c r="O19" i="1" s="1"/>
  <c r="K53" i="3"/>
  <c r="L19" i="1" s="1"/>
  <c r="I53" i="3"/>
  <c r="J19" i="1" s="1"/>
  <c r="G53" i="3"/>
  <c r="H19" i="1" s="1"/>
  <c r="L53" i="3"/>
  <c r="M19" i="1" s="1"/>
  <c r="G19" i="1"/>
  <c r="M18" i="6"/>
  <c r="O21" i="29" l="1"/>
  <c r="O21" i="33"/>
  <c r="O21" i="28"/>
  <c r="O21" i="16"/>
  <c r="O21" i="31"/>
  <c r="O21" i="32"/>
  <c r="O21" i="38"/>
  <c r="J21" i="33"/>
  <c r="J21" i="38"/>
  <c r="K21" i="32"/>
  <c r="K21" i="38"/>
  <c r="N20" i="38"/>
  <c r="H21" i="30"/>
  <c r="H21" i="38"/>
  <c r="I21" i="29"/>
  <c r="I21" i="38"/>
  <c r="L21" i="28"/>
  <c r="N21" i="28" s="1"/>
  <c r="L21" i="38"/>
  <c r="N21" i="38" s="1"/>
  <c r="Q9" i="19"/>
  <c r="N19" i="8"/>
  <c r="N20" i="8"/>
  <c r="K21" i="31"/>
  <c r="H21" i="16"/>
  <c r="H21" i="31"/>
  <c r="H21" i="32"/>
  <c r="K21" i="29"/>
  <c r="J21" i="28"/>
  <c r="K21" i="30"/>
  <c r="H21" i="28"/>
  <c r="H21" i="33"/>
  <c r="H21" i="29"/>
  <c r="J21" i="31"/>
  <c r="J21" i="16"/>
  <c r="J21" i="30"/>
  <c r="J21" i="29"/>
  <c r="J21" i="32"/>
  <c r="K21" i="16"/>
  <c r="L21" i="16"/>
  <c r="N21" i="16" s="1"/>
  <c r="L21" i="29"/>
  <c r="N21" i="29" s="1"/>
  <c r="I21" i="32"/>
  <c r="K21" i="33"/>
  <c r="K21" i="28"/>
  <c r="L21" i="30"/>
  <c r="N21" i="30" s="1"/>
  <c r="L21" i="32"/>
  <c r="N21" i="32" s="1"/>
  <c r="I21" i="33"/>
  <c r="L21" i="33"/>
  <c r="N21" i="33" s="1"/>
  <c r="I21" i="28"/>
  <c r="I21" i="16"/>
  <c r="L21" i="31"/>
  <c r="N21" i="31" s="1"/>
  <c r="I21" i="31"/>
  <c r="I21" i="30"/>
  <c r="AJ43" i="3"/>
  <c r="F55" i="3"/>
  <c r="K55" i="3" s="1"/>
  <c r="L21" i="1" s="1"/>
  <c r="AL43" i="3"/>
  <c r="AK42" i="3"/>
  <c r="AJ42" i="3"/>
  <c r="F54" i="3"/>
  <c r="H54" i="3" s="1"/>
  <c r="I20" i="1" s="1"/>
  <c r="G54" i="10"/>
  <c r="H20" i="11" s="1"/>
  <c r="K54" i="10"/>
  <c r="L20" i="11" s="1"/>
  <c r="I54" i="10"/>
  <c r="J20" i="11" s="1"/>
  <c r="H54" i="10"/>
  <c r="I20" i="11" s="1"/>
  <c r="J54" i="10"/>
  <c r="K20" i="11" s="1"/>
  <c r="M54" i="10"/>
  <c r="O20" i="11" s="1"/>
  <c r="L54" i="10"/>
  <c r="M20" i="11" s="1"/>
  <c r="K55" i="10"/>
  <c r="L21" i="11" s="1"/>
  <c r="J55" i="10"/>
  <c r="K21" i="11" s="1"/>
  <c r="I55" i="10"/>
  <c r="J21" i="11" s="1"/>
  <c r="L55" i="10"/>
  <c r="M21" i="11" s="1"/>
  <c r="G55" i="10"/>
  <c r="H21" i="11" s="1"/>
  <c r="M55" i="10"/>
  <c r="O21" i="11" s="1"/>
  <c r="H55" i="10"/>
  <c r="I21" i="11" s="1"/>
  <c r="L20" i="33"/>
  <c r="L20" i="32"/>
  <c r="L20" i="31"/>
  <c r="L20" i="28"/>
  <c r="L20" i="30"/>
  <c r="L20" i="29"/>
  <c r="L20" i="16"/>
  <c r="M20" i="32"/>
  <c r="M20" i="31"/>
  <c r="M20" i="33"/>
  <c r="M20" i="30"/>
  <c r="M20" i="29"/>
  <c r="M20" i="28"/>
  <c r="M20" i="16"/>
  <c r="O20" i="31"/>
  <c r="O20" i="30"/>
  <c r="O20" i="32"/>
  <c r="O20" i="29"/>
  <c r="O20" i="28"/>
  <c r="O20" i="16"/>
  <c r="O20" i="33"/>
  <c r="J20" i="31"/>
  <c r="J20" i="30"/>
  <c r="J20" i="29"/>
  <c r="J20" i="28"/>
  <c r="J20" i="33"/>
  <c r="J20" i="16"/>
  <c r="J20" i="32"/>
  <c r="H20" i="30"/>
  <c r="H20" i="29"/>
  <c r="H20" i="28"/>
  <c r="H20" i="16"/>
  <c r="H20" i="31"/>
  <c r="H20" i="33"/>
  <c r="H20" i="32"/>
  <c r="I20" i="33"/>
  <c r="I20" i="32"/>
  <c r="I20" i="31"/>
  <c r="I20" i="16"/>
  <c r="I20" i="30"/>
  <c r="I20" i="29"/>
  <c r="I20" i="28"/>
  <c r="K20" i="16"/>
  <c r="K20" i="33"/>
  <c r="K20" i="29"/>
  <c r="K20" i="32"/>
  <c r="K20" i="31"/>
  <c r="K20" i="30"/>
  <c r="K20" i="28"/>
  <c r="G55" i="7"/>
  <c r="G21" i="6" s="1"/>
  <c r="L54" i="7"/>
  <c r="L20" i="6" s="1"/>
  <c r="I55" i="7"/>
  <c r="I21" i="6" s="1"/>
  <c r="F21" i="6"/>
  <c r="J55" i="7"/>
  <c r="J21" i="6" s="1"/>
  <c r="M54" i="7"/>
  <c r="N20" i="6" s="1"/>
  <c r="K54" i="7"/>
  <c r="K20" i="6" s="1"/>
  <c r="L55" i="7"/>
  <c r="L21" i="6" s="1"/>
  <c r="M21" i="6" s="1"/>
  <c r="M55" i="7"/>
  <c r="N21" i="6" s="1"/>
  <c r="H54" i="7"/>
  <c r="H20" i="6" s="1"/>
  <c r="H55" i="7"/>
  <c r="H21" i="6" s="1"/>
  <c r="F20" i="6"/>
  <c r="G54" i="7"/>
  <c r="G20" i="6" s="1"/>
  <c r="J54" i="7"/>
  <c r="J20" i="6" s="1"/>
  <c r="N19" i="1"/>
  <c r="M54" i="3" l="1"/>
  <c r="O20" i="1" s="1"/>
  <c r="G21" i="1"/>
  <c r="M55" i="3"/>
  <c r="L54" i="3"/>
  <c r="M20" i="1" s="1"/>
  <c r="I55" i="3"/>
  <c r="J21" i="1" s="1"/>
  <c r="I54" i="3"/>
  <c r="J20" i="1" s="1"/>
  <c r="J54" i="3"/>
  <c r="K20" i="1" s="1"/>
  <c r="G55" i="3"/>
  <c r="H21" i="1" s="1"/>
  <c r="G20" i="1"/>
  <c r="K54" i="3"/>
  <c r="L20" i="1" s="1"/>
  <c r="H55" i="3"/>
  <c r="I21" i="1" s="1"/>
  <c r="G54" i="3"/>
  <c r="H20" i="1" s="1"/>
  <c r="J55" i="3"/>
  <c r="K21" i="1" s="1"/>
  <c r="L55" i="3"/>
  <c r="M21" i="1" s="1"/>
  <c r="N21" i="1" s="1"/>
  <c r="N20" i="11"/>
  <c r="N21" i="11"/>
  <c r="Q10" i="19"/>
  <c r="Q8" i="19"/>
  <c r="N20" i="28"/>
  <c r="Q14" i="19"/>
  <c r="N20" i="16"/>
  <c r="N20" i="31"/>
  <c r="N20" i="29"/>
  <c r="N20" i="32"/>
  <c r="N20" i="30"/>
  <c r="N20" i="33"/>
  <c r="M20" i="6"/>
  <c r="Q6" i="19" l="1"/>
  <c r="N20" i="1"/>
</calcChain>
</file>

<file path=xl/sharedStrings.xml><?xml version="1.0" encoding="utf-8"?>
<sst xmlns="http://schemas.openxmlformats.org/spreadsheetml/2006/main" count="984" uniqueCount="207">
  <si>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</si>
  <si>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</si>
  <si>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</si>
  <si>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</si>
  <si>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</si>
  <si>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</si>
  <si>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</si>
  <si>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</si>
  <si>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</si>
  <si>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</si>
  <si>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</si>
  <si>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</si>
  <si>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</si>
  <si>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</si>
  <si>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</si>
  <si>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</si>
  <si>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</si>
  <si>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</si>
  <si>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</si>
  <si>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</si>
  <si>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</si>
  <si>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</si>
  <si>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</si>
  <si>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</si>
  <si>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</si>
  <si>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</si>
  <si>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</si>
  <si>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</si>
  <si>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</si>
  <si>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</si>
  <si>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</si>
  <si>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</si>
  <si>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</si>
  <si>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</si>
  <si>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</si>
  <si>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</si>
  <si>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</si>
  <si>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</si>
  <si>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</si>
  <si>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</si>
  <si>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</si>
  <si>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</si>
  <si>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</si>
  <si>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</si>
  <si>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</si>
  <si>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</si>
  <si>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</si>
  <si>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</si>
  <si>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</si>
  <si>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</si>
  <si>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</si>
  <si>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</si>
  <si>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</si>
  <si>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</si>
  <si>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</si>
  <si>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</si>
  <si>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</si>
  <si>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</si>
  <si>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</si>
  <si>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</si>
  <si>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</si>
  <si>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</si>
  <si>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</si>
  <si>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</si>
  <si>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</si>
  <si>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</si>
  <si>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</si>
  <si>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</si>
  <si>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</si>
  <si>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r>
      <t xml:space="preserve">GRUPO </t>
    </r>
    <r>
      <rPr>
        <b/>
        <sz val="22"/>
        <color indexed="8"/>
        <rFont val="Arial"/>
        <family val="2"/>
      </rPr>
      <t>H</t>
    </r>
  </si>
  <si>
    <r>
      <t xml:space="preserve">avanza a octavos de final </t>
    </r>
    <r>
      <rPr>
        <b/>
        <sz val="8"/>
        <color indexed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</si>
  <si>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G</t>
    </r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</si>
  <si>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</si>
  <si>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F</t>
    </r>
  </si>
  <si>
    <r>
      <t xml:space="preserve">GRUPO </t>
    </r>
    <r>
      <rPr>
        <b/>
        <sz val="22"/>
        <rFont val="Arial"/>
        <family val="2"/>
      </rPr>
      <t>E</t>
    </r>
  </si>
  <si>
    <r>
      <t xml:space="preserve">GRUPO </t>
    </r>
    <r>
      <rPr>
        <b/>
        <sz val="22"/>
        <rFont val="Arial"/>
        <family val="2"/>
      </rPr>
      <t>D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</si>
  <si>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</si>
  <si>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</si>
  <si>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</si>
  <si>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12:00 m.</t>
  </si>
  <si>
    <t>Cancha Sintética # 2</t>
  </si>
  <si>
    <t>EQUIPO</t>
  </si>
  <si>
    <t>Avanza a Cuartos de Final</t>
  </si>
  <si>
    <t>FECHA</t>
  </si>
  <si>
    <t>LLAVE # (OF)</t>
  </si>
  <si>
    <t>LLAVE # (CF)</t>
  </si>
  <si>
    <t>LLAVE # (SF)</t>
  </si>
  <si>
    <t>Avanza a Semifinal</t>
  </si>
  <si>
    <t>Avanza a la Final</t>
  </si>
  <si>
    <t>OBSERVACIONES</t>
  </si>
  <si>
    <t>SU MADRE F.C.</t>
  </si>
  <si>
    <t>MECATRONCOS</t>
  </si>
  <si>
    <t>ANFITRIONES</t>
  </si>
  <si>
    <t>A LOS DIJES F.C.</t>
  </si>
  <si>
    <t>ANÓNIMOS F.C.</t>
  </si>
  <si>
    <t>MAL SAQUE</t>
  </si>
  <si>
    <t>LOS COMPADRES</t>
  </si>
  <si>
    <t>REAL UN</t>
  </si>
  <si>
    <t>LOS NULE</t>
  </si>
  <si>
    <t>HANGOVER 69</t>
  </si>
  <si>
    <t>NARANJA MECÁNICA</t>
  </si>
  <si>
    <t>JUGADA DE LABORATORIO</t>
  </si>
  <si>
    <t>TOQUE PIQUE Y GOL</t>
  </si>
  <si>
    <t>LOS ROMPEMALLAS</t>
  </si>
  <si>
    <t>ACADEMIA F.C.</t>
  </si>
  <si>
    <t>AGROMACHINE</t>
  </si>
  <si>
    <t>LOS CUÑADOS DE GAFAS</t>
  </si>
  <si>
    <t>GRUPO J</t>
  </si>
  <si>
    <t>EMIRATES F.C.</t>
  </si>
  <si>
    <t>#LUGOSTILE</t>
  </si>
  <si>
    <t>GRUPO I</t>
  </si>
  <si>
    <t>GRUPO K</t>
  </si>
  <si>
    <t>RAIZ DE MENOS UNO</t>
  </si>
  <si>
    <t>LOS POLLITOS RECERDOS</t>
  </si>
  <si>
    <t>PICHONES 2.0</t>
  </si>
  <si>
    <t>GRUPO L</t>
  </si>
  <si>
    <t>JUANCHO´S F.C.</t>
  </si>
  <si>
    <t>GRUPO M</t>
  </si>
  <si>
    <t>KHAREBERG F.C.</t>
  </si>
  <si>
    <t>NO LA AMAÑE</t>
  </si>
  <si>
    <t>GEOTRONCOS</t>
  </si>
  <si>
    <t>GRUPO N</t>
  </si>
  <si>
    <t>INTER NADOS</t>
  </si>
  <si>
    <t>LOS PQEKs</t>
  </si>
  <si>
    <t>FORGUESLAYA</t>
  </si>
  <si>
    <t>REAL COHOLICOS</t>
  </si>
  <si>
    <t>SPURS UN</t>
  </si>
  <si>
    <t>MULAX F.C.</t>
  </si>
  <si>
    <t>AMARILLO EL CHORO</t>
  </si>
  <si>
    <t>LOS CHITORY</t>
  </si>
  <si>
    <t>AUTENTIKOS</t>
  </si>
  <si>
    <t>ATLETICO TAMAL</t>
  </si>
  <si>
    <t>N.E.O.N</t>
  </si>
  <si>
    <t>SOTERRADOS</t>
  </si>
  <si>
    <t>MARRANOS F.C</t>
  </si>
  <si>
    <t>W.O.</t>
  </si>
  <si>
    <t xml:space="preserve"> </t>
  </si>
  <si>
    <t>TORNEO INTERNO FACULTAD DE INGENIERIA 2015 - II
CULTURA DEPORTIVA.
Fase de Grupos.</t>
  </si>
  <si>
    <t xml:space="preserve">Mejor 2do  </t>
  </si>
  <si>
    <t>1ro Grupo B</t>
  </si>
  <si>
    <t>1ro Grupo A</t>
  </si>
  <si>
    <t>1ro Grupo C</t>
  </si>
  <si>
    <t>1ro Grupo D</t>
  </si>
  <si>
    <t>1ro Grupo E</t>
  </si>
  <si>
    <t>1ro Grupo F</t>
  </si>
  <si>
    <t>1ro Grupo G</t>
  </si>
  <si>
    <t>1ro Grupo H</t>
  </si>
  <si>
    <t>1ro Grupo I</t>
  </si>
  <si>
    <t>1ro Grupo J</t>
  </si>
  <si>
    <t>1ro Grupo K</t>
  </si>
  <si>
    <t>1ro Grupo L</t>
  </si>
  <si>
    <t>1ro Grupo N</t>
  </si>
  <si>
    <t>1ro Grupo M</t>
  </si>
  <si>
    <t>1ro Grupo O</t>
  </si>
  <si>
    <t>GANADOR OF 1</t>
  </si>
  <si>
    <t>GANADOR OF 2</t>
  </si>
  <si>
    <t>GANADOR OF 3</t>
  </si>
  <si>
    <t>GANADOR OF 4</t>
  </si>
  <si>
    <t xml:space="preserve">GANADOR OF 5 </t>
  </si>
  <si>
    <t>GANADOR OF 6</t>
  </si>
  <si>
    <t>GANADOR OF 7</t>
  </si>
  <si>
    <t>GANADOR OF 8</t>
  </si>
  <si>
    <t>VASCO DA PATA</t>
  </si>
  <si>
    <t>CIVIL UN</t>
  </si>
  <si>
    <t>AGROWIN TEAM</t>
  </si>
  <si>
    <t>AGAR. IGOL</t>
  </si>
  <si>
    <t>MIGA DE PAN</t>
  </si>
  <si>
    <t>INVALIDOS TEAM</t>
  </si>
  <si>
    <t>X VIDEOS</t>
  </si>
  <si>
    <t>CITRATO DE METELO C.F.</t>
  </si>
  <si>
    <t>CCK LA ROPA</t>
  </si>
  <si>
    <t>CINTRA F.C.</t>
  </si>
  <si>
    <t>PIQ</t>
  </si>
  <si>
    <t>DEUS EX MACHINE</t>
  </si>
  <si>
    <t>TOCÁMELA Y ABRITE</t>
  </si>
  <si>
    <t>ZOLO SISTEMAS  LOK</t>
  </si>
  <si>
    <t>CUÑADOS DE GAFAS</t>
  </si>
  <si>
    <t>MARRANOS F.C. 2,0</t>
  </si>
  <si>
    <t>EL CORRIENTAZO</t>
  </si>
  <si>
    <t>1000 DE PAN</t>
  </si>
  <si>
    <t>ATLÉTICO TAMAL</t>
  </si>
  <si>
    <t>A.C. MECÁNICA</t>
  </si>
  <si>
    <t>FORGUESLAYA F.C.</t>
  </si>
  <si>
    <t>FRANCE</t>
  </si>
  <si>
    <t>GUERREROS Z</t>
  </si>
  <si>
    <t>LOS PELAOS</t>
  </si>
  <si>
    <t>PUNTO G RENACER</t>
  </si>
  <si>
    <t>OLD JHON F.C.</t>
  </si>
  <si>
    <t>LOS SOTERRADOS</t>
  </si>
  <si>
    <t xml:space="preserve">LA DINASTIA </t>
  </si>
  <si>
    <t>VODKA JUNIORS</t>
  </si>
  <si>
    <t>OLIMPIACOJOS</t>
  </si>
  <si>
    <t>RUSKAYA F.C.</t>
  </si>
  <si>
    <t>POKER F.C.</t>
  </si>
  <si>
    <t>FURIA NOCTURNA</t>
  </si>
  <si>
    <t>INFORMACIÓN PENDIENTE</t>
  </si>
  <si>
    <t>FURIA TAMALERA</t>
  </si>
  <si>
    <t>TKB SUAVE</t>
  </si>
  <si>
    <t>MAÑANA LE DIGO</t>
  </si>
  <si>
    <t>A MI DEME UN PANCITO F.C.</t>
  </si>
  <si>
    <t>ELECTRONVOLTIOS</t>
  </si>
  <si>
    <t>GRUPO O</t>
  </si>
  <si>
    <t>CHEWBACCAS PAIPA</t>
  </si>
  <si>
    <t>TORNEO INTERNO FACULTAD DE INGENIERIA 2015 - II
CULTURA DEPORTIVA.
Octavos de Final</t>
  </si>
  <si>
    <t>TORNEO INTERNO FACULTAD DE INGENIERIA 2015 - II
CULTURA DEPORTIVA.
Cuartos de Final</t>
  </si>
  <si>
    <t>TORNEO INTERNO FACULTAD DE INGENIERIA 2015 - II
CULTURA DEPORTIVA.
Semifinal</t>
  </si>
  <si>
    <t>TORNEO INTERNO FACULTAD DE INGENIERIA 2015 - II
CULTURA DEPORTIVA.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</si>
</sst>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d/mm/yyyy;@"/>
  </numFmts>
  <fonts count="9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8"/>
      <color indexed="8"/>
      <name val="Wingdings"/>
      <charset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sz val="10"/>
      <color theme="1"/>
      <name val="Wingdings"/>
      <charset val="2"/>
    </font>
    <font>
      <b/>
      <i/>
      <sz val="20"/>
      <color theme="1"/>
      <name val="Arial"/>
      <family val="2"/>
    </font>
    <font>
      <b/>
      <i/>
      <sz val="24"/>
      <color theme="1"/>
      <name val="Arial"/>
      <family val="2"/>
    </font>
    <font>
      <i/>
      <sz val="7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8"/>
      <color theme="1"/>
      <name val="Arial"/>
      <family val="2"/>
    </font>
    <font>
      <sz val="18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51" fillId="4" borderId="0" xfId="0" applyFont="1" applyFill="1" applyBorder="1" applyAlignment="1" applyProtection="1">
      <alignment horizontal="right" vertical="center"/>
    </xf>
    <xf numFmtId="0" fontId="1" fillId="4" borderId="22" xfId="0" applyFont="1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vertical="center"/>
    </xf>
    <xf numFmtId="22" fontId="32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3" fillId="4" borderId="0" xfId="0" applyFont="1" applyFill="1" applyAlignment="1" applyProtection="1">
      <alignment vertical="center"/>
    </xf>
    <xf numFmtId="0" fontId="35" fillId="4" borderId="24" xfId="0" applyFont="1" applyFill="1" applyBorder="1" applyAlignment="1" applyProtection="1">
      <alignment horizontal="right" vertical="center"/>
    </xf>
    <xf numFmtId="0" fontId="35" fillId="4" borderId="24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7" fillId="4" borderId="0" xfId="0" applyFont="1" applyFill="1" applyBorder="1" applyAlignment="1" applyProtection="1">
      <alignment horizontal="center" vertical="center"/>
    </xf>
    <xf numFmtId="0" fontId="53" fillId="3" borderId="0" xfId="0" applyFont="1" applyFill="1" applyAlignment="1" applyProtection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vertical="center"/>
    </xf>
    <xf numFmtId="0" fontId="54" fillId="4" borderId="0" xfId="0" applyFont="1" applyFill="1" applyAlignment="1" applyProtection="1">
      <alignment vertical="center"/>
    </xf>
    <xf numFmtId="0" fontId="54" fillId="4" borderId="0" xfId="0" applyFont="1" applyFill="1" applyBorder="1" applyAlignment="1" applyProtection="1">
      <alignment vertical="center"/>
    </xf>
    <xf numFmtId="0" fontId="54" fillId="4" borderId="22" xfId="0" applyFont="1" applyFill="1" applyBorder="1" applyAlignment="1" applyProtection="1">
      <alignment vertical="center"/>
    </xf>
    <xf numFmtId="0" fontId="54" fillId="4" borderId="0" xfId="0" applyFont="1" applyFill="1" applyAlignment="1">
      <alignment vertical="center"/>
    </xf>
    <xf numFmtId="0" fontId="54" fillId="4" borderId="20" xfId="0" applyFont="1" applyFill="1" applyBorder="1" applyAlignment="1" applyProtection="1">
      <alignment vertical="center"/>
    </xf>
    <xf numFmtId="0" fontId="57" fillId="4" borderId="0" xfId="1" applyFont="1" applyFill="1" applyAlignment="1" applyProtection="1">
      <alignment vertical="center"/>
    </xf>
    <xf numFmtId="22" fontId="54" fillId="4" borderId="0" xfId="0" applyNumberFormat="1" applyFont="1" applyFill="1" applyAlignment="1" applyProtection="1">
      <alignment vertical="center"/>
    </xf>
    <xf numFmtId="0" fontId="61" fillId="4" borderId="24" xfId="0" applyFont="1" applyFill="1" applyBorder="1" applyAlignment="1" applyProtection="1">
      <alignment horizontal="right" vertical="center"/>
    </xf>
    <xf numFmtId="0" fontId="60" fillId="4" borderId="20" xfId="0" applyFont="1" applyFill="1" applyBorder="1" applyAlignment="1" applyProtection="1">
      <alignment vertical="center"/>
    </xf>
    <xf numFmtId="0" fontId="60" fillId="4" borderId="25" xfId="0" applyFont="1" applyFill="1" applyBorder="1" applyAlignment="1" applyProtection="1">
      <alignment vertical="center"/>
    </xf>
    <xf numFmtId="0" fontId="60" fillId="4" borderId="26" xfId="0" applyFont="1" applyFill="1" applyBorder="1" applyAlignment="1" applyProtection="1">
      <alignment vertical="center"/>
    </xf>
    <xf numFmtId="0" fontId="60" fillId="4" borderId="0" xfId="0" applyFont="1" applyFill="1" applyBorder="1" applyAlignment="1" applyProtection="1">
      <alignment vertical="center"/>
    </xf>
    <xf numFmtId="0" fontId="60" fillId="4" borderId="21" xfId="0" applyFont="1" applyFill="1" applyBorder="1" applyAlignment="1" applyProtection="1">
      <alignment vertical="center"/>
    </xf>
    <xf numFmtId="0" fontId="54" fillId="4" borderId="0" xfId="0" applyFont="1" applyFill="1"/>
    <xf numFmtId="0" fontId="54" fillId="4" borderId="0" xfId="0" applyNumberFormat="1" applyFont="1" applyFill="1"/>
    <xf numFmtId="0" fontId="33" fillId="4" borderId="0" xfId="0" applyFont="1" applyFill="1" applyProtection="1"/>
    <xf numFmtId="0" fontId="16" fillId="4" borderId="24" xfId="0" applyFont="1" applyFill="1" applyBorder="1" applyAlignment="1" applyProtection="1">
      <alignment horizontal="right" vertical="center"/>
    </xf>
    <xf numFmtId="0" fontId="40" fillId="4" borderId="24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3" fillId="4" borderId="21" xfId="0" applyFont="1" applyFill="1" applyBorder="1" applyAlignment="1" applyProtection="1">
      <alignment vertical="center"/>
    </xf>
    <xf numFmtId="0" fontId="1" fillId="4" borderId="0" xfId="0" applyFont="1" applyFill="1" applyProtection="1"/>
    <xf numFmtId="0" fontId="1" fillId="4" borderId="0" xfId="0" applyNumberFormat="1" applyFont="1" applyFill="1" applyProtection="1"/>
    <xf numFmtId="0" fontId="49" fillId="3" borderId="0" xfId="0" applyFont="1" applyFill="1" applyAlignment="1" applyProtection="1">
      <alignment vertical="center"/>
    </xf>
    <xf numFmtId="164" fontId="55" fillId="4" borderId="0" xfId="0" applyNumberFormat="1" applyFont="1" applyFill="1" applyBorder="1" applyAlignment="1" applyProtection="1">
      <alignment horizontal="right"/>
    </xf>
    <xf numFmtId="20" fontId="56" fillId="4" borderId="0" xfId="0" applyNumberFormat="1" applyFont="1" applyFill="1" applyBorder="1" applyAlignment="1" applyProtection="1">
      <alignment horizontal="center"/>
    </xf>
    <xf numFmtId="0" fontId="58" fillId="4" borderId="0" xfId="0" applyFont="1" applyFill="1" applyBorder="1" applyProtection="1"/>
    <xf numFmtId="0" fontId="54" fillId="4" borderId="0" xfId="0" applyFont="1" applyFill="1" applyBorder="1" applyAlignment="1">
      <alignment vertical="center"/>
    </xf>
    <xf numFmtId="0" fontId="67" fillId="4" borderId="24" xfId="0" applyFont="1" applyFill="1" applyBorder="1" applyAlignment="1" applyProtection="1">
      <alignment horizontal="center" vertical="center"/>
      <protection locked="0"/>
    </xf>
    <xf numFmtId="0" fontId="68" fillId="4" borderId="20" xfId="0" applyFont="1" applyFill="1" applyBorder="1" applyAlignment="1" applyProtection="1">
      <alignment horizontal="center" vertical="center"/>
      <protection locked="0"/>
    </xf>
    <xf numFmtId="0" fontId="68" fillId="4" borderId="27" xfId="0" applyFont="1" applyFill="1" applyBorder="1" applyAlignment="1" applyProtection="1">
      <alignment horizontal="center" vertical="center"/>
      <protection locked="0"/>
    </xf>
    <xf numFmtId="0" fontId="54" fillId="4" borderId="0" xfId="0" applyFont="1" applyFill="1" applyProtection="1"/>
    <xf numFmtId="0" fontId="54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4" fillId="4" borderId="22" xfId="0" applyFont="1" applyFill="1" applyBorder="1"/>
    <xf numFmtId="20" fontId="54" fillId="4" borderId="0" xfId="0" applyNumberFormat="1" applyFont="1" applyFill="1" applyBorder="1" applyAlignment="1">
      <alignment horizontal="center"/>
    </xf>
    <xf numFmtId="20" fontId="54" fillId="4" borderId="0" xfId="0" applyNumberFormat="1" applyFont="1" applyFill="1" applyAlignment="1">
      <alignment horizontal="center"/>
    </xf>
    <xf numFmtId="0" fontId="54" fillId="4" borderId="0" xfId="0" applyFont="1" applyFill="1" applyBorder="1"/>
    <xf numFmtId="0" fontId="69" fillId="4" borderId="0" xfId="0" applyFont="1" applyFill="1" applyBorder="1" applyAlignment="1">
      <alignment horizontal="right" vertical="center"/>
    </xf>
    <xf numFmtId="0" fontId="70" fillId="4" borderId="0" xfId="0" applyFont="1" applyFill="1" applyAlignment="1">
      <alignment horizontal="center"/>
    </xf>
    <xf numFmtId="0" fontId="70" fillId="4" borderId="0" xfId="0" applyFont="1" applyFill="1" applyBorder="1" applyAlignment="1">
      <alignment horizontal="center"/>
    </xf>
    <xf numFmtId="0" fontId="71" fillId="4" borderId="0" xfId="0" applyFont="1" applyFill="1" applyAlignment="1">
      <alignment horizontal="center"/>
    </xf>
    <xf numFmtId="0" fontId="71" fillId="4" borderId="0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right"/>
    </xf>
    <xf numFmtId="0" fontId="54" fillId="4" borderId="0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left"/>
    </xf>
    <xf numFmtId="0" fontId="72" fillId="4" borderId="0" xfId="0" applyFont="1" applyFill="1" applyBorder="1" applyAlignment="1">
      <alignment horizontal="left"/>
    </xf>
    <xf numFmtId="22" fontId="60" fillId="4" borderId="0" xfId="0" applyNumberFormat="1" applyFont="1" applyFill="1" applyAlignment="1">
      <alignment horizontal="center"/>
    </xf>
    <xf numFmtId="0" fontId="63" fillId="4" borderId="0" xfId="0" applyFont="1" applyFill="1" applyAlignment="1">
      <alignment horizontal="right" vertical="center"/>
    </xf>
    <xf numFmtId="0" fontId="56" fillId="4" borderId="0" xfId="0" applyFont="1" applyFill="1" applyAlignment="1">
      <alignment horizontal="left" vertical="center"/>
    </xf>
    <xf numFmtId="0" fontId="56" fillId="4" borderId="0" xfId="0" applyFont="1" applyFill="1"/>
    <xf numFmtId="0" fontId="58" fillId="4" borderId="0" xfId="0" applyFont="1" applyFill="1"/>
    <xf numFmtId="0" fontId="73" fillId="4" borderId="0" xfId="0" applyFont="1" applyFill="1"/>
    <xf numFmtId="0" fontId="56" fillId="4" borderId="0" xfId="0" applyFont="1" applyFill="1" applyAlignment="1">
      <alignment horizontal="right"/>
    </xf>
    <xf numFmtId="0" fontId="53" fillId="3" borderId="0" xfId="0" applyFont="1" applyFill="1" applyAlignment="1">
      <alignment vertical="center"/>
    </xf>
    <xf numFmtId="0" fontId="49" fillId="3" borderId="0" xfId="0" applyFont="1" applyFill="1"/>
    <xf numFmtId="0" fontId="1" fillId="4" borderId="0" xfId="0" applyFont="1" applyFill="1"/>
    <xf numFmtId="0" fontId="1" fillId="4" borderId="22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left"/>
    </xf>
    <xf numFmtId="0" fontId="1" fillId="4" borderId="20" xfId="0" applyFont="1" applyFill="1" applyBorder="1"/>
    <xf numFmtId="0" fontId="31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right" vertical="center"/>
    </xf>
    <xf numFmtId="0" fontId="32" fillId="4" borderId="0" xfId="0" applyFont="1" applyFill="1" applyAlignment="1">
      <alignment horizontal="left" vertical="center"/>
    </xf>
    <xf numFmtId="0" fontId="32" fillId="4" borderId="0" xfId="0" applyFont="1" applyFill="1"/>
    <xf numFmtId="0" fontId="33" fillId="4" borderId="0" xfId="0" applyFont="1" applyFill="1"/>
    <xf numFmtId="0" fontId="32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0" fontId="32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/>
    </xf>
    <xf numFmtId="0" fontId="1" fillId="4" borderId="33" xfId="0" applyFont="1" applyFill="1" applyBorder="1"/>
    <xf numFmtId="0" fontId="45" fillId="4" borderId="0" xfId="0" applyFont="1" applyFill="1" applyBorder="1" applyAlignment="1">
      <alignment horizontal="center"/>
    </xf>
    <xf numFmtId="0" fontId="45" fillId="4" borderId="4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vertical="center"/>
    </xf>
    <xf numFmtId="0" fontId="54" fillId="4" borderId="35" xfId="0" applyFont="1" applyFill="1" applyBorder="1" applyAlignment="1" applyProtection="1">
      <alignment vertical="center"/>
    </xf>
    <xf numFmtId="0" fontId="54" fillId="4" borderId="36" xfId="0" applyFont="1" applyFill="1" applyBorder="1" applyAlignment="1" applyProtection="1">
      <alignment vertical="center"/>
    </xf>
    <xf numFmtId="0" fontId="1" fillId="4" borderId="43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32" fillId="4" borderId="42" xfId="0" applyFont="1" applyFill="1" applyBorder="1" applyAlignment="1">
      <alignment horizontal="center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5" borderId="50" xfId="0" applyFont="1" applyFill="1" applyBorder="1" applyAlignment="1">
      <alignment horizontal="center"/>
    </xf>
    <xf numFmtId="0" fontId="36" fillId="4" borderId="43" xfId="0" applyFont="1" applyFill="1" applyBorder="1" applyAlignment="1">
      <alignment horizontal="center" vertical="center" wrapText="1"/>
    </xf>
    <xf numFmtId="0" fontId="36" fillId="4" borderId="3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16" fontId="15" fillId="4" borderId="37" xfId="0" applyNumberFormat="1" applyFont="1" applyFill="1" applyBorder="1" applyAlignment="1">
      <alignment horizontal="center" vertical="center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79" fillId="4" borderId="0" xfId="0" applyFont="1" applyFill="1" applyBorder="1" applyAlignment="1" applyProtection="1">
      <alignment horizontal="center" vertical="center"/>
    </xf>
    <xf numFmtId="0" fontId="79" fillId="4" borderId="0" xfId="0" applyFont="1" applyFill="1" applyAlignment="1" applyProtection="1">
      <alignment horizontal="center" vertical="center"/>
    </xf>
    <xf numFmtId="0" fontId="79" fillId="4" borderId="24" xfId="0" applyFont="1" applyFill="1" applyBorder="1" applyAlignment="1" applyProtection="1">
      <alignment horizontal="center" vertical="center"/>
    </xf>
    <xf numFmtId="0" fontId="79" fillId="4" borderId="0" xfId="0" applyFont="1" applyFill="1" applyAlignment="1">
      <alignment horizontal="center" vertical="center"/>
    </xf>
    <xf numFmtId="165" fontId="82" fillId="4" borderId="0" xfId="0" applyNumberFormat="1" applyFont="1" applyFill="1" applyAlignment="1" applyProtection="1">
      <alignment horizontal="center" vertical="center"/>
    </xf>
    <xf numFmtId="0" fontId="82" fillId="4" borderId="0" xfId="0" applyFont="1" applyFill="1" applyAlignment="1" applyProtection="1">
      <alignment horizontal="center" vertical="center"/>
    </xf>
    <xf numFmtId="165" fontId="83" fillId="4" borderId="37" xfId="0" applyNumberFormat="1" applyFont="1" applyFill="1" applyBorder="1" applyAlignment="1" applyProtection="1">
      <alignment horizontal="center" vertical="center"/>
    </xf>
    <xf numFmtId="165" fontId="82" fillId="4" borderId="0" xfId="0" applyNumberFormat="1" applyFont="1" applyFill="1" applyAlignment="1">
      <alignment horizontal="center" vertical="center"/>
    </xf>
    <xf numFmtId="0" fontId="82" fillId="4" borderId="0" xfId="0" applyFont="1" applyFill="1" applyAlignment="1">
      <alignment horizontal="center" vertical="center"/>
    </xf>
    <xf numFmtId="0" fontId="74" fillId="4" borderId="37" xfId="0" applyFont="1" applyFill="1" applyBorder="1" applyAlignment="1" applyProtection="1">
      <alignment horizontal="center" vertical="center"/>
    </xf>
    <xf numFmtId="165" fontId="82" fillId="4" borderId="0" xfId="0" applyNumberFormat="1" applyFont="1" applyFill="1" applyBorder="1" applyAlignment="1" applyProtection="1">
      <alignment horizontal="center" vertical="center"/>
    </xf>
    <xf numFmtId="0" fontId="82" fillId="4" borderId="0" xfId="0" applyFont="1" applyFill="1" applyBorder="1" applyAlignment="1" applyProtection="1">
      <alignment horizontal="center" vertical="center"/>
    </xf>
    <xf numFmtId="165" fontId="83" fillId="4" borderId="0" xfId="0" applyNumberFormat="1" applyFont="1" applyFill="1" applyBorder="1" applyAlignment="1" applyProtection="1">
      <alignment horizontal="center" vertical="center"/>
    </xf>
    <xf numFmtId="0" fontId="75" fillId="4" borderId="0" xfId="0" applyFont="1" applyFill="1" applyBorder="1" applyAlignment="1" applyProtection="1">
      <alignment horizontal="center" vertical="top"/>
    </xf>
    <xf numFmtId="0" fontId="81" fillId="4" borderId="0" xfId="0" applyFont="1" applyFill="1" applyBorder="1" applyAlignment="1" applyProtection="1">
      <alignment horizontal="center" vertical="top"/>
    </xf>
    <xf numFmtId="165" fontId="82" fillId="4" borderId="35" xfId="0" applyNumberFormat="1" applyFont="1" applyFill="1" applyBorder="1" applyAlignment="1" applyProtection="1">
      <alignment horizontal="center" vertical="center"/>
    </xf>
    <xf numFmtId="0" fontId="82" fillId="4" borderId="35" xfId="0" applyFont="1" applyFill="1" applyBorder="1" applyAlignment="1" applyProtection="1">
      <alignment horizontal="center" vertical="center"/>
    </xf>
    <xf numFmtId="0" fontId="74" fillId="4" borderId="0" xfId="0" applyFont="1" applyFill="1" applyAlignment="1" applyProtection="1">
      <alignment vertical="center"/>
    </xf>
    <xf numFmtId="0" fontId="74" fillId="4" borderId="0" xfId="0" applyFont="1" applyFill="1" applyBorder="1" applyAlignment="1" applyProtection="1">
      <alignment vertical="center"/>
    </xf>
    <xf numFmtId="0" fontId="74" fillId="4" borderId="0" xfId="0" applyFont="1" applyFill="1" applyBorder="1" applyAlignment="1" applyProtection="1">
      <alignment horizontal="center" vertical="center"/>
    </xf>
    <xf numFmtId="0" fontId="74" fillId="4" borderId="35" xfId="0" applyFont="1" applyFill="1" applyBorder="1" applyAlignment="1" applyProtection="1">
      <alignment vertical="center"/>
    </xf>
    <xf numFmtId="0" fontId="74" fillId="4" borderId="0" xfId="0" applyFont="1" applyFill="1" applyAlignment="1">
      <alignment vertical="center"/>
    </xf>
    <xf numFmtId="0" fontId="75" fillId="4" borderId="35" xfId="0" applyFont="1" applyFill="1" applyBorder="1" applyAlignment="1" applyProtection="1">
      <alignment horizontal="center" vertical="top"/>
    </xf>
    <xf numFmtId="0" fontId="84" fillId="4" borderId="0" xfId="0" applyFont="1" applyFill="1" applyAlignment="1" applyProtection="1">
      <alignment horizontal="center" vertical="center"/>
    </xf>
    <xf numFmtId="0" fontId="85" fillId="4" borderId="33" xfId="0" applyFont="1" applyFill="1" applyBorder="1" applyAlignment="1" applyProtection="1">
      <alignment horizontal="center" vertical="center"/>
    </xf>
    <xf numFmtId="0" fontId="85" fillId="4" borderId="43" xfId="0" applyFont="1" applyFill="1" applyBorder="1" applyAlignment="1" applyProtection="1">
      <alignment horizontal="center" vertical="center"/>
    </xf>
    <xf numFmtId="0" fontId="84" fillId="4" borderId="34" xfId="0" applyFont="1" applyFill="1" applyBorder="1" applyAlignment="1" applyProtection="1">
      <alignment horizontal="center" vertical="center"/>
    </xf>
    <xf numFmtId="0" fontId="84" fillId="4" borderId="0" xfId="0" applyFont="1" applyFill="1" applyAlignment="1">
      <alignment horizontal="center" vertical="center"/>
    </xf>
    <xf numFmtId="0" fontId="57" fillId="5" borderId="61" xfId="0" applyFont="1" applyFill="1" applyBorder="1" applyAlignment="1" applyProtection="1">
      <alignment horizontal="center" vertical="center"/>
    </xf>
    <xf numFmtId="0" fontId="57" fillId="5" borderId="48" xfId="0" applyFont="1" applyFill="1" applyBorder="1" applyAlignment="1" applyProtection="1">
      <alignment vertical="center"/>
    </xf>
    <xf numFmtId="0" fontId="81" fillId="5" borderId="50" xfId="0" applyFont="1" applyFill="1" applyBorder="1" applyAlignment="1" applyProtection="1">
      <alignment horizontal="center" vertical="center"/>
    </xf>
    <xf numFmtId="18" fontId="83" fillId="4" borderId="37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3" fillId="4" borderId="3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vertical="center"/>
    </xf>
    <xf numFmtId="0" fontId="3" fillId="4" borderId="36" xfId="0" applyFont="1" applyFill="1" applyBorder="1" applyAlignment="1" applyProtection="1">
      <alignment vertical="center"/>
    </xf>
    <xf numFmtId="0" fontId="76" fillId="4" borderId="24" xfId="0" applyFont="1" applyFill="1" applyBorder="1" applyAlignment="1" applyProtection="1">
      <alignment horizontal="center" vertical="center"/>
      <protection locked="0"/>
    </xf>
    <xf numFmtId="0" fontId="64" fillId="4" borderId="20" xfId="0" applyFont="1" applyFill="1" applyBorder="1" applyAlignment="1" applyProtection="1">
      <alignment horizontal="center" vertical="center"/>
      <protection locked="0"/>
    </xf>
    <xf numFmtId="0" fontId="64" fillId="4" borderId="27" xfId="0" applyFont="1" applyFill="1" applyBorder="1" applyAlignment="1" applyProtection="1">
      <alignment horizontal="center" vertical="center"/>
      <protection locked="0"/>
    </xf>
    <xf numFmtId="0" fontId="59" fillId="4" borderId="33" xfId="0" applyFont="1" applyFill="1" applyBorder="1" applyAlignment="1" applyProtection="1">
      <alignment horizontal="right" vertical="center"/>
    </xf>
    <xf numFmtId="0" fontId="60" fillId="4" borderId="47" xfId="0" applyFont="1" applyFill="1" applyBorder="1" applyAlignment="1" applyProtection="1">
      <alignment vertical="center"/>
    </xf>
    <xf numFmtId="0" fontId="86" fillId="4" borderId="43" xfId="0" applyFont="1" applyFill="1" applyBorder="1" applyAlignment="1" applyProtection="1">
      <alignment horizontal="center" vertical="center"/>
    </xf>
    <xf numFmtId="0" fontId="65" fillId="4" borderId="0" xfId="0" applyFont="1" applyFill="1" applyBorder="1" applyAlignment="1" applyProtection="1">
      <alignment vertical="center"/>
    </xf>
    <xf numFmtId="0" fontId="54" fillId="4" borderId="0" xfId="0" applyFont="1" applyFill="1" applyBorder="1" applyAlignment="1" applyProtection="1">
      <alignment horizontal="center" vertical="center"/>
    </xf>
    <xf numFmtId="0" fontId="63" fillId="4" borderId="33" xfId="0" applyFont="1" applyFill="1" applyBorder="1" applyAlignment="1" applyProtection="1">
      <alignment horizontal="right" vertical="center"/>
    </xf>
    <xf numFmtId="0" fontId="54" fillId="4" borderId="34" xfId="0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vertical="center"/>
    </xf>
    <xf numFmtId="0" fontId="38" fillId="3" borderId="63" xfId="0" applyFont="1" applyFill="1" applyBorder="1" applyAlignment="1" applyProtection="1">
      <alignment horizontal="center" vertical="center"/>
    </xf>
    <xf numFmtId="0" fontId="39" fillId="4" borderId="47" xfId="0" applyFont="1" applyFill="1" applyBorder="1" applyAlignment="1" applyProtection="1">
      <alignment vertical="center"/>
    </xf>
    <xf numFmtId="0" fontId="50" fillId="4" borderId="33" xfId="0" applyFont="1" applyFill="1" applyBorder="1" applyAlignment="1" applyProtection="1">
      <alignment horizontal="right" vertical="center"/>
    </xf>
    <xf numFmtId="0" fontId="1" fillId="4" borderId="47" xfId="0" applyFont="1" applyFill="1" applyBorder="1" applyAlignment="1" applyProtection="1">
      <alignment vertical="center"/>
    </xf>
    <xf numFmtId="0" fontId="50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85" fillId="4" borderId="29" xfId="0" applyFont="1" applyFill="1" applyBorder="1" applyAlignment="1" applyProtection="1">
      <alignment horizontal="center" vertical="center"/>
    </xf>
    <xf numFmtId="0" fontId="74" fillId="4" borderId="30" xfId="0" applyFont="1" applyFill="1" applyBorder="1" applyAlignment="1" applyProtection="1">
      <alignment vertical="center"/>
    </xf>
    <xf numFmtId="165" fontId="82" fillId="4" borderId="30" xfId="0" applyNumberFormat="1" applyFont="1" applyFill="1" applyBorder="1" applyAlignment="1" applyProtection="1">
      <alignment horizontal="center" vertical="center"/>
    </xf>
    <xf numFmtId="0" fontId="82" fillId="4" borderId="30" xfId="0" applyFont="1" applyFill="1" applyBorder="1" applyAlignment="1" applyProtection="1">
      <alignment horizontal="center" vertical="center"/>
    </xf>
    <xf numFmtId="0" fontId="79" fillId="4" borderId="30" xfId="0" applyFont="1" applyFill="1" applyBorder="1" applyAlignment="1" applyProtection="1">
      <alignment horizontal="center" vertical="center"/>
    </xf>
    <xf numFmtId="0" fontId="60" fillId="4" borderId="30" xfId="0" applyFont="1" applyFill="1" applyBorder="1" applyAlignment="1" applyProtection="1">
      <alignment vertical="center"/>
    </xf>
    <xf numFmtId="0" fontId="81" fillId="5" borderId="49" xfId="0" applyFont="1" applyFill="1" applyBorder="1" applyAlignment="1" applyProtection="1">
      <alignment horizontal="center" vertical="center"/>
    </xf>
    <xf numFmtId="0" fontId="80" fillId="6" borderId="53" xfId="0" applyFont="1" applyFill="1" applyBorder="1" applyAlignment="1" applyProtection="1">
      <alignment vertical="center"/>
    </xf>
    <xf numFmtId="0" fontId="81" fillId="5" borderId="61" xfId="0" applyFont="1" applyFill="1" applyBorder="1" applyAlignment="1" applyProtection="1">
      <alignment horizontal="center" vertical="center"/>
    </xf>
    <xf numFmtId="0" fontId="54" fillId="4" borderId="64" xfId="0" applyFont="1" applyFill="1" applyBorder="1" applyAlignment="1" applyProtection="1">
      <alignment vertical="center"/>
    </xf>
    <xf numFmtId="0" fontId="54" fillId="4" borderId="65" xfId="0" applyFont="1" applyFill="1" applyBorder="1" applyAlignment="1" applyProtection="1">
      <alignment vertical="center"/>
    </xf>
    <xf numFmtId="0" fontId="87" fillId="4" borderId="52" xfId="0" applyFont="1" applyFill="1" applyBorder="1" applyAlignment="1" applyProtection="1">
      <alignment horizontal="center" vertical="center"/>
    </xf>
    <xf numFmtId="0" fontId="54" fillId="4" borderId="66" xfId="0" applyFont="1" applyFill="1" applyBorder="1" applyAlignment="1" applyProtection="1">
      <alignment vertical="center"/>
    </xf>
    <xf numFmtId="0" fontId="88" fillId="4" borderId="0" xfId="0" applyFont="1" applyFill="1" applyAlignment="1" applyProtection="1">
      <alignment vertical="center"/>
    </xf>
    <xf numFmtId="0" fontId="88" fillId="4" borderId="0" xfId="0" applyFont="1" applyFill="1" applyBorder="1" applyAlignment="1" applyProtection="1">
      <alignment vertical="center"/>
    </xf>
    <xf numFmtId="0" fontId="89" fillId="4" borderId="20" xfId="0" applyFont="1" applyFill="1" applyBorder="1" applyAlignment="1" applyProtection="1">
      <alignment horizontal="center" vertical="center"/>
      <protection locked="0"/>
    </xf>
    <xf numFmtId="0" fontId="88" fillId="4" borderId="25" xfId="0" applyFont="1" applyFill="1" applyBorder="1" applyAlignment="1" applyProtection="1">
      <alignment vertical="center"/>
    </xf>
    <xf numFmtId="0" fontId="89" fillId="4" borderId="27" xfId="0" applyFont="1" applyFill="1" applyBorder="1" applyAlignment="1" applyProtection="1">
      <alignment horizontal="center" vertical="center"/>
      <protection locked="0"/>
    </xf>
    <xf numFmtId="0" fontId="88" fillId="4" borderId="35" xfId="0" applyFont="1" applyFill="1" applyBorder="1" applyAlignment="1" applyProtection="1">
      <alignment vertical="center"/>
    </xf>
    <xf numFmtId="0" fontId="88" fillId="4" borderId="0" xfId="0" applyFont="1" applyFill="1" applyAlignment="1">
      <alignment vertical="center"/>
    </xf>
    <xf numFmtId="0" fontId="40" fillId="6" borderId="62" xfId="0" applyFont="1" applyFill="1" applyBorder="1" applyAlignment="1" applyProtection="1">
      <alignment vertical="center"/>
    </xf>
    <xf numFmtId="0" fontId="62" fillId="6" borderId="62" xfId="0" applyFont="1" applyFill="1" applyBorder="1" applyAlignment="1" applyProtection="1">
      <alignment vertical="center"/>
    </xf>
    <xf numFmtId="0" fontId="82" fillId="4" borderId="22" xfId="0" applyFont="1" applyFill="1" applyBorder="1" applyAlignment="1" applyProtection="1">
      <alignment vertical="center"/>
    </xf>
    <xf numFmtId="0" fontId="82" fillId="4" borderId="23" xfId="0" applyFont="1" applyFill="1" applyBorder="1" applyAlignment="1" applyProtection="1">
      <alignment vertical="center"/>
    </xf>
    <xf numFmtId="0" fontId="82" fillId="4" borderId="0" xfId="0" applyFont="1" applyFill="1" applyBorder="1" applyAlignment="1" applyProtection="1">
      <alignment vertical="center"/>
    </xf>
    <xf numFmtId="0" fontId="90" fillId="4" borderId="24" xfId="0" applyFont="1" applyFill="1" applyBorder="1" applyAlignment="1" applyProtection="1">
      <alignment horizontal="center" vertical="center"/>
      <protection locked="0"/>
    </xf>
    <xf numFmtId="0" fontId="82" fillId="4" borderId="35" xfId="0" applyFont="1" applyFill="1" applyBorder="1" applyAlignment="1" applyProtection="1">
      <alignment vertical="center"/>
    </xf>
    <xf numFmtId="0" fontId="82" fillId="4" borderId="0" xfId="0" applyFont="1" applyFill="1" applyAlignment="1" applyProtection="1">
      <alignment vertical="center"/>
    </xf>
    <xf numFmtId="0" fontId="82" fillId="4" borderId="0" xfId="0" applyFont="1" applyFill="1" applyAlignment="1">
      <alignment vertical="center"/>
    </xf>
    <xf numFmtId="0" fontId="83" fillId="4" borderId="20" xfId="0" applyFont="1" applyFill="1" applyBorder="1" applyAlignment="1" applyProtection="1">
      <alignment horizontal="center" vertical="center"/>
      <protection locked="0"/>
    </xf>
    <xf numFmtId="0" fontId="82" fillId="4" borderId="25" xfId="0" applyFont="1" applyFill="1" applyBorder="1" applyAlignment="1" applyProtection="1">
      <alignment vertical="center"/>
    </xf>
    <xf numFmtId="0" fontId="83" fillId="4" borderId="27" xfId="0" applyFont="1" applyFill="1" applyBorder="1" applyAlignment="1" applyProtection="1">
      <alignment horizontal="center" vertical="center"/>
      <protection locked="0"/>
    </xf>
    <xf numFmtId="0" fontId="32" fillId="4" borderId="42" xfId="0" applyFont="1" applyFill="1" applyBorder="1" applyAlignment="1">
      <alignment horizontal="center"/>
    </xf>
    <xf numFmtId="0" fontId="32" fillId="4" borderId="42" xfId="0" applyFont="1" applyFill="1" applyBorder="1" applyAlignment="1">
      <alignment horizontal="center"/>
    </xf>
    <xf numFmtId="0" fontId="52" fillId="3" borderId="0" xfId="0" applyFont="1" applyFill="1" applyAlignment="1">
      <alignment vertical="center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77" fillId="4" borderId="54" xfId="0" applyFont="1" applyFill="1" applyBorder="1" applyAlignment="1" applyProtection="1">
      <alignment horizontal="center" vertical="center" wrapText="1"/>
    </xf>
    <xf numFmtId="0" fontId="77" fillId="4" borderId="21" xfId="0" applyFont="1" applyFill="1" applyBorder="1" applyAlignment="1" applyProtection="1">
      <alignment horizontal="center" vertical="center" wrapText="1"/>
    </xf>
    <xf numFmtId="0" fontId="77" fillId="4" borderId="56" xfId="0" applyFont="1" applyFill="1" applyBorder="1" applyAlignment="1" applyProtection="1">
      <alignment horizontal="center" vertical="center" wrapText="1"/>
    </xf>
    <xf numFmtId="0" fontId="77" fillId="4" borderId="55" xfId="0" applyFont="1" applyFill="1" applyBorder="1" applyAlignment="1" applyProtection="1">
      <alignment horizontal="center" vertical="center" wrapText="1"/>
    </xf>
    <xf numFmtId="0" fontId="77" fillId="4" borderId="20" xfId="0" applyFont="1" applyFill="1" applyBorder="1" applyAlignment="1" applyProtection="1">
      <alignment horizontal="center" vertical="center" wrapText="1"/>
    </xf>
    <xf numFmtId="0" fontId="77" fillId="4" borderId="57" xfId="0" applyFont="1" applyFill="1" applyBorder="1" applyAlignment="1" applyProtection="1">
      <alignment horizontal="center" vertical="center" wrapText="1"/>
    </xf>
    <xf numFmtId="0" fontId="77" fillId="4" borderId="34" xfId="0" applyFont="1" applyFill="1" applyBorder="1" applyAlignment="1" applyProtection="1">
      <alignment horizontal="center" vertical="center" wrapText="1"/>
    </xf>
    <xf numFmtId="0" fontId="77" fillId="4" borderId="35" xfId="0" applyFont="1" applyFill="1" applyBorder="1" applyAlignment="1" applyProtection="1">
      <alignment horizontal="center" vertical="center" wrapText="1"/>
    </xf>
    <xf numFmtId="0" fontId="77" fillId="4" borderId="36" xfId="0" applyFont="1" applyFill="1" applyBorder="1" applyAlignment="1" applyProtection="1">
      <alignment horizontal="center" vertical="center" wrapText="1"/>
    </xf>
    <xf numFmtId="0" fontId="77" fillId="4" borderId="29" xfId="0" applyFont="1" applyFill="1" applyBorder="1" applyAlignment="1" applyProtection="1">
      <alignment horizontal="center" vertical="center" wrapText="1"/>
    </xf>
    <xf numFmtId="0" fontId="77" fillId="4" borderId="30" xfId="0" applyFont="1" applyFill="1" applyBorder="1" applyAlignment="1" applyProtection="1">
      <alignment horizontal="center" vertical="center" wrapText="1"/>
    </xf>
    <xf numFmtId="0" fontId="77" fillId="4" borderId="32" xfId="0" applyFont="1" applyFill="1" applyBorder="1" applyAlignment="1" applyProtection="1">
      <alignment horizontal="center" vertical="center" wrapText="1"/>
    </xf>
    <xf numFmtId="20" fontId="34" fillId="4" borderId="51" xfId="0" applyNumberFormat="1" applyFont="1" applyFill="1" applyBorder="1" applyAlignment="1">
      <alignment horizontal="center" vertical="center" wrapText="1"/>
    </xf>
    <xf numFmtId="20" fontId="34" fillId="4" borderId="44" xfId="0" applyNumberFormat="1" applyFont="1" applyFill="1" applyBorder="1" applyAlignment="1">
      <alignment horizontal="center" vertical="center" wrapText="1"/>
    </xf>
    <xf numFmtId="18" fontId="78" fillId="4" borderId="37" xfId="0" applyNumberFormat="1" applyFont="1" applyFill="1" applyBorder="1" applyAlignment="1">
      <alignment horizontal="center" vertical="center"/>
    </xf>
    <xf numFmtId="14" fontId="61" fillId="4" borderId="51" xfId="0" applyNumberFormat="1" applyFont="1" applyFill="1" applyBorder="1" applyAlignment="1" applyProtection="1">
      <alignment horizontal="center" vertical="center"/>
    </xf>
    <xf numFmtId="14" fontId="61" fillId="4" borderId="44" xfId="0" applyNumberFormat="1" applyFont="1" applyFill="1" applyBorder="1" applyAlignment="1" applyProtection="1">
      <alignment horizontal="center" vertical="center"/>
    </xf>
    <xf numFmtId="0" fontId="47" fillId="3" borderId="29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horizontal="center" vertical="center"/>
    </xf>
    <xf numFmtId="0" fontId="47" fillId="3" borderId="32" xfId="0" applyFont="1" applyFill="1" applyBorder="1" applyAlignment="1">
      <alignment horizontal="center" vertical="center"/>
    </xf>
    <xf numFmtId="0" fontId="47" fillId="3" borderId="33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7" fillId="3" borderId="35" xfId="0" applyFont="1" applyFill="1" applyBorder="1" applyAlignment="1">
      <alignment horizontal="center" vertical="center"/>
    </xf>
    <xf numFmtId="0" fontId="47" fillId="3" borderId="36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wrapText="1"/>
    </xf>
    <xf numFmtId="0" fontId="66" fillId="3" borderId="0" xfId="0" applyFont="1" applyFill="1" applyAlignment="1">
      <alignment horizontal="center" vertical="center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5" borderId="60" xfId="0" applyFont="1" applyFill="1" applyBorder="1" applyAlignment="1">
      <alignment horizontal="center"/>
    </xf>
    <xf numFmtId="0" fontId="32" fillId="4" borderId="58" xfId="0" applyFont="1" applyFill="1" applyBorder="1" applyAlignment="1">
      <alignment horizontal="center"/>
    </xf>
    <xf numFmtId="0" fontId="32" fillId="4" borderId="59" xfId="0" applyFont="1" applyFill="1" applyBorder="1" applyAlignment="1">
      <alignment horizontal="center"/>
    </xf>
    <xf numFmtId="0" fontId="32" fillId="4" borderId="40" xfId="0" applyFont="1" applyFill="1" applyBorder="1" applyAlignment="1">
      <alignment horizontal="center"/>
    </xf>
    <xf numFmtId="0" fontId="32" fillId="4" borderId="31" xfId="0" applyFont="1" applyFill="1" applyBorder="1" applyAlignment="1">
      <alignment horizontal="center"/>
    </xf>
    <xf numFmtId="0" fontId="32" fillId="4" borderId="41" xfId="0" applyFont="1" applyFill="1" applyBorder="1" applyAlignment="1">
      <alignment horizontal="center"/>
    </xf>
    <xf numFmtId="0" fontId="17" fillId="5" borderId="50" xfId="0" applyFont="1" applyFill="1" applyBorder="1" applyAlignment="1">
      <alignment horizontal="center"/>
    </xf>
    <xf numFmtId="0" fontId="35" fillId="4" borderId="54" xfId="0" applyFont="1" applyFill="1" applyBorder="1" applyAlignment="1" applyProtection="1">
      <alignment horizontal="center" vertical="center" wrapText="1"/>
    </xf>
    <xf numFmtId="0" fontId="35" fillId="4" borderId="21" xfId="0" applyFont="1" applyFill="1" applyBorder="1" applyAlignment="1" applyProtection="1">
      <alignment horizontal="center" vertical="center" wrapText="1"/>
    </xf>
    <xf numFmtId="0" fontId="35" fillId="4" borderId="56" xfId="0" applyFont="1" applyFill="1" applyBorder="1" applyAlignment="1" applyProtection="1">
      <alignment horizontal="center" vertical="center" wrapText="1"/>
    </xf>
    <xf numFmtId="0" fontId="35" fillId="4" borderId="55" xfId="0" applyFont="1" applyFill="1" applyBorder="1" applyAlignment="1" applyProtection="1">
      <alignment horizontal="center" vertical="center" wrapText="1"/>
    </xf>
    <xf numFmtId="0" fontId="35" fillId="4" borderId="20" xfId="0" applyFont="1" applyFill="1" applyBorder="1" applyAlignment="1" applyProtection="1">
      <alignment horizontal="center" vertical="center" wrapText="1"/>
    </xf>
    <xf numFmtId="0" fontId="35" fillId="4" borderId="57" xfId="0" applyFont="1" applyFill="1" applyBorder="1" applyAlignment="1" applyProtection="1">
      <alignment horizontal="center" vertical="center" wrapText="1"/>
    </xf>
    <xf numFmtId="0" fontId="32" fillId="4" borderId="42" xfId="0" applyFont="1" applyFill="1" applyBorder="1" applyAlignment="1">
      <alignment horizontal="center"/>
    </xf>
    <xf numFmtId="20" fontId="34" fillId="4" borderId="37" xfId="0" applyNumberFormat="1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20" fontId="34" fillId="4" borderId="37" xfId="0" applyNumberFormat="1" applyFont="1" applyFill="1" applyBorder="1" applyAlignment="1">
      <alignment horizontal="center" vertical="center"/>
    </xf>
    <xf numFmtId="0" fontId="77" fillId="4" borderId="54" xfId="0" applyFont="1" applyFill="1" applyBorder="1" applyAlignment="1" applyProtection="1">
      <alignment horizontal="center" vertical="center"/>
    </xf>
    <xf numFmtId="0" fontId="77" fillId="4" borderId="21" xfId="0" applyFont="1" applyFill="1" applyBorder="1" applyAlignment="1" applyProtection="1">
      <alignment horizontal="center" vertical="center"/>
    </xf>
    <xf numFmtId="0" fontId="77" fillId="4" borderId="56" xfId="0" applyFont="1" applyFill="1" applyBorder="1" applyAlignment="1" applyProtection="1">
      <alignment horizontal="center" vertical="center"/>
    </xf>
    <xf numFmtId="0" fontId="77" fillId="4" borderId="34" xfId="0" applyFont="1" applyFill="1" applyBorder="1" applyAlignment="1" applyProtection="1">
      <alignment horizontal="center" vertical="center"/>
    </xf>
    <xf numFmtId="0" fontId="77" fillId="4" borderId="35" xfId="0" applyFont="1" applyFill="1" applyBorder="1" applyAlignment="1" applyProtection="1">
      <alignment horizontal="center" vertical="center"/>
    </xf>
    <xf numFmtId="0" fontId="77" fillId="4" borderId="36" xfId="0" applyFont="1" applyFill="1" applyBorder="1" applyAlignment="1" applyProtection="1">
      <alignment horizontal="center" vertical="center"/>
    </xf>
    <xf numFmtId="0" fontId="17" fillId="5" borderId="48" xfId="0" applyFont="1" applyFill="1" applyBorder="1" applyAlignment="1">
      <alignment horizontal="center" vertical="center"/>
    </xf>
    <xf numFmtId="0" fontId="17" fillId="5" borderId="49" xfId="0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77" fillId="4" borderId="55" xfId="0" applyFont="1" applyFill="1" applyBorder="1" applyAlignment="1" applyProtection="1">
      <alignment horizontal="center" vertical="center"/>
    </xf>
    <xf numFmtId="0" fontId="77" fillId="4" borderId="20" xfId="0" applyFont="1" applyFill="1" applyBorder="1" applyAlignment="1" applyProtection="1">
      <alignment horizontal="center" vertical="center"/>
    </xf>
    <xf numFmtId="0" fontId="77" fillId="4" borderId="57" xfId="0" applyFont="1" applyFill="1" applyBorder="1" applyAlignment="1" applyProtection="1">
      <alignment horizontal="center" vertical="center"/>
    </xf>
    <xf numFmtId="0" fontId="77" fillId="4" borderId="29" xfId="0" applyFont="1" applyFill="1" applyBorder="1" applyAlignment="1" applyProtection="1">
      <alignment horizontal="center" vertical="center"/>
    </xf>
    <xf numFmtId="0" fontId="77" fillId="4" borderId="30" xfId="0" applyFont="1" applyFill="1" applyBorder="1" applyAlignment="1" applyProtection="1">
      <alignment horizontal="center" vertical="center"/>
    </xf>
    <xf numFmtId="0" fontId="77" fillId="4" borderId="32" xfId="0" applyFont="1" applyFill="1" applyBorder="1" applyAlignment="1" applyProtection="1">
      <alignment horizontal="center" vertical="center"/>
    </xf>
    <xf numFmtId="0" fontId="57" fillId="4" borderId="0" xfId="1" applyFont="1" applyFill="1" applyAlignment="1" applyProtection="1">
      <alignment horizontal="center"/>
    </xf>
    <xf numFmtId="18" fontId="78" fillId="4" borderId="51" xfId="0" applyNumberFormat="1" applyFont="1" applyFill="1" applyBorder="1" applyAlignment="1">
      <alignment horizontal="center" vertical="center"/>
    </xf>
    <xf numFmtId="18" fontId="78" fillId="4" borderId="44" xfId="0" applyNumberFormat="1" applyFont="1" applyFill="1" applyBorder="1" applyAlignment="1">
      <alignment horizontal="center" vertical="center"/>
    </xf>
    <xf numFmtId="0" fontId="57" fillId="5" borderId="48" xfId="0" applyFont="1" applyFill="1" applyBorder="1" applyAlignment="1" applyProtection="1">
      <alignment horizontal="center" vertical="center"/>
    </xf>
    <xf numFmtId="0" fontId="57" fillId="5" borderId="50" xfId="0" applyFont="1" applyFill="1" applyBorder="1" applyAlignment="1" applyProtection="1">
      <alignment horizontal="center" vertical="center"/>
    </xf>
    <xf numFmtId="0" fontId="75" fillId="5" borderId="48" xfId="0" applyFont="1" applyFill="1" applyBorder="1" applyAlignment="1" applyProtection="1">
      <alignment horizontal="left" vertical="center"/>
    </xf>
    <xf numFmtId="0" fontId="75" fillId="5" borderId="50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6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6" y="17145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171450"/>
          <a:ext cx="1257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1" y="171450"/>
          <a:ext cx="1257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171450"/>
          <a:ext cx="1257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6" y="171450"/>
          <a:ext cx="12573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6" y="171450"/>
          <a:ext cx="12573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1" y="171450"/>
          <a:ext cx="12573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85725</xdr:rowOff>
    </xdr:from>
    <xdr:to>
      <xdr:col>8</xdr:col>
      <xdr:colOff>742950</xdr:colOff>
      <xdr:row>12</xdr:row>
      <xdr:rowOff>85725</xdr:rowOff>
    </xdr:to>
    <xdr:sp macro="" textlink="">
      <xdr:nvSpPr>
        <xdr:cNvPr id="11446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85725</xdr:rowOff>
    </xdr:from>
    <xdr:to>
      <xdr:col>8</xdr:col>
      <xdr:colOff>742950</xdr:colOff>
      <xdr:row>17</xdr:row>
      <xdr:rowOff>85725</xdr:rowOff>
    </xdr:to>
    <xdr:sp macro="" textlink="">
      <xdr:nvSpPr>
        <xdr:cNvPr id="11447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85725</xdr:rowOff>
    </xdr:from>
    <xdr:to>
      <xdr:col>8</xdr:col>
      <xdr:colOff>742950</xdr:colOff>
      <xdr:row>22</xdr:row>
      <xdr:rowOff>85725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85725</xdr:rowOff>
    </xdr:from>
    <xdr:to>
      <xdr:col>8</xdr:col>
      <xdr:colOff>742950</xdr:colOff>
      <xdr:row>27</xdr:row>
      <xdr:rowOff>85725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742950</xdr:colOff>
      <xdr:row>32</xdr:row>
      <xdr:rowOff>85725</xdr:rowOff>
    </xdr:to>
    <xdr:sp macro="" textlink="">
      <xdr:nvSpPr>
        <xdr:cNvPr id="11450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51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</xdr:row>
      <xdr:rowOff>85725</xdr:rowOff>
    </xdr:from>
    <xdr:to>
      <xdr:col>8</xdr:col>
      <xdr:colOff>742950</xdr:colOff>
      <xdr:row>42</xdr:row>
      <xdr:rowOff>85725</xdr:rowOff>
    </xdr:to>
    <xdr:sp macro="" textlink="">
      <xdr:nvSpPr>
        <xdr:cNvPr id="11452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1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171450"/>
          <a:ext cx="12573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10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11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1924050</xdr:colOff>
      <xdr:row>0</xdr:row>
      <xdr:rowOff>133350</xdr:rowOff>
    </xdr:from>
    <xdr:to>
      <xdr:col>12</xdr:col>
      <xdr:colOff>352425</xdr:colOff>
      <xdr:row>1</xdr:row>
      <xdr:rowOff>809625</xdr:rowOff>
    </xdr:to>
    <xdr:pic>
      <xdr:nvPicPr>
        <xdr:cNvPr id="1241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133350"/>
          <a:ext cx="13811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1325" y="171450"/>
          <a:ext cx="1495426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4576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0</xdr:row>
      <xdr:rowOff>428625</xdr:rowOff>
    </xdr:from>
    <xdr:to>
      <xdr:col>18</xdr:col>
      <xdr:colOff>133350</xdr:colOff>
      <xdr:row>1</xdr:row>
      <xdr:rowOff>610991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6" y="428625"/>
          <a:ext cx="1019174" cy="868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1" y="171450"/>
          <a:ext cx="1676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0</xdr:row>
      <xdr:rowOff>95250</xdr:rowOff>
    </xdr:from>
    <xdr:to>
      <xdr:col>19</xdr:col>
      <xdr:colOff>333375</xdr:colOff>
      <xdr:row>1</xdr:row>
      <xdr:rowOff>400050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952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1" y="171450"/>
          <a:ext cx="1123950" cy="111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1" y="171450"/>
          <a:ext cx="1123950" cy="111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1" y="171450"/>
          <a:ext cx="1200150" cy="1022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457201</xdr:colOff>
      <xdr:row>0</xdr:row>
      <xdr:rowOff>171450</xdr:rowOff>
    </xdr:from>
    <xdr:to>
      <xdr:col>19</xdr:col>
      <xdr:colOff>171451</xdr:colOff>
      <xdr:row>1</xdr:row>
      <xdr:rowOff>450565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6" y="171450"/>
          <a:ext cx="1123950" cy="112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9597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6" y="171450"/>
          <a:ext cx="1257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428626</xdr:colOff>
      <xdr:row>0</xdr:row>
      <xdr:rowOff>171450</xdr:rowOff>
    </xdr:from>
    <xdr:to>
      <xdr:col>19</xdr:col>
      <xdr:colOff>276226</xdr:colOff>
      <xdr:row>1</xdr:row>
      <xdr:rowOff>476250</xdr:rowOff>
    </xdr:to>
    <xdr:pic>
      <xdr:nvPicPr>
        <xdr:cNvPr id="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6" y="171450"/>
          <a:ext cx="1257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279" t="s">
        <v>68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2:11" ht="15" x14ac:dyDescent="0.2">
      <c r="B3" s="280" t="s">
        <v>66</v>
      </c>
      <c r="C3" s="280"/>
      <c r="D3" s="280"/>
      <c r="E3" s="280"/>
      <c r="F3" s="280"/>
      <c r="G3" s="280"/>
      <c r="H3" s="280"/>
      <c r="I3" s="280"/>
      <c r="J3" s="280"/>
      <c r="K3" s="280"/>
    </row>
    <row r="4" spans="2:11" ht="25.5" thickBot="1" x14ac:dyDescent="0.35"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2:11" s="5" customFormat="1" ht="18" customHeight="1" thickBot="1" x14ac:dyDescent="0.25">
      <c r="I5" s="152" t="s">
        <v>47</v>
      </c>
      <c r="J5" s="6"/>
      <c r="K5" s="152" t="s">
        <v>48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52" t="s">
        <v>49</v>
      </c>
      <c r="J7" s="6"/>
      <c r="K7" s="152" t="s">
        <v>50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52" t="s">
        <v>51</v>
      </c>
      <c r="J9" s="6"/>
      <c r="K9" s="152" t="s">
        <v>52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52" t="s">
        <v>53</v>
      </c>
      <c r="J11" s="6"/>
      <c r="K11" s="152" t="s">
        <v>54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52" t="s">
        <v>55</v>
      </c>
      <c r="J13" s="6"/>
      <c r="K13" s="152" t="s">
        <v>56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52" t="s">
        <v>58</v>
      </c>
      <c r="J15" s="7"/>
      <c r="K15" s="152" t="s">
        <v>57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282" t="s">
        <v>11</v>
      </c>
      <c r="B19" s="282"/>
      <c r="C19" s="282"/>
      <c r="D19" s="282"/>
      <c r="E19" s="282"/>
      <c r="F19" s="37"/>
      <c r="J19" s="12"/>
      <c r="K19" s="10"/>
    </row>
    <row r="20" spans="1:11" x14ac:dyDescent="0.2">
      <c r="H20" s="13"/>
    </row>
    <row r="21" spans="1:11" x14ac:dyDescent="0.2">
      <c r="E21" s="276"/>
      <c r="F21" s="277"/>
      <c r="G21" s="277"/>
      <c r="H21" s="30"/>
    </row>
    <row r="22" spans="1:11" x14ac:dyDescent="0.2">
      <c r="F22" s="29"/>
      <c r="H22" s="31"/>
    </row>
    <row r="23" spans="1:11" x14ac:dyDescent="0.2">
      <c r="E23" s="278"/>
      <c r="F23" s="278"/>
      <c r="G23" s="278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OutlineSymbols="0" topLeftCell="A3" workbookViewId="0">
      <selection activeCell="J12" sqref="J12"/>
    </sheetView>
  </sheetViews>
  <sheetFormatPr baseColWidth="10" defaultColWidth="9.140625" defaultRowHeight="12.75" x14ac:dyDescent="0.2"/>
  <cols>
    <col min="1" max="1" width="2.7109375" style="83" customWidth="1"/>
    <col min="2" max="2" width="24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5.28515625" style="83" customWidth="1"/>
    <col min="7" max="7" width="28.1406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3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73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110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PUNTO G RENACER</v>
      </c>
      <c r="C6" s="155"/>
      <c r="D6" s="156" t="s">
        <v>13</v>
      </c>
      <c r="E6" s="155"/>
      <c r="F6" s="156" t="str">
        <f ca="1">CELL("CONTENIDO",P9)</f>
        <v>REAL UN</v>
      </c>
      <c r="G6" s="175" t="s">
        <v>80</v>
      </c>
      <c r="H6" s="298">
        <v>42297</v>
      </c>
      <c r="I6" s="299"/>
      <c r="J6" s="297">
        <v>0.58333333333333337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LOS COMPADRES</v>
      </c>
      <c r="C7" s="155"/>
      <c r="D7" s="156" t="s">
        <v>13</v>
      </c>
      <c r="E7" s="155"/>
      <c r="F7" s="156" t="str">
        <f ca="1">CELL("CONTENIDO",P13)</f>
        <v>SU MADRE F.C.</v>
      </c>
      <c r="G7" s="175" t="s">
        <v>80</v>
      </c>
      <c r="H7" s="298">
        <v>42300</v>
      </c>
      <c r="I7" s="299"/>
      <c r="J7" s="297">
        <v>0.70833333333333337</v>
      </c>
      <c r="K7" s="297"/>
      <c r="L7" s="327"/>
      <c r="M7" s="327"/>
      <c r="N7" s="113"/>
      <c r="O7" s="114"/>
      <c r="P7" s="343" t="s">
        <v>186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PUNTO G RENACER</v>
      </c>
      <c r="C8" s="155"/>
      <c r="D8" s="156" t="s">
        <v>13</v>
      </c>
      <c r="E8" s="155"/>
      <c r="F8" s="156" t="str">
        <f ca="1">CELL("CONTENIDO",P11)</f>
        <v>LOS COMPADRES</v>
      </c>
      <c r="G8" s="175" t="s">
        <v>80</v>
      </c>
      <c r="H8" s="298">
        <v>42314</v>
      </c>
      <c r="I8" s="299"/>
      <c r="J8" s="297">
        <v>0.66666666666666663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REAL UN</v>
      </c>
      <c r="C9" s="155"/>
      <c r="D9" s="156" t="s">
        <v>13</v>
      </c>
      <c r="E9" s="155"/>
      <c r="F9" s="156" t="str">
        <f ca="1">CELL("CONTENIDO",P13)</f>
        <v>SU MADRE F.C.</v>
      </c>
      <c r="G9" s="175" t="s">
        <v>80</v>
      </c>
      <c r="H9" s="298">
        <v>42311</v>
      </c>
      <c r="I9" s="299"/>
      <c r="J9" s="297">
        <v>0.58333333333333337</v>
      </c>
      <c r="K9" s="297"/>
      <c r="L9" s="327"/>
      <c r="M9" s="327"/>
      <c r="O9" s="111"/>
      <c r="P9" s="331" t="s">
        <v>97</v>
      </c>
      <c r="Q9" s="332"/>
      <c r="R9" s="332"/>
      <c r="S9" s="333"/>
    </row>
    <row r="10" spans="1:28" ht="24.75" customHeight="1" x14ac:dyDescent="0.2">
      <c r="A10" s="112" t="str">
        <f t="shared" si="0"/>
        <v/>
      </c>
      <c r="B10" s="154" t="str">
        <f ca="1">CELL("CONTENIDO",P7)</f>
        <v>PUNTO G RENACER</v>
      </c>
      <c r="C10" s="155"/>
      <c r="D10" s="156" t="s">
        <v>13</v>
      </c>
      <c r="E10" s="155"/>
      <c r="F10" s="156" t="str">
        <f ca="1">CELL("CONTENIDO",P13)</f>
        <v>SU MADRE F.C.</v>
      </c>
      <c r="G10" s="175" t="s">
        <v>80</v>
      </c>
      <c r="H10" s="298">
        <v>42318</v>
      </c>
      <c r="I10" s="299"/>
      <c r="J10" s="297">
        <v>0.625</v>
      </c>
      <c r="K10" s="297"/>
      <c r="L10" s="327"/>
      <c r="M10" s="330"/>
      <c r="O10" s="111"/>
      <c r="P10" s="340"/>
      <c r="Q10" s="341"/>
      <c r="R10" s="341"/>
      <c r="S10" s="342"/>
    </row>
    <row r="11" spans="1:28" ht="24.75" customHeight="1" x14ac:dyDescent="0.2">
      <c r="A11" s="112" t="str">
        <f t="shared" si="0"/>
        <v/>
      </c>
      <c r="B11" s="154" t="str">
        <f ca="1">CELL("CONTENIDO",P9)</f>
        <v>REAL UN</v>
      </c>
      <c r="C11" s="155"/>
      <c r="D11" s="156" t="s">
        <v>13</v>
      </c>
      <c r="E11" s="155"/>
      <c r="F11" s="156" t="str">
        <f ca="1">CELL("CONTENIDO",P11)</f>
        <v>LOS COMPADRES</v>
      </c>
      <c r="G11" s="175" t="s">
        <v>80</v>
      </c>
      <c r="H11" s="298">
        <v>42328</v>
      </c>
      <c r="I11" s="299"/>
      <c r="J11" s="297">
        <v>0.70833333333333337</v>
      </c>
      <c r="K11" s="297"/>
      <c r="L11" s="327"/>
      <c r="M11" s="330"/>
      <c r="O11" s="111"/>
      <c r="P11" s="331" t="s">
        <v>96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283" t="s">
        <v>90</v>
      </c>
      <c r="Q13" s="284"/>
      <c r="R13" s="284"/>
      <c r="S13" s="285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289"/>
      <c r="Q14" s="290"/>
      <c r="R14" s="290"/>
      <c r="S14" s="291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103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104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105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106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331" priority="43" stopIfTrue="1">
      <formula>IF(AND($H$18=3,$H$19=3,$H$20=3,$H$21=3),1,0)</formula>
    </cfRule>
  </conditionalFormatting>
  <conditionalFormatting sqref="C7:E7 L7:M7">
    <cfRule type="expression" dxfId="330" priority="38" stopIfTrue="1">
      <formula>IF(OR($L$7="en juego",$L$7="hoy!"),1,0)</formula>
    </cfRule>
  </conditionalFormatting>
  <conditionalFormatting sqref="C7 E7 B6:F6 L6:M6 E10:E11 C10:C11">
    <cfRule type="expression" dxfId="329" priority="39" stopIfTrue="1">
      <formula>IF(OR($L$6="en juego",$L$6="hoy!"),1,0)</formula>
    </cfRule>
  </conditionalFormatting>
  <conditionalFormatting sqref="C10:E10 L10:M10">
    <cfRule type="expression" dxfId="328" priority="41" stopIfTrue="1">
      <formula>IF(OR($L$10="en juego",$L$10="hoy!"),1,0)</formula>
    </cfRule>
  </conditionalFormatting>
  <conditionalFormatting sqref="C11:E11">
    <cfRule type="expression" dxfId="327" priority="42" stopIfTrue="1">
      <formula>IF(OR($L$11="en juego",$L$11="hoy!"),1,0)</formula>
    </cfRule>
  </conditionalFormatting>
  <conditionalFormatting sqref="F11">
    <cfRule type="expression" dxfId="326" priority="36" stopIfTrue="1">
      <formula>IF(OR($L$6="en juego",$L$6="hoy!"),1,0)</formula>
    </cfRule>
  </conditionalFormatting>
  <conditionalFormatting sqref="B10">
    <cfRule type="expression" dxfId="325" priority="35" stopIfTrue="1">
      <formula>IF(OR($L$6="en juego",$L$6="hoy!"),1,0)</formula>
    </cfRule>
  </conditionalFormatting>
  <conditionalFormatting sqref="F10">
    <cfRule type="expression" dxfId="324" priority="33" stopIfTrue="1">
      <formula>IF(OR($L$6="en juego",$L$6="hoy!"),1,0)</formula>
    </cfRule>
  </conditionalFormatting>
  <conditionalFormatting sqref="B7">
    <cfRule type="expression" dxfId="323" priority="32" stopIfTrue="1">
      <formula>IF(OR($L$6="en juego",$L$6="hoy!"),1,0)</formula>
    </cfRule>
  </conditionalFormatting>
  <conditionalFormatting sqref="B11">
    <cfRule type="expression" dxfId="322" priority="31" stopIfTrue="1">
      <formula>IF(OR($L$6="en juego",$L$6="hoy!"),1,0)</formula>
    </cfRule>
  </conditionalFormatting>
  <conditionalFormatting sqref="F7">
    <cfRule type="expression" dxfId="321" priority="30" stopIfTrue="1">
      <formula>IF(OR($L$6="en juego",$L$6="hoy!"),1,0)</formula>
    </cfRule>
  </conditionalFormatting>
  <conditionalFormatting sqref="L11:M11">
    <cfRule type="expression" dxfId="320" priority="29" stopIfTrue="1">
      <formula>IF(OR($L$10="en juego",$L$10="hoy!"),1,0)</formula>
    </cfRule>
  </conditionalFormatting>
  <conditionalFormatting sqref="G20:G21">
    <cfRule type="expression" dxfId="319" priority="28" stopIfTrue="1">
      <formula>IF(AND($H$21=3,$H$22=3,$H$23=3,$H$24=3),1,0)</formula>
    </cfRule>
  </conditionalFormatting>
  <conditionalFormatting sqref="J6:K6">
    <cfRule type="expression" dxfId="318" priority="27" stopIfTrue="1">
      <formula>IF(OR($L$6="en juego",$L$6="hoy!"),1,0)</formula>
    </cfRule>
  </conditionalFormatting>
  <conditionalFormatting sqref="G6">
    <cfRule type="expression" dxfId="317" priority="26" stopIfTrue="1">
      <formula>IF(OR($L$6="en juego",$L$6="hoy!"),1,0)</formula>
    </cfRule>
  </conditionalFormatting>
  <conditionalFormatting sqref="G6">
    <cfRule type="expression" dxfId="316" priority="25" stopIfTrue="1">
      <formula>IF(OR($L$8="en juego",$L$8="hoy!"),1,0)</formula>
    </cfRule>
  </conditionalFormatting>
  <conditionalFormatting sqref="G7 G10:G11">
    <cfRule type="expression" dxfId="315" priority="24" stopIfTrue="1">
      <formula>IF(OR($L$6="en juego",$L$6="hoy!"),1,0)</formula>
    </cfRule>
  </conditionalFormatting>
  <conditionalFormatting sqref="G7 G10:G11">
    <cfRule type="expression" dxfId="314" priority="23" stopIfTrue="1">
      <formula>IF(OR($L$8="en juego",$L$8="hoy!"),1,0)</formula>
    </cfRule>
  </conditionalFormatting>
  <conditionalFormatting sqref="J10:K10">
    <cfRule type="expression" dxfId="313" priority="20" stopIfTrue="1">
      <formula>IF(OR($L$6="en juego",$L$6="hoy!"),1,0)</formula>
    </cfRule>
  </conditionalFormatting>
  <conditionalFormatting sqref="C9 E9">
    <cfRule type="expression" dxfId="312" priority="17" stopIfTrue="1">
      <formula>IF(OR($L$6="en juego",$L$6="hoy!"),1,0)</formula>
    </cfRule>
  </conditionalFormatting>
  <conditionalFormatting sqref="C9:E9 L9">
    <cfRule type="expression" dxfId="311" priority="18" stopIfTrue="1">
      <formula>IF(OR($L$8="en juego",$L$8="hoy!"),1,0)</formula>
    </cfRule>
  </conditionalFormatting>
  <conditionalFormatting sqref="B9">
    <cfRule type="expression" dxfId="310" priority="16" stopIfTrue="1">
      <formula>IF(OR($L$6="en juego",$L$6="hoy!"),1,0)</formula>
    </cfRule>
  </conditionalFormatting>
  <conditionalFormatting sqref="F9">
    <cfRule type="expression" dxfId="309" priority="15" stopIfTrue="1">
      <formula>IF(OR($L$6="en juego",$L$6="hoy!"),1,0)</formula>
    </cfRule>
  </conditionalFormatting>
  <conditionalFormatting sqref="G9">
    <cfRule type="expression" dxfId="308" priority="14" stopIfTrue="1">
      <formula>IF(OR($L$6="en juego",$L$6="hoy!"),1,0)</formula>
    </cfRule>
  </conditionalFormatting>
  <conditionalFormatting sqref="G9">
    <cfRule type="expression" dxfId="307" priority="13" stopIfTrue="1">
      <formula>IF(OR($L$8="en juego",$L$8="hoy!"),1,0)</formula>
    </cfRule>
  </conditionalFormatting>
  <conditionalFormatting sqref="J9:K9">
    <cfRule type="expression" dxfId="306" priority="12" stopIfTrue="1">
      <formula>IF(OR($L$6="en juego",$L$6="hoy!"),1,0)</formula>
    </cfRule>
  </conditionalFormatting>
  <conditionalFormatting sqref="G18:G19">
    <cfRule type="expression" dxfId="305" priority="11" stopIfTrue="1">
      <formula>IF(AND($H$21=3,$H$22=3,$H$23=3,$H$24=3),1,0)</formula>
    </cfRule>
  </conditionalFormatting>
  <conditionalFormatting sqref="J7:K7">
    <cfRule type="expression" dxfId="304" priority="10" stopIfTrue="1">
      <formula>IF(OR($L$6="en juego",$L$6="hoy!"),1,0)</formula>
    </cfRule>
  </conditionalFormatting>
  <conditionalFormatting sqref="J11:K11">
    <cfRule type="expression" dxfId="303" priority="9" stopIfTrue="1">
      <formula>IF(OR($L$6="en juego",$L$6="hoy!"),1,0)</formula>
    </cfRule>
  </conditionalFormatting>
  <conditionalFormatting sqref="C8:E8 L8:M8">
    <cfRule type="expression" dxfId="302" priority="7" stopIfTrue="1">
      <formula>IF(OR($L$7="en juego",$L$7="hoy!"),1,0)</formula>
    </cfRule>
  </conditionalFormatting>
  <conditionalFormatting sqref="C8 E8">
    <cfRule type="expression" dxfId="301" priority="8" stopIfTrue="1">
      <formula>IF(OR($L$6="en juego",$L$6="hoy!"),1,0)</formula>
    </cfRule>
  </conditionalFormatting>
  <conditionalFormatting sqref="B8">
    <cfRule type="expression" dxfId="300" priority="6" stopIfTrue="1">
      <formula>IF(OR($L$6="en juego",$L$6="hoy!"),1,0)</formula>
    </cfRule>
  </conditionalFormatting>
  <conditionalFormatting sqref="F8">
    <cfRule type="expression" dxfId="299" priority="5" stopIfTrue="1">
      <formula>IF(OR($L$6="en juego",$L$6="hoy!"),1,0)</formula>
    </cfRule>
  </conditionalFormatting>
  <conditionalFormatting sqref="G8">
    <cfRule type="expression" dxfId="298" priority="4" stopIfTrue="1">
      <formula>IF(OR($L$6="en juego",$L$6="hoy!"),1,0)</formula>
    </cfRule>
  </conditionalFormatting>
  <conditionalFormatting sqref="G8">
    <cfRule type="expression" dxfId="297" priority="3" stopIfTrue="1">
      <formula>IF(OR($L$8="en juego",$L$8="hoy!"),1,0)</formula>
    </cfRule>
  </conditionalFormatting>
  <conditionalFormatting sqref="J8:K8">
    <cfRule type="expression" dxfId="296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OutlineSymbols="0" topLeftCell="A2" workbookViewId="0">
      <selection activeCell="J11" sqref="J11:K11"/>
    </sheetView>
  </sheetViews>
  <sheetFormatPr baseColWidth="10" defaultColWidth="9.140625" defaultRowHeight="12.75" x14ac:dyDescent="0.2"/>
  <cols>
    <col min="1" max="1" width="2.7109375" style="83" customWidth="1"/>
    <col min="2" max="2" width="25.28515625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5.42578125" style="83" bestFit="1" customWidth="1"/>
    <col min="7" max="7" width="25.1406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3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73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107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OLD JHON F.C.</v>
      </c>
      <c r="C6" s="155"/>
      <c r="D6" s="156" t="s">
        <v>13</v>
      </c>
      <c r="E6" s="155"/>
      <c r="F6" s="156" t="str">
        <f ca="1">CELL("CONTENIDO",P9)</f>
        <v>LOS POLLITOS RECERDOS</v>
      </c>
      <c r="G6" s="175" t="s">
        <v>80</v>
      </c>
      <c r="H6" s="298">
        <v>42300</v>
      </c>
      <c r="I6" s="299"/>
      <c r="J6" s="297" t="s">
        <v>79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LOS SOTERRADOS</v>
      </c>
      <c r="C7" s="155"/>
      <c r="D7" s="156" t="s">
        <v>13</v>
      </c>
      <c r="E7" s="155"/>
      <c r="F7" s="156" t="str">
        <f ca="1">CELL("CONTENIDO",P13)</f>
        <v xml:space="preserve">LA DINASTIA </v>
      </c>
      <c r="G7" s="175" t="s">
        <v>80</v>
      </c>
      <c r="H7" s="298">
        <v>42290</v>
      </c>
      <c r="I7" s="299"/>
      <c r="J7" s="297">
        <v>0.625</v>
      </c>
      <c r="K7" s="297"/>
      <c r="L7" s="327"/>
      <c r="M7" s="327"/>
      <c r="N7" s="113"/>
      <c r="O7" s="114"/>
      <c r="P7" s="343" t="s">
        <v>187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OLD JHON F.C.</v>
      </c>
      <c r="C8" s="155"/>
      <c r="D8" s="156" t="s">
        <v>136</v>
      </c>
      <c r="E8" s="155"/>
      <c r="F8" s="156" t="str">
        <f ca="1">CELL("CONTENIDO",P11)</f>
        <v>LOS SOTERRADOS</v>
      </c>
      <c r="G8" s="175" t="s">
        <v>80</v>
      </c>
      <c r="H8" s="298">
        <v>42305</v>
      </c>
      <c r="I8" s="299"/>
      <c r="J8" s="297">
        <v>0.625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LOS POLLITOS RECERDOS</v>
      </c>
      <c r="C9" s="155"/>
      <c r="D9" s="156" t="s">
        <v>13</v>
      </c>
      <c r="E9" s="155"/>
      <c r="F9" s="156" t="str">
        <f ca="1">CELL("CONTENIDO",P13)</f>
        <v xml:space="preserve">LA DINASTIA </v>
      </c>
      <c r="G9" s="175" t="s">
        <v>80</v>
      </c>
      <c r="H9" s="298">
        <v>42314</v>
      </c>
      <c r="I9" s="299"/>
      <c r="J9" s="297">
        <v>0.625</v>
      </c>
      <c r="K9" s="297"/>
      <c r="L9" s="327"/>
      <c r="M9" s="327"/>
      <c r="O9" s="111"/>
      <c r="P9" s="283" t="s">
        <v>113</v>
      </c>
      <c r="Q9" s="284"/>
      <c r="R9" s="284"/>
      <c r="S9" s="285"/>
    </row>
    <row r="10" spans="1:28" ht="24.75" customHeight="1" x14ac:dyDescent="0.2">
      <c r="A10" s="112" t="str">
        <f t="shared" si="0"/>
        <v/>
      </c>
      <c r="B10" s="154" t="str">
        <f ca="1">CELL("CONTENIDO",P7)</f>
        <v>OLD JHON F.C.</v>
      </c>
      <c r="C10" s="155"/>
      <c r="D10" s="156" t="s">
        <v>13</v>
      </c>
      <c r="E10" s="155"/>
      <c r="F10" s="156" t="str">
        <f ca="1">CELL("CONTENIDO",P13)</f>
        <v xml:space="preserve">LA DINASTIA </v>
      </c>
      <c r="G10" s="175" t="s">
        <v>80</v>
      </c>
      <c r="H10" s="298">
        <v>42319</v>
      </c>
      <c r="I10" s="299"/>
      <c r="J10" s="297">
        <v>0.625</v>
      </c>
      <c r="K10" s="297"/>
      <c r="L10" s="327"/>
      <c r="M10" s="330"/>
      <c r="O10" s="111"/>
      <c r="P10" s="286"/>
      <c r="Q10" s="287"/>
      <c r="R10" s="287"/>
      <c r="S10" s="288"/>
    </row>
    <row r="11" spans="1:28" ht="24.75" customHeight="1" x14ac:dyDescent="0.2">
      <c r="A11" s="112" t="str">
        <f t="shared" si="0"/>
        <v/>
      </c>
      <c r="B11" s="154" t="str">
        <f ca="1">CELL("CONTENIDO",P9)</f>
        <v>LOS POLLITOS RECERDOS</v>
      </c>
      <c r="C11" s="155"/>
      <c r="D11" s="156" t="s">
        <v>13</v>
      </c>
      <c r="E11" s="155"/>
      <c r="F11" s="156" t="str">
        <f ca="1">CELL("CONTENIDO",P11)</f>
        <v>LOS SOTERRADOS</v>
      </c>
      <c r="G11" s="175" t="s">
        <v>80</v>
      </c>
      <c r="H11" s="298">
        <v>42326</v>
      </c>
      <c r="I11" s="299"/>
      <c r="J11" s="297">
        <v>0.625</v>
      </c>
      <c r="K11" s="297"/>
      <c r="L11" s="327"/>
      <c r="M11" s="330"/>
      <c r="O11" s="111"/>
      <c r="P11" s="331" t="s">
        <v>188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31" t="s">
        <v>189</v>
      </c>
      <c r="Q13" s="332"/>
      <c r="R13" s="332"/>
      <c r="S13" s="333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34"/>
      <c r="Q14" s="335"/>
      <c r="R14" s="335"/>
      <c r="S14" s="336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108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130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131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109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295" priority="41" stopIfTrue="1">
      <formula>IF(AND($H$18=3,$H$19=3,$H$20=3,$H$21=3),1,0)</formula>
    </cfRule>
  </conditionalFormatting>
  <conditionalFormatting sqref="C7:E7 L7:M7">
    <cfRule type="expression" dxfId="294" priority="36" stopIfTrue="1">
      <formula>IF(OR($L$7="en juego",$L$7="hoy!"),1,0)</formula>
    </cfRule>
  </conditionalFormatting>
  <conditionalFormatting sqref="C7:C8 E7:E8 B6:F6 L6:M6 E10:E11 C10:C11">
    <cfRule type="expression" dxfId="293" priority="37" stopIfTrue="1">
      <formula>IF(OR($L$6="en juego",$L$6="hoy!"),1,0)</formula>
    </cfRule>
  </conditionalFormatting>
  <conditionalFormatting sqref="C8:E8 L8">
    <cfRule type="expression" dxfId="292" priority="38" stopIfTrue="1">
      <formula>IF(OR($L$8="en juego",$L$8="hoy!"),1,0)</formula>
    </cfRule>
  </conditionalFormatting>
  <conditionalFormatting sqref="C10:E10 L10:M10">
    <cfRule type="expression" dxfId="291" priority="39" stopIfTrue="1">
      <formula>IF(OR($L$10="en juego",$L$10="hoy!"),1,0)</formula>
    </cfRule>
  </conditionalFormatting>
  <conditionalFormatting sqref="C11:E11">
    <cfRule type="expression" dxfId="290" priority="40" stopIfTrue="1">
      <formula>IF(OR($L$11="en juego",$L$11="hoy!"),1,0)</formula>
    </cfRule>
  </conditionalFormatting>
  <conditionalFormatting sqref="B8">
    <cfRule type="expression" dxfId="289" priority="35" stopIfTrue="1">
      <formula>IF(OR($L$6="en juego",$L$6="hoy!"),1,0)</formula>
    </cfRule>
  </conditionalFormatting>
  <conditionalFormatting sqref="F11">
    <cfRule type="expression" dxfId="288" priority="34" stopIfTrue="1">
      <formula>IF(OR($L$6="en juego",$L$6="hoy!"),1,0)</formula>
    </cfRule>
  </conditionalFormatting>
  <conditionalFormatting sqref="B10">
    <cfRule type="expression" dxfId="287" priority="33" stopIfTrue="1">
      <formula>IF(OR($L$6="en juego",$L$6="hoy!"),1,0)</formula>
    </cfRule>
  </conditionalFormatting>
  <conditionalFormatting sqref="F8">
    <cfRule type="expression" dxfId="286" priority="32" stopIfTrue="1">
      <formula>IF(OR($L$6="en juego",$L$6="hoy!"),1,0)</formula>
    </cfRule>
  </conditionalFormatting>
  <conditionalFormatting sqref="F10">
    <cfRule type="expression" dxfId="285" priority="31" stopIfTrue="1">
      <formula>IF(OR($L$6="en juego",$L$6="hoy!"),1,0)</formula>
    </cfRule>
  </conditionalFormatting>
  <conditionalFormatting sqref="B7">
    <cfRule type="expression" dxfId="284" priority="30" stopIfTrue="1">
      <formula>IF(OR($L$6="en juego",$L$6="hoy!"),1,0)</formula>
    </cfRule>
  </conditionalFormatting>
  <conditionalFormatting sqref="B11">
    <cfRule type="expression" dxfId="283" priority="29" stopIfTrue="1">
      <formula>IF(OR($L$6="en juego",$L$6="hoy!"),1,0)</formula>
    </cfRule>
  </conditionalFormatting>
  <conditionalFormatting sqref="F7">
    <cfRule type="expression" dxfId="282" priority="28" stopIfTrue="1">
      <formula>IF(OR($L$6="en juego",$L$6="hoy!"),1,0)</formula>
    </cfRule>
  </conditionalFormatting>
  <conditionalFormatting sqref="L11:M11">
    <cfRule type="expression" dxfId="281" priority="27" stopIfTrue="1">
      <formula>IF(OR($L$10="en juego",$L$10="hoy!"),1,0)</formula>
    </cfRule>
  </conditionalFormatting>
  <conditionalFormatting sqref="G20:G21">
    <cfRule type="expression" dxfId="280" priority="26" stopIfTrue="1">
      <formula>IF(AND($H$21=3,$H$22=3,$H$23=3,$H$24=3),1,0)</formula>
    </cfRule>
  </conditionalFormatting>
  <conditionalFormatting sqref="G6">
    <cfRule type="expression" dxfId="279" priority="24" stopIfTrue="1">
      <formula>IF(OR($L$6="en juego",$L$6="hoy!"),1,0)</formula>
    </cfRule>
  </conditionalFormatting>
  <conditionalFormatting sqref="G6">
    <cfRule type="expression" dxfId="278" priority="23" stopIfTrue="1">
      <formula>IF(OR($L$8="en juego",$L$8="hoy!"),1,0)</formula>
    </cfRule>
  </conditionalFormatting>
  <conditionalFormatting sqref="G7:G8 G10:G11">
    <cfRule type="expression" dxfId="277" priority="22" stopIfTrue="1">
      <formula>IF(OR($L$6="en juego",$L$6="hoy!"),1,0)</formula>
    </cfRule>
  </conditionalFormatting>
  <conditionalFormatting sqref="G7:G8 G10:G11">
    <cfRule type="expression" dxfId="276" priority="21" stopIfTrue="1">
      <formula>IF(OR($L$8="en juego",$L$8="hoy!"),1,0)</formula>
    </cfRule>
  </conditionalFormatting>
  <conditionalFormatting sqref="C9 E9">
    <cfRule type="expression" dxfId="275" priority="15" stopIfTrue="1">
      <formula>IF(OR($L$6="en juego",$L$6="hoy!"),1,0)</formula>
    </cfRule>
  </conditionalFormatting>
  <conditionalFormatting sqref="C9:E9 L9">
    <cfRule type="expression" dxfId="274" priority="16" stopIfTrue="1">
      <formula>IF(OR($L$8="en juego",$L$8="hoy!"),1,0)</formula>
    </cfRule>
  </conditionalFormatting>
  <conditionalFormatting sqref="B9">
    <cfRule type="expression" dxfId="273" priority="14" stopIfTrue="1">
      <formula>IF(OR($L$6="en juego",$L$6="hoy!"),1,0)</formula>
    </cfRule>
  </conditionalFormatting>
  <conditionalFormatting sqref="F9">
    <cfRule type="expression" dxfId="272" priority="13" stopIfTrue="1">
      <formula>IF(OR($L$6="en juego",$L$6="hoy!"),1,0)</formula>
    </cfRule>
  </conditionalFormatting>
  <conditionalFormatting sqref="G9">
    <cfRule type="expression" dxfId="271" priority="12" stopIfTrue="1">
      <formula>IF(OR($L$6="en juego",$L$6="hoy!"),1,0)</formula>
    </cfRule>
  </conditionalFormatting>
  <conditionalFormatting sqref="G9">
    <cfRule type="expression" dxfId="270" priority="11" stopIfTrue="1">
      <formula>IF(OR($L$8="en juego",$L$8="hoy!"),1,0)</formula>
    </cfRule>
  </conditionalFormatting>
  <conditionalFormatting sqref="G18:G19">
    <cfRule type="expression" dxfId="269" priority="9" stopIfTrue="1">
      <formula>IF(AND($H$21=3,$H$22=3,$H$23=3,$H$24=3),1,0)</formula>
    </cfRule>
  </conditionalFormatting>
  <conditionalFormatting sqref="J6:K6">
    <cfRule type="expression" dxfId="268" priority="8" stopIfTrue="1">
      <formula>IF(OR($L$6="en juego",$L$6="hoy!"),1,0)</formula>
    </cfRule>
  </conditionalFormatting>
  <conditionalFormatting sqref="J7:K7">
    <cfRule type="expression" dxfId="267" priority="7" stopIfTrue="1">
      <formula>IF(OR($L$6="en juego",$L$6="hoy!"),1,0)</formula>
    </cfRule>
  </conditionalFormatting>
  <conditionalFormatting sqref="J8:K8">
    <cfRule type="expression" dxfId="266" priority="4" stopIfTrue="1">
      <formula>IF(OR($L$6="en juego",$L$6="hoy!"),1,0)</formula>
    </cfRule>
  </conditionalFormatting>
  <conditionalFormatting sqref="J9:K9">
    <cfRule type="expression" dxfId="265" priority="3" stopIfTrue="1">
      <formula>IF(OR($L$6="en juego",$L$6="hoy!"),1,0)</formula>
    </cfRule>
  </conditionalFormatting>
  <conditionalFormatting sqref="J10:K10">
    <cfRule type="expression" dxfId="264" priority="2" stopIfTrue="1">
      <formula>IF(OR($L$6="en juego",$L$6="hoy!"),1,0)</formula>
    </cfRule>
  </conditionalFormatting>
  <conditionalFormatting sqref="J11:K11">
    <cfRule type="expression" dxfId="263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OutlineSymbols="0" topLeftCell="A2" workbookViewId="0">
      <selection activeCell="J11" sqref="J11:K11"/>
    </sheetView>
  </sheetViews>
  <sheetFormatPr baseColWidth="10" defaultColWidth="9.140625" defaultRowHeight="12.75" x14ac:dyDescent="0.2"/>
  <cols>
    <col min="1" max="1" width="2.7109375" style="83" customWidth="1"/>
    <col min="2" max="2" width="26.42578125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7.5703125" style="83" customWidth="1"/>
    <col min="7" max="7" width="30.8554687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2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72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111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NARANJA MECÁNICA</v>
      </c>
      <c r="C6" s="155"/>
      <c r="D6" s="156" t="s">
        <v>13</v>
      </c>
      <c r="E6" s="155"/>
      <c r="F6" s="156" t="str">
        <f ca="1">CELL("CONTENIDO",P9)</f>
        <v>VODKA JUNIORS</v>
      </c>
      <c r="G6" s="175" t="s">
        <v>80</v>
      </c>
      <c r="H6" s="298">
        <v>42300</v>
      </c>
      <c r="I6" s="299"/>
      <c r="J6" s="297">
        <v>0.66666666666666663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OLIMPIACOJOS</v>
      </c>
      <c r="C7" s="155"/>
      <c r="D7" s="156" t="s">
        <v>13</v>
      </c>
      <c r="E7" s="155"/>
      <c r="F7" s="156" t="str">
        <f ca="1">CELL("CONTENIDO",P13)</f>
        <v>RUSKAYA F.C.</v>
      </c>
      <c r="G7" s="175" t="s">
        <v>80</v>
      </c>
      <c r="H7" s="298">
        <v>42300</v>
      </c>
      <c r="I7" s="299"/>
      <c r="J7" s="297">
        <v>0.54166666666666663</v>
      </c>
      <c r="K7" s="297"/>
      <c r="L7" s="327"/>
      <c r="M7" s="327"/>
      <c r="N7" s="113"/>
      <c r="O7" s="114"/>
      <c r="P7" s="343" t="s">
        <v>100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NARANJA MECÁNICA</v>
      </c>
      <c r="C8" s="155"/>
      <c r="D8" s="156" t="s">
        <v>13</v>
      </c>
      <c r="E8" s="155"/>
      <c r="F8" s="156" t="str">
        <f ca="1">CELL("CONTENIDO",P11)</f>
        <v>OLIMPIACOJOS</v>
      </c>
      <c r="G8" s="175" t="s">
        <v>80</v>
      </c>
      <c r="H8" s="298">
        <v>42321</v>
      </c>
      <c r="I8" s="299"/>
      <c r="J8" s="297">
        <v>0.5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VODKA JUNIORS</v>
      </c>
      <c r="C9" s="155"/>
      <c r="D9" s="156" t="s">
        <v>13</v>
      </c>
      <c r="E9" s="155"/>
      <c r="F9" s="156" t="str">
        <f ca="1">CELL("CONTENIDO",P13)</f>
        <v>RUSKAYA F.C.</v>
      </c>
      <c r="G9" s="175" t="s">
        <v>80</v>
      </c>
      <c r="H9" s="298">
        <v>42318</v>
      </c>
      <c r="I9" s="299"/>
      <c r="J9" s="297">
        <v>0.58333333333333337</v>
      </c>
      <c r="K9" s="297"/>
      <c r="L9" s="327"/>
      <c r="M9" s="327"/>
      <c r="O9" s="111"/>
      <c r="P9" s="283" t="s">
        <v>190</v>
      </c>
      <c r="Q9" s="284"/>
      <c r="R9" s="284"/>
      <c r="S9" s="285"/>
    </row>
    <row r="10" spans="1:28" ht="24.75" customHeight="1" x14ac:dyDescent="0.2">
      <c r="A10" s="112" t="str">
        <f t="shared" si="0"/>
        <v/>
      </c>
      <c r="B10" s="154" t="str">
        <f ca="1">CELL("CONTENIDO",P7)</f>
        <v>NARANJA MECÁNICA</v>
      </c>
      <c r="C10" s="155"/>
      <c r="D10" s="156" t="s">
        <v>13</v>
      </c>
      <c r="E10" s="155"/>
      <c r="F10" s="156" t="str">
        <f ca="1">CELL("CONTENIDO",P13)</f>
        <v>RUSKAYA F.C.</v>
      </c>
      <c r="G10" s="175" t="s">
        <v>80</v>
      </c>
      <c r="H10" s="298">
        <v>42329</v>
      </c>
      <c r="I10" s="299"/>
      <c r="J10" s="297">
        <v>0.41666666666666669</v>
      </c>
      <c r="K10" s="297"/>
      <c r="L10" s="327"/>
      <c r="M10" s="330"/>
      <c r="O10" s="111"/>
      <c r="P10" s="286"/>
      <c r="Q10" s="287"/>
      <c r="R10" s="287"/>
      <c r="S10" s="288"/>
    </row>
    <row r="11" spans="1:28" ht="24.75" customHeight="1" x14ac:dyDescent="0.2">
      <c r="A11" s="112" t="str">
        <f t="shared" si="0"/>
        <v/>
      </c>
      <c r="B11" s="154" t="str">
        <f ca="1">CELL("CONTENIDO",P9)</f>
        <v>VODKA JUNIORS</v>
      </c>
      <c r="C11" s="155"/>
      <c r="D11" s="156" t="s">
        <v>13</v>
      </c>
      <c r="E11" s="155"/>
      <c r="F11" s="156" t="str">
        <f ca="1">CELL("CONTENIDO",P11)</f>
        <v>OLIMPIACOJOS</v>
      </c>
      <c r="G11" s="175" t="s">
        <v>80</v>
      </c>
      <c r="H11" s="298">
        <v>42327</v>
      </c>
      <c r="I11" s="299"/>
      <c r="J11" s="297">
        <v>0.58333333333333337</v>
      </c>
      <c r="K11" s="297"/>
      <c r="L11" s="327"/>
      <c r="M11" s="330"/>
      <c r="O11" s="111"/>
      <c r="P11" s="331" t="s">
        <v>191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31" t="s">
        <v>192</v>
      </c>
      <c r="Q13" s="332"/>
      <c r="R13" s="332"/>
      <c r="S13" s="333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34"/>
      <c r="Q14" s="335"/>
      <c r="R14" s="335"/>
      <c r="S14" s="336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112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113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132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114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262" priority="38" stopIfTrue="1">
      <formula>IF(AND($H$18=3,$H$19=3,$H$20=3,$H$21=3),1,0)</formula>
    </cfRule>
  </conditionalFormatting>
  <conditionalFormatting sqref="C7:E7 L7:M7">
    <cfRule type="expression" dxfId="261" priority="33" stopIfTrue="1">
      <formula>IF(OR($L$7="en juego",$L$7="hoy!"),1,0)</formula>
    </cfRule>
  </conditionalFormatting>
  <conditionalFormatting sqref="C7:C8 E7:E8 B6:F6 L6:M6 E10:E11 C10:C11">
    <cfRule type="expression" dxfId="260" priority="34" stopIfTrue="1">
      <formula>IF(OR($L$6="en juego",$L$6="hoy!"),1,0)</formula>
    </cfRule>
  </conditionalFormatting>
  <conditionalFormatting sqref="C8:E8 L8">
    <cfRule type="expression" dxfId="259" priority="35" stopIfTrue="1">
      <formula>IF(OR($L$8="en juego",$L$8="hoy!"),1,0)</formula>
    </cfRule>
  </conditionalFormatting>
  <conditionalFormatting sqref="C10:E10 L10:M10">
    <cfRule type="expression" dxfId="258" priority="36" stopIfTrue="1">
      <formula>IF(OR($L$10="en juego",$L$10="hoy!"),1,0)</formula>
    </cfRule>
  </conditionalFormatting>
  <conditionalFormatting sqref="C11:E11">
    <cfRule type="expression" dxfId="257" priority="37" stopIfTrue="1">
      <formula>IF(OR($L$11="en juego",$L$11="hoy!"),1,0)</formula>
    </cfRule>
  </conditionalFormatting>
  <conditionalFormatting sqref="B8">
    <cfRule type="expression" dxfId="256" priority="32" stopIfTrue="1">
      <formula>IF(OR($L$6="en juego",$L$6="hoy!"),1,0)</formula>
    </cfRule>
  </conditionalFormatting>
  <conditionalFormatting sqref="F11">
    <cfRule type="expression" dxfId="255" priority="31" stopIfTrue="1">
      <formula>IF(OR($L$6="en juego",$L$6="hoy!"),1,0)</formula>
    </cfRule>
  </conditionalFormatting>
  <conditionalFormatting sqref="B10">
    <cfRule type="expression" dxfId="254" priority="30" stopIfTrue="1">
      <formula>IF(OR($L$6="en juego",$L$6="hoy!"),1,0)</formula>
    </cfRule>
  </conditionalFormatting>
  <conditionalFormatting sqref="F8">
    <cfRule type="expression" dxfId="253" priority="29" stopIfTrue="1">
      <formula>IF(OR($L$6="en juego",$L$6="hoy!"),1,0)</formula>
    </cfRule>
  </conditionalFormatting>
  <conditionalFormatting sqref="F10">
    <cfRule type="expression" dxfId="252" priority="28" stopIfTrue="1">
      <formula>IF(OR($L$6="en juego",$L$6="hoy!"),1,0)</formula>
    </cfRule>
  </conditionalFormatting>
  <conditionalFormatting sqref="B7">
    <cfRule type="expression" dxfId="251" priority="27" stopIfTrue="1">
      <formula>IF(OR($L$6="en juego",$L$6="hoy!"),1,0)</formula>
    </cfRule>
  </conditionalFormatting>
  <conditionalFormatting sqref="B11">
    <cfRule type="expression" dxfId="250" priority="26" stopIfTrue="1">
      <formula>IF(OR($L$6="en juego",$L$6="hoy!"),1,0)</formula>
    </cfRule>
  </conditionalFormatting>
  <conditionalFormatting sqref="F7">
    <cfRule type="expression" dxfId="249" priority="25" stopIfTrue="1">
      <formula>IF(OR($L$6="en juego",$L$6="hoy!"),1,0)</formula>
    </cfRule>
  </conditionalFormatting>
  <conditionalFormatting sqref="L11:M11">
    <cfRule type="expression" dxfId="248" priority="24" stopIfTrue="1">
      <formula>IF(OR($L$10="en juego",$L$10="hoy!"),1,0)</formula>
    </cfRule>
  </conditionalFormatting>
  <conditionalFormatting sqref="G20:G21">
    <cfRule type="expression" dxfId="247" priority="23" stopIfTrue="1">
      <formula>IF(AND($H$21=3,$H$22=3,$H$23=3,$H$24=3),1,0)</formula>
    </cfRule>
  </conditionalFormatting>
  <conditionalFormatting sqref="J6:K6">
    <cfRule type="expression" dxfId="246" priority="22" stopIfTrue="1">
      <formula>IF(OR($L$6="en juego",$L$6="hoy!"),1,0)</formula>
    </cfRule>
  </conditionalFormatting>
  <conditionalFormatting sqref="G6">
    <cfRule type="expression" dxfId="245" priority="21" stopIfTrue="1">
      <formula>IF(OR($L$6="en juego",$L$6="hoy!"),1,0)</formula>
    </cfRule>
  </conditionalFormatting>
  <conditionalFormatting sqref="G6">
    <cfRule type="expression" dxfId="244" priority="20" stopIfTrue="1">
      <formula>IF(OR($L$8="en juego",$L$8="hoy!"),1,0)</formula>
    </cfRule>
  </conditionalFormatting>
  <conditionalFormatting sqref="G7:G8 G10:G11">
    <cfRule type="expression" dxfId="243" priority="19" stopIfTrue="1">
      <formula>IF(OR($L$6="en juego",$L$6="hoy!"),1,0)</formula>
    </cfRule>
  </conditionalFormatting>
  <conditionalFormatting sqref="G7:G8 G10:G11">
    <cfRule type="expression" dxfId="242" priority="18" stopIfTrue="1">
      <formula>IF(OR($L$8="en juego",$L$8="hoy!"),1,0)</formula>
    </cfRule>
  </conditionalFormatting>
  <conditionalFormatting sqref="J11:K11">
    <cfRule type="expression" dxfId="241" priority="14" stopIfTrue="1">
      <formula>IF(OR($L$6="en juego",$L$6="hoy!"),1,0)</formula>
    </cfRule>
  </conditionalFormatting>
  <conditionalFormatting sqref="C9 E9">
    <cfRule type="expression" dxfId="240" priority="12" stopIfTrue="1">
      <formula>IF(OR($L$6="en juego",$L$6="hoy!"),1,0)</formula>
    </cfRule>
  </conditionalFormatting>
  <conditionalFormatting sqref="C9:E9 L9">
    <cfRule type="expression" dxfId="239" priority="13" stopIfTrue="1">
      <formula>IF(OR($L$8="en juego",$L$8="hoy!"),1,0)</formula>
    </cfRule>
  </conditionalFormatting>
  <conditionalFormatting sqref="B9">
    <cfRule type="expression" dxfId="238" priority="11" stopIfTrue="1">
      <formula>IF(OR($L$6="en juego",$L$6="hoy!"),1,0)</formula>
    </cfRule>
  </conditionalFormatting>
  <conditionalFormatting sqref="F9">
    <cfRule type="expression" dxfId="237" priority="10" stopIfTrue="1">
      <formula>IF(OR($L$6="en juego",$L$6="hoy!"),1,0)</formula>
    </cfRule>
  </conditionalFormatting>
  <conditionalFormatting sqref="G9">
    <cfRule type="expression" dxfId="236" priority="9" stopIfTrue="1">
      <formula>IF(OR($L$6="en juego",$L$6="hoy!"),1,0)</formula>
    </cfRule>
  </conditionalFormatting>
  <conditionalFormatting sqref="G9">
    <cfRule type="expression" dxfId="235" priority="8" stopIfTrue="1">
      <formula>IF(OR($L$8="en juego",$L$8="hoy!"),1,0)</formula>
    </cfRule>
  </conditionalFormatting>
  <conditionalFormatting sqref="G18:G19">
    <cfRule type="expression" dxfId="234" priority="6" stopIfTrue="1">
      <formula>IF(AND($H$21=3,$H$22=3,$H$23=3,$H$24=3),1,0)</formula>
    </cfRule>
  </conditionalFormatting>
  <conditionalFormatting sqref="J7:K7">
    <cfRule type="expression" dxfId="233" priority="5" stopIfTrue="1">
      <formula>IF(OR($L$6="en juego",$L$6="hoy!"),1,0)</formula>
    </cfRule>
  </conditionalFormatting>
  <conditionalFormatting sqref="J8:K8">
    <cfRule type="expression" dxfId="232" priority="4" stopIfTrue="1">
      <formula>IF(OR($L$6="en juego",$L$6="hoy!"),1,0)</formula>
    </cfRule>
  </conditionalFormatting>
  <conditionalFormatting sqref="J9:K9">
    <cfRule type="expression" dxfId="231" priority="2" stopIfTrue="1">
      <formula>IF(OR($L$6="en juego",$L$6="hoy!"),1,0)</formula>
    </cfRule>
  </conditionalFormatting>
  <conditionalFormatting sqref="J10:K10">
    <cfRule type="expression" dxfId="23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OutlineSymbols="0" topLeftCell="A4" workbookViewId="0">
      <selection activeCell="J11" sqref="J11:K11"/>
    </sheetView>
  </sheetViews>
  <sheetFormatPr baseColWidth="10" defaultColWidth="9.140625" defaultRowHeight="12.75" x14ac:dyDescent="0.2"/>
  <cols>
    <col min="1" max="1" width="2.7109375" style="83" customWidth="1"/>
    <col min="2" max="2" width="29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4.85546875" style="83" customWidth="1"/>
    <col min="7" max="7" width="25.710937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9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79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115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A LOS DIJES F.C.</v>
      </c>
      <c r="C6" s="155"/>
      <c r="D6" s="156" t="s">
        <v>13</v>
      </c>
      <c r="E6" s="155"/>
      <c r="F6" s="156" t="str">
        <f ca="1">CELL("CONTENIDO",P9)</f>
        <v>POKER F.C.</v>
      </c>
      <c r="G6" s="175" t="s">
        <v>80</v>
      </c>
      <c r="H6" s="298">
        <v>42304</v>
      </c>
      <c r="I6" s="299"/>
      <c r="J6" s="297">
        <v>0.54166666666666663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FURIA NOCTURNA</v>
      </c>
      <c r="C7" s="155"/>
      <c r="D7" s="156" t="s">
        <v>13</v>
      </c>
      <c r="E7" s="155"/>
      <c r="F7" s="156" t="str">
        <f ca="1">CELL("CONTENIDO",P13)</f>
        <v>INFORMACIÓN PENDIENTE</v>
      </c>
      <c r="G7" s="175" t="s">
        <v>80</v>
      </c>
      <c r="H7" s="298">
        <v>42306</v>
      </c>
      <c r="I7" s="299"/>
      <c r="J7" s="297">
        <v>0.54166666666666663</v>
      </c>
      <c r="K7" s="297"/>
      <c r="L7" s="327"/>
      <c r="M7" s="327"/>
      <c r="N7" s="113"/>
      <c r="O7" s="114"/>
      <c r="P7" s="343" t="s">
        <v>93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A LOS DIJES F.C.</v>
      </c>
      <c r="C8" s="155"/>
      <c r="D8" s="156" t="s">
        <v>13</v>
      </c>
      <c r="E8" s="155"/>
      <c r="F8" s="156" t="str">
        <f ca="1">CELL("CONTENIDO",P11)</f>
        <v>FURIA NOCTURNA</v>
      </c>
      <c r="G8" s="175" t="s">
        <v>80</v>
      </c>
      <c r="H8" s="298">
        <v>42318</v>
      </c>
      <c r="I8" s="299"/>
      <c r="J8" s="297">
        <v>0.54166666666666663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POKER F.C.</v>
      </c>
      <c r="C9" s="155"/>
      <c r="D9" s="156" t="s">
        <v>13</v>
      </c>
      <c r="E9" s="155"/>
      <c r="F9" s="156" t="str">
        <f ca="1">CELL("CONTENIDO",P13)</f>
        <v>INFORMACIÓN PENDIENTE</v>
      </c>
      <c r="G9" s="175" t="s">
        <v>80</v>
      </c>
      <c r="H9" s="298">
        <v>42320</v>
      </c>
      <c r="I9" s="299"/>
      <c r="J9" s="297">
        <v>0.54166666666666663</v>
      </c>
      <c r="K9" s="297"/>
      <c r="L9" s="327"/>
      <c r="M9" s="327"/>
      <c r="O9" s="111"/>
      <c r="P9" s="331" t="s">
        <v>193</v>
      </c>
      <c r="Q9" s="332"/>
      <c r="R9" s="332"/>
      <c r="S9" s="333"/>
    </row>
    <row r="10" spans="1:28" ht="24.75" customHeight="1" x14ac:dyDescent="0.2">
      <c r="A10" s="112" t="str">
        <f t="shared" si="0"/>
        <v/>
      </c>
      <c r="B10" s="154" t="str">
        <f ca="1">CELL("CONTENIDO",P7)</f>
        <v>A LOS DIJES F.C.</v>
      </c>
      <c r="C10" s="155"/>
      <c r="D10" s="156" t="s">
        <v>13</v>
      </c>
      <c r="E10" s="155"/>
      <c r="F10" s="156" t="str">
        <f ca="1">CELL("CONTENIDO",P13)</f>
        <v>INFORMACIÓN PENDIENTE</v>
      </c>
      <c r="G10" s="175" t="s">
        <v>80</v>
      </c>
      <c r="H10" s="298">
        <v>42326</v>
      </c>
      <c r="I10" s="299"/>
      <c r="J10" s="297">
        <v>0.58333333333333337</v>
      </c>
      <c r="K10" s="297"/>
      <c r="L10" s="327"/>
      <c r="M10" s="330"/>
      <c r="O10" s="111"/>
      <c r="P10" s="340"/>
      <c r="Q10" s="341"/>
      <c r="R10" s="341"/>
      <c r="S10" s="342"/>
    </row>
    <row r="11" spans="1:28" ht="24.75" customHeight="1" x14ac:dyDescent="0.2">
      <c r="A11" s="112" t="str">
        <f t="shared" si="0"/>
        <v/>
      </c>
      <c r="B11" s="154" t="str">
        <f ca="1">CELL("CONTENIDO",P9)</f>
        <v>POKER F.C.</v>
      </c>
      <c r="C11" s="155"/>
      <c r="D11" s="156" t="s">
        <v>13</v>
      </c>
      <c r="E11" s="155"/>
      <c r="F11" s="156" t="str">
        <f ca="1">CELL("CONTENIDO",P11)</f>
        <v>FURIA NOCTURNA</v>
      </c>
      <c r="G11" s="175" t="s">
        <v>80</v>
      </c>
      <c r="H11" s="298">
        <v>42325</v>
      </c>
      <c r="I11" s="299"/>
      <c r="J11" s="297">
        <v>0.66666666666666663</v>
      </c>
      <c r="K11" s="297"/>
      <c r="L11" s="327"/>
      <c r="M11" s="330"/>
      <c r="O11" s="111"/>
      <c r="P11" s="331" t="s">
        <v>194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283" t="s">
        <v>195</v>
      </c>
      <c r="Q13" s="284"/>
      <c r="R13" s="284"/>
      <c r="S13" s="285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289"/>
      <c r="Q14" s="290"/>
      <c r="R14" s="290"/>
      <c r="S14" s="291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128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133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134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116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 link="1"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229" priority="39" stopIfTrue="1">
      <formula>IF(AND($H$18=3,$H$19=3,$H$20=3,$H$21=3),1,0)</formula>
    </cfRule>
  </conditionalFormatting>
  <conditionalFormatting sqref="C7:E7 L7:M7">
    <cfRule type="expression" dxfId="228" priority="34" stopIfTrue="1">
      <formula>IF(OR($L$7="en juego",$L$7="hoy!"),1,0)</formula>
    </cfRule>
  </conditionalFormatting>
  <conditionalFormatting sqref="C7:C8 E7:E8 B6:F6 L6:M6 E10:E11 C10:C11">
    <cfRule type="expression" dxfId="227" priority="35" stopIfTrue="1">
      <formula>IF(OR($L$6="en juego",$L$6="hoy!"),1,0)</formula>
    </cfRule>
  </conditionalFormatting>
  <conditionalFormatting sqref="C8:E8 L8">
    <cfRule type="expression" dxfId="226" priority="36" stopIfTrue="1">
      <formula>IF(OR($L$8="en juego",$L$8="hoy!"),1,0)</formula>
    </cfRule>
  </conditionalFormatting>
  <conditionalFormatting sqref="C10:E10 L10:M10">
    <cfRule type="expression" dxfId="225" priority="37" stopIfTrue="1">
      <formula>IF(OR($L$10="en juego",$L$10="hoy!"),1,0)</formula>
    </cfRule>
  </conditionalFormatting>
  <conditionalFormatting sqref="C11:E11">
    <cfRule type="expression" dxfId="224" priority="38" stopIfTrue="1">
      <formula>IF(OR($L$11="en juego",$L$11="hoy!"),1,0)</formula>
    </cfRule>
  </conditionalFormatting>
  <conditionalFormatting sqref="B8">
    <cfRule type="expression" dxfId="223" priority="33" stopIfTrue="1">
      <formula>IF(OR($L$6="en juego",$L$6="hoy!"),1,0)</formula>
    </cfRule>
  </conditionalFormatting>
  <conditionalFormatting sqref="F11">
    <cfRule type="expression" dxfId="222" priority="32" stopIfTrue="1">
      <formula>IF(OR($L$6="en juego",$L$6="hoy!"),1,0)</formula>
    </cfRule>
  </conditionalFormatting>
  <conditionalFormatting sqref="B10">
    <cfRule type="expression" dxfId="221" priority="31" stopIfTrue="1">
      <formula>IF(OR($L$6="en juego",$L$6="hoy!"),1,0)</formula>
    </cfRule>
  </conditionalFormatting>
  <conditionalFormatting sqref="F8">
    <cfRule type="expression" dxfId="220" priority="30" stopIfTrue="1">
      <formula>IF(OR($L$6="en juego",$L$6="hoy!"),1,0)</formula>
    </cfRule>
  </conditionalFormatting>
  <conditionalFormatting sqref="F10">
    <cfRule type="expression" dxfId="219" priority="29" stopIfTrue="1">
      <formula>IF(OR($L$6="en juego",$L$6="hoy!"),1,0)</formula>
    </cfRule>
  </conditionalFormatting>
  <conditionalFormatting sqref="B7">
    <cfRule type="expression" dxfId="218" priority="28" stopIfTrue="1">
      <formula>IF(OR($L$6="en juego",$L$6="hoy!"),1,0)</formula>
    </cfRule>
  </conditionalFormatting>
  <conditionalFormatting sqref="B11">
    <cfRule type="expression" dxfId="217" priority="27" stopIfTrue="1">
      <formula>IF(OR($L$6="en juego",$L$6="hoy!"),1,0)</formula>
    </cfRule>
  </conditionalFormatting>
  <conditionalFormatting sqref="F7">
    <cfRule type="expression" dxfId="216" priority="26" stopIfTrue="1">
      <formula>IF(OR($L$6="en juego",$L$6="hoy!"),1,0)</formula>
    </cfRule>
  </conditionalFormatting>
  <conditionalFormatting sqref="L11:M11">
    <cfRule type="expression" dxfId="215" priority="25" stopIfTrue="1">
      <formula>IF(OR($L$10="en juego",$L$10="hoy!"),1,0)</formula>
    </cfRule>
  </conditionalFormatting>
  <conditionalFormatting sqref="G20:G21">
    <cfRule type="expression" dxfId="214" priority="24" stopIfTrue="1">
      <formula>IF(AND($H$21=3,$H$22=3,$H$23=3,$H$24=3),1,0)</formula>
    </cfRule>
  </conditionalFormatting>
  <conditionalFormatting sqref="J6:K6">
    <cfRule type="expression" dxfId="213" priority="23" stopIfTrue="1">
      <formula>IF(OR($L$6="en juego",$L$6="hoy!"),1,0)</formula>
    </cfRule>
  </conditionalFormatting>
  <conditionalFormatting sqref="G6">
    <cfRule type="expression" dxfId="212" priority="22" stopIfTrue="1">
      <formula>IF(OR($L$6="en juego",$L$6="hoy!"),1,0)</formula>
    </cfRule>
  </conditionalFormatting>
  <conditionalFormatting sqref="G6">
    <cfRule type="expression" dxfId="211" priority="21" stopIfTrue="1">
      <formula>IF(OR($L$8="en juego",$L$8="hoy!"),1,0)</formula>
    </cfRule>
  </conditionalFormatting>
  <conditionalFormatting sqref="G7:G8 G10:G11">
    <cfRule type="expression" dxfId="210" priority="20" stopIfTrue="1">
      <formula>IF(OR($L$6="en juego",$L$6="hoy!"),1,0)</formula>
    </cfRule>
  </conditionalFormatting>
  <conditionalFormatting sqref="G7:G8 G10:G11">
    <cfRule type="expression" dxfId="209" priority="19" stopIfTrue="1">
      <formula>IF(OR($L$8="en juego",$L$8="hoy!"),1,0)</formula>
    </cfRule>
  </conditionalFormatting>
  <conditionalFormatting sqref="J10:K10">
    <cfRule type="expression" dxfId="208" priority="16" stopIfTrue="1">
      <formula>IF(OR($L$6="en juego",$L$6="hoy!"),1,0)</formula>
    </cfRule>
  </conditionalFormatting>
  <conditionalFormatting sqref="C9 E9">
    <cfRule type="expression" dxfId="207" priority="13" stopIfTrue="1">
      <formula>IF(OR($L$6="en juego",$L$6="hoy!"),1,0)</formula>
    </cfRule>
  </conditionalFormatting>
  <conditionalFormatting sqref="C9:E9 L9">
    <cfRule type="expression" dxfId="206" priority="14" stopIfTrue="1">
      <formula>IF(OR($L$8="en juego",$L$8="hoy!"),1,0)</formula>
    </cfRule>
  </conditionalFormatting>
  <conditionalFormatting sqref="B9">
    <cfRule type="expression" dxfId="205" priority="12" stopIfTrue="1">
      <formula>IF(OR($L$6="en juego",$L$6="hoy!"),1,0)</formula>
    </cfRule>
  </conditionalFormatting>
  <conditionalFormatting sqref="F9">
    <cfRule type="expression" dxfId="204" priority="11" stopIfTrue="1">
      <formula>IF(OR($L$6="en juego",$L$6="hoy!"),1,0)</formula>
    </cfRule>
  </conditionalFormatting>
  <conditionalFormatting sqref="G9">
    <cfRule type="expression" dxfId="203" priority="10" stopIfTrue="1">
      <formula>IF(OR($L$6="en juego",$L$6="hoy!"),1,0)</formula>
    </cfRule>
  </conditionalFormatting>
  <conditionalFormatting sqref="G9">
    <cfRule type="expression" dxfId="202" priority="9" stopIfTrue="1">
      <formula>IF(OR($L$8="en juego",$L$8="hoy!"),1,0)</formula>
    </cfRule>
  </conditionalFormatting>
  <conditionalFormatting sqref="G18:G19">
    <cfRule type="expression" dxfId="201" priority="7" stopIfTrue="1">
      <formula>IF(AND($H$21=3,$H$22=3,$H$23=3,$H$24=3),1,0)</formula>
    </cfRule>
  </conditionalFormatting>
  <conditionalFormatting sqref="J11:K11">
    <cfRule type="expression" dxfId="200" priority="4" stopIfTrue="1">
      <formula>IF(OR($L$6="en juego",$L$6="hoy!"),1,0)</formula>
    </cfRule>
  </conditionalFormatting>
  <conditionalFormatting sqref="J7:K7">
    <cfRule type="expression" dxfId="199" priority="3" stopIfTrue="1">
      <formula>IF(OR($L$6="en juego",$L$6="hoy!"),1,0)</formula>
    </cfRule>
  </conditionalFormatting>
  <conditionalFormatting sqref="J8:K8">
    <cfRule type="expression" dxfId="198" priority="2" stopIfTrue="1">
      <formula>IF(OR($L$6="en juego",$L$6="hoy!"),1,0)</formula>
    </cfRule>
  </conditionalFormatting>
  <conditionalFormatting sqref="J9:K9">
    <cfRule type="expression" dxfId="19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OutlineSymbols="0" workbookViewId="0">
      <selection activeCell="J12" sqref="J12"/>
    </sheetView>
  </sheetViews>
  <sheetFormatPr baseColWidth="10" defaultColWidth="9.140625" defaultRowHeight="12.75" x14ac:dyDescent="0.2"/>
  <cols>
    <col min="1" max="1" width="2.7109375" style="83" customWidth="1"/>
    <col min="2" max="2" width="26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1.5703125" style="83" customWidth="1"/>
    <col min="7" max="7" width="22.57031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66.7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66.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117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FURIA TAMALERA</v>
      </c>
      <c r="C6" s="155"/>
      <c r="D6" s="156" t="s">
        <v>13</v>
      </c>
      <c r="E6" s="155"/>
      <c r="F6" s="156" t="str">
        <f ca="1">CELL("CONTENIDO",P9)</f>
        <v>TKB SUAVE</v>
      </c>
      <c r="G6" s="175" t="s">
        <v>80</v>
      </c>
      <c r="H6" s="298">
        <v>42297</v>
      </c>
      <c r="I6" s="299"/>
      <c r="J6" s="297">
        <v>0.625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MAÑANA LE DIGO</v>
      </c>
      <c r="C7" s="155"/>
      <c r="D7" s="156" t="s">
        <v>13</v>
      </c>
      <c r="E7" s="155"/>
      <c r="F7" s="156" t="str">
        <f ca="1">CELL("CONTENIDO",P13)</f>
        <v>MULAX F.C.</v>
      </c>
      <c r="G7" s="175" t="s">
        <v>80</v>
      </c>
      <c r="H7" s="298">
        <v>42298</v>
      </c>
      <c r="I7" s="299"/>
      <c r="J7" s="297">
        <v>0.54166666666666663</v>
      </c>
      <c r="K7" s="297"/>
      <c r="L7" s="327"/>
      <c r="M7" s="327"/>
      <c r="N7" s="113"/>
      <c r="O7" s="114"/>
      <c r="P7" s="343" t="s">
        <v>196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FURIA TAMALERA</v>
      </c>
      <c r="C8" s="155"/>
      <c r="D8" s="156" t="s">
        <v>13</v>
      </c>
      <c r="E8" s="155"/>
      <c r="F8" s="156" t="str">
        <f ca="1">CELL("CONTENIDO",P11)</f>
        <v>MAÑANA LE DIGO</v>
      </c>
      <c r="G8" s="175" t="s">
        <v>80</v>
      </c>
      <c r="H8" s="298">
        <v>42321</v>
      </c>
      <c r="I8" s="299"/>
      <c r="J8" s="297">
        <v>0.54166666666666663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TKB SUAVE</v>
      </c>
      <c r="C9" s="155"/>
      <c r="D9" s="156" t="s">
        <v>13</v>
      </c>
      <c r="E9" s="155"/>
      <c r="F9" s="156" t="str">
        <f ca="1">CELL("CONTENIDO",P13)</f>
        <v>MULAX F.C.</v>
      </c>
      <c r="G9" s="175" t="s">
        <v>80</v>
      </c>
      <c r="H9" s="298">
        <v>42319</v>
      </c>
      <c r="I9" s="299"/>
      <c r="J9" s="297">
        <v>0.54166666666666663</v>
      </c>
      <c r="K9" s="297"/>
      <c r="L9" s="327"/>
      <c r="M9" s="327"/>
      <c r="O9" s="111"/>
      <c r="P9" s="331" t="s">
        <v>197</v>
      </c>
      <c r="Q9" s="332"/>
      <c r="R9" s="332"/>
      <c r="S9" s="333"/>
    </row>
    <row r="10" spans="1:28" ht="24.75" customHeight="1" x14ac:dyDescent="0.2">
      <c r="A10" s="112" t="str">
        <f t="shared" si="0"/>
        <v/>
      </c>
      <c r="B10" s="154" t="str">
        <f ca="1">CELL("CONTENIDO",P7)</f>
        <v>FURIA TAMALERA</v>
      </c>
      <c r="C10" s="155"/>
      <c r="D10" s="156" t="s">
        <v>13</v>
      </c>
      <c r="E10" s="155"/>
      <c r="F10" s="156" t="str">
        <f ca="1">CELL("CONTENIDO",P13)</f>
        <v>MULAX F.C.</v>
      </c>
      <c r="G10" s="175" t="s">
        <v>80</v>
      </c>
      <c r="H10" s="298">
        <v>42329</v>
      </c>
      <c r="I10" s="299"/>
      <c r="J10" s="297">
        <v>0.375</v>
      </c>
      <c r="K10" s="297"/>
      <c r="L10" s="327"/>
      <c r="M10" s="330"/>
      <c r="O10" s="111"/>
      <c r="P10" s="340"/>
      <c r="Q10" s="341"/>
      <c r="R10" s="341"/>
      <c r="S10" s="342"/>
    </row>
    <row r="11" spans="1:28" ht="24.75" customHeight="1" x14ac:dyDescent="0.2">
      <c r="A11" s="112" t="str">
        <f t="shared" si="0"/>
        <v/>
      </c>
      <c r="B11" s="154" t="str">
        <f ca="1">CELL("CONTENIDO",P9)</f>
        <v>TKB SUAVE</v>
      </c>
      <c r="C11" s="155"/>
      <c r="D11" s="156" t="s">
        <v>13</v>
      </c>
      <c r="E11" s="155"/>
      <c r="F11" s="156" t="str">
        <f ca="1">CELL("CONTENIDO",P11)</f>
        <v>MAÑANA LE DIGO</v>
      </c>
      <c r="G11" s="175" t="s">
        <v>80</v>
      </c>
      <c r="H11" s="298">
        <v>42328</v>
      </c>
      <c r="I11" s="299"/>
      <c r="J11" s="297">
        <v>0.66666666666666663</v>
      </c>
      <c r="K11" s="297"/>
      <c r="L11" s="327"/>
      <c r="M11" s="330"/>
      <c r="O11" s="111"/>
      <c r="P11" s="331" t="s">
        <v>198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31" t="s">
        <v>127</v>
      </c>
      <c r="Q13" s="332"/>
      <c r="R13" s="332"/>
      <c r="S13" s="333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34"/>
      <c r="Q14" s="335"/>
      <c r="R14" s="335"/>
      <c r="S14" s="336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118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119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120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129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 link="1"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196" priority="36" stopIfTrue="1">
      <formula>IF(AND($H$18=3,$H$19=3,$H$20=3,$H$21=3),1,0)</formula>
    </cfRule>
  </conditionalFormatting>
  <conditionalFormatting sqref="C7:E7 L7:M7">
    <cfRule type="expression" dxfId="195" priority="31" stopIfTrue="1">
      <formula>IF(OR($L$7="en juego",$L$7="hoy!"),1,0)</formula>
    </cfRule>
  </conditionalFormatting>
  <conditionalFormatting sqref="C7:C8 E7:E8 B6:F6 L6:M6 E10:E11 C10:C11">
    <cfRule type="expression" dxfId="194" priority="32" stopIfTrue="1">
      <formula>IF(OR($L$6="en juego",$L$6="hoy!"),1,0)</formula>
    </cfRule>
  </conditionalFormatting>
  <conditionalFormatting sqref="C8:E8 L8">
    <cfRule type="expression" dxfId="193" priority="33" stopIfTrue="1">
      <formula>IF(OR($L$8="en juego",$L$8="hoy!"),1,0)</formula>
    </cfRule>
  </conditionalFormatting>
  <conditionalFormatting sqref="C10:E10 L10:M10">
    <cfRule type="expression" dxfId="192" priority="34" stopIfTrue="1">
      <formula>IF(OR($L$10="en juego",$L$10="hoy!"),1,0)</formula>
    </cfRule>
  </conditionalFormatting>
  <conditionalFormatting sqref="C11:E11">
    <cfRule type="expression" dxfId="191" priority="35" stopIfTrue="1">
      <formula>IF(OR($L$11="en juego",$L$11="hoy!"),1,0)</formula>
    </cfRule>
  </conditionalFormatting>
  <conditionalFormatting sqref="B8">
    <cfRule type="expression" dxfId="190" priority="30" stopIfTrue="1">
      <formula>IF(OR($L$6="en juego",$L$6="hoy!"),1,0)</formula>
    </cfRule>
  </conditionalFormatting>
  <conditionalFormatting sqref="F11">
    <cfRule type="expression" dxfId="189" priority="29" stopIfTrue="1">
      <formula>IF(OR($L$6="en juego",$L$6="hoy!"),1,0)</formula>
    </cfRule>
  </conditionalFormatting>
  <conditionalFormatting sqref="B10">
    <cfRule type="expression" dxfId="188" priority="28" stopIfTrue="1">
      <formula>IF(OR($L$6="en juego",$L$6="hoy!"),1,0)</formula>
    </cfRule>
  </conditionalFormatting>
  <conditionalFormatting sqref="F8">
    <cfRule type="expression" dxfId="187" priority="27" stopIfTrue="1">
      <formula>IF(OR($L$6="en juego",$L$6="hoy!"),1,0)</formula>
    </cfRule>
  </conditionalFormatting>
  <conditionalFormatting sqref="F10">
    <cfRule type="expression" dxfId="186" priority="26" stopIfTrue="1">
      <formula>IF(OR($L$6="en juego",$L$6="hoy!"),1,0)</formula>
    </cfRule>
  </conditionalFormatting>
  <conditionalFormatting sqref="B7">
    <cfRule type="expression" dxfId="185" priority="25" stopIfTrue="1">
      <formula>IF(OR($L$6="en juego",$L$6="hoy!"),1,0)</formula>
    </cfRule>
  </conditionalFormatting>
  <conditionalFormatting sqref="B11">
    <cfRule type="expression" dxfId="184" priority="24" stopIfTrue="1">
      <formula>IF(OR($L$6="en juego",$L$6="hoy!"),1,0)</formula>
    </cfRule>
  </conditionalFormatting>
  <conditionalFormatting sqref="F7">
    <cfRule type="expression" dxfId="183" priority="23" stopIfTrue="1">
      <formula>IF(OR($L$6="en juego",$L$6="hoy!"),1,0)</formula>
    </cfRule>
  </conditionalFormatting>
  <conditionalFormatting sqref="L11:M11">
    <cfRule type="expression" dxfId="182" priority="22" stopIfTrue="1">
      <formula>IF(OR($L$10="en juego",$L$10="hoy!"),1,0)</formula>
    </cfRule>
  </conditionalFormatting>
  <conditionalFormatting sqref="G20:G21">
    <cfRule type="expression" dxfId="181" priority="21" stopIfTrue="1">
      <formula>IF(AND($H$21=3,$H$22=3,$H$23=3,$H$24=3),1,0)</formula>
    </cfRule>
  </conditionalFormatting>
  <conditionalFormatting sqref="J6:K6">
    <cfRule type="expression" dxfId="180" priority="20" stopIfTrue="1">
      <formula>IF(OR($L$6="en juego",$L$6="hoy!"),1,0)</formula>
    </cfRule>
  </conditionalFormatting>
  <conditionalFormatting sqref="G6">
    <cfRule type="expression" dxfId="179" priority="19" stopIfTrue="1">
      <formula>IF(OR($L$6="en juego",$L$6="hoy!"),1,0)</formula>
    </cfRule>
  </conditionalFormatting>
  <conditionalFormatting sqref="G6">
    <cfRule type="expression" dxfId="178" priority="18" stopIfTrue="1">
      <formula>IF(OR($L$8="en juego",$L$8="hoy!"),1,0)</formula>
    </cfRule>
  </conditionalFormatting>
  <conditionalFormatting sqref="G7:G8 G10:G11">
    <cfRule type="expression" dxfId="177" priority="17" stopIfTrue="1">
      <formula>IF(OR($L$6="en juego",$L$6="hoy!"),1,0)</formula>
    </cfRule>
  </conditionalFormatting>
  <conditionalFormatting sqref="G7:G8 G10:G11">
    <cfRule type="expression" dxfId="176" priority="16" stopIfTrue="1">
      <formula>IF(OR($L$8="en juego",$L$8="hoy!"),1,0)</formula>
    </cfRule>
  </conditionalFormatting>
  <conditionalFormatting sqref="J10:K10">
    <cfRule type="expression" dxfId="175" priority="13" stopIfTrue="1">
      <formula>IF(OR($L$6="en juego",$L$6="hoy!"),1,0)</formula>
    </cfRule>
  </conditionalFormatting>
  <conditionalFormatting sqref="J11:K11">
    <cfRule type="expression" dxfId="174" priority="12" stopIfTrue="1">
      <formula>IF(OR($L$6="en juego",$L$6="hoy!"),1,0)</formula>
    </cfRule>
  </conditionalFormatting>
  <conditionalFormatting sqref="C9 E9">
    <cfRule type="expression" dxfId="173" priority="10" stopIfTrue="1">
      <formula>IF(OR($L$6="en juego",$L$6="hoy!"),1,0)</formula>
    </cfRule>
  </conditionalFormatting>
  <conditionalFormatting sqref="C9:E9 L9">
    <cfRule type="expression" dxfId="172" priority="11" stopIfTrue="1">
      <formula>IF(OR($L$8="en juego",$L$8="hoy!"),1,0)</formula>
    </cfRule>
  </conditionalFormatting>
  <conditionalFormatting sqref="B9">
    <cfRule type="expression" dxfId="171" priority="9" stopIfTrue="1">
      <formula>IF(OR($L$6="en juego",$L$6="hoy!"),1,0)</formula>
    </cfRule>
  </conditionalFormatting>
  <conditionalFormatting sqref="F9">
    <cfRule type="expression" dxfId="170" priority="8" stopIfTrue="1">
      <formula>IF(OR($L$6="en juego",$L$6="hoy!"),1,0)</formula>
    </cfRule>
  </conditionalFormatting>
  <conditionalFormatting sqref="G9">
    <cfRule type="expression" dxfId="169" priority="7" stopIfTrue="1">
      <formula>IF(OR($L$6="en juego",$L$6="hoy!"),1,0)</formula>
    </cfRule>
  </conditionalFormatting>
  <conditionalFormatting sqref="G9">
    <cfRule type="expression" dxfId="168" priority="6" stopIfTrue="1">
      <formula>IF(OR($L$8="en juego",$L$8="hoy!"),1,0)</formula>
    </cfRule>
  </conditionalFormatting>
  <conditionalFormatting sqref="G18:G19">
    <cfRule type="expression" dxfId="167" priority="4" stopIfTrue="1">
      <formula>IF(AND($H$21=3,$H$22=3,$H$23=3,$H$24=3),1,0)</formula>
    </cfRule>
  </conditionalFormatting>
  <conditionalFormatting sqref="J8:K8">
    <cfRule type="expression" dxfId="166" priority="3" stopIfTrue="1">
      <formula>IF(OR($L$6="en juego",$L$6="hoy!"),1,0)</formula>
    </cfRule>
  </conditionalFormatting>
  <conditionalFormatting sqref="J9:K9">
    <cfRule type="expression" dxfId="165" priority="2" stopIfTrue="1">
      <formula>IF(OR($L$6="en juego",$L$6="hoy!"),1,0)</formula>
    </cfRule>
  </conditionalFormatting>
  <conditionalFormatting sqref="J7:K7">
    <cfRule type="expression" dxfId="164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showOutlineSymbols="0" workbookViewId="0">
      <selection activeCell="K3" sqref="K3"/>
    </sheetView>
  </sheetViews>
  <sheetFormatPr baseColWidth="10" defaultColWidth="9.140625" defaultRowHeight="12.75" x14ac:dyDescent="0.2"/>
  <cols>
    <col min="1" max="1" width="2.7109375" style="83" customWidth="1"/>
    <col min="2" max="2" width="27.140625" style="83" bestFit="1" customWidth="1"/>
    <col min="3" max="3" width="3.28515625" style="83" customWidth="1"/>
    <col min="4" max="4" width="1.7109375" style="83" customWidth="1"/>
    <col min="5" max="5" width="3.42578125" style="83" customWidth="1"/>
    <col min="6" max="6" width="29.5703125" style="83" customWidth="1"/>
    <col min="7" max="7" width="17.285156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61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61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121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SPURS UN</v>
      </c>
      <c r="C6" s="155"/>
      <c r="D6" s="156" t="s">
        <v>13</v>
      </c>
      <c r="E6" s="155"/>
      <c r="F6" s="156" t="str">
        <f ca="1">CELL("CONTENIDO",P9)</f>
        <v>#LUGOSTILE</v>
      </c>
      <c r="G6" s="175" t="s">
        <v>80</v>
      </c>
      <c r="H6" s="298">
        <v>42307</v>
      </c>
      <c r="I6" s="299"/>
      <c r="J6" s="297" t="s">
        <v>79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A MI DEME UN PANCITO F.C.</v>
      </c>
      <c r="C7" s="155"/>
      <c r="D7" s="156" t="s">
        <v>13</v>
      </c>
      <c r="E7" s="155"/>
      <c r="F7" s="156" t="str">
        <f ca="1">CELL("CONTENIDO",P13)</f>
        <v>JUGADA DE LABORATORIO</v>
      </c>
      <c r="G7" s="175" t="s">
        <v>80</v>
      </c>
      <c r="H7" s="298">
        <v>42298</v>
      </c>
      <c r="I7" s="299"/>
      <c r="J7" s="297">
        <v>0.66666666666666663</v>
      </c>
      <c r="K7" s="297"/>
      <c r="L7" s="327"/>
      <c r="M7" s="327"/>
      <c r="N7" s="113"/>
      <c r="O7" s="114"/>
      <c r="P7" s="343" t="s">
        <v>126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SPURS UN</v>
      </c>
      <c r="C8" s="155"/>
      <c r="D8" s="156" t="s">
        <v>13</v>
      </c>
      <c r="E8" s="155"/>
      <c r="F8" s="156" t="str">
        <f ca="1">CELL("CONTENIDO",P11)</f>
        <v>A MI DEME UN PANCITO F.C.</v>
      </c>
      <c r="G8" s="175" t="s">
        <v>80</v>
      </c>
      <c r="H8" s="298">
        <v>42313</v>
      </c>
      <c r="I8" s="299"/>
      <c r="J8" s="297" t="s">
        <v>79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#LUGOSTILE</v>
      </c>
      <c r="C9" s="155"/>
      <c r="D9" s="156" t="s">
        <v>13</v>
      </c>
      <c r="E9" s="155"/>
      <c r="F9" s="156" t="str">
        <f ca="1">CELL("CONTENIDO",P13)</f>
        <v>JUGADA DE LABORATORIO</v>
      </c>
      <c r="G9" s="175" t="s">
        <v>80</v>
      </c>
      <c r="H9" s="298">
        <v>42312</v>
      </c>
      <c r="I9" s="299"/>
      <c r="J9" s="297">
        <v>0.66666666666666663</v>
      </c>
      <c r="K9" s="297"/>
      <c r="L9" s="327"/>
      <c r="M9" s="327"/>
      <c r="O9" s="111"/>
      <c r="P9" s="331" t="s">
        <v>109</v>
      </c>
      <c r="Q9" s="332"/>
      <c r="R9" s="332"/>
      <c r="S9" s="333"/>
    </row>
    <row r="10" spans="1:28" ht="24.75" customHeight="1" x14ac:dyDescent="0.2">
      <c r="A10" s="112" t="str">
        <f t="shared" si="0"/>
        <v/>
      </c>
      <c r="B10" s="154" t="str">
        <f ca="1">CELL("CONTENIDO",P7)</f>
        <v>SPURS UN</v>
      </c>
      <c r="C10" s="155"/>
      <c r="D10" s="156" t="s">
        <v>13</v>
      </c>
      <c r="E10" s="155"/>
      <c r="F10" s="156" t="str">
        <f ca="1">CELL("CONTENIDO",P13)</f>
        <v>JUGADA DE LABORATORIO</v>
      </c>
      <c r="G10" s="175" t="s">
        <v>80</v>
      </c>
      <c r="H10" s="298">
        <v>42329</v>
      </c>
      <c r="I10" s="299"/>
      <c r="J10" s="297">
        <v>0.45833333333333331</v>
      </c>
      <c r="K10" s="297"/>
      <c r="L10" s="327"/>
      <c r="M10" s="330"/>
      <c r="O10" s="111"/>
      <c r="P10" s="340"/>
      <c r="Q10" s="341"/>
      <c r="R10" s="341"/>
      <c r="S10" s="342"/>
    </row>
    <row r="11" spans="1:28" ht="24.75" customHeight="1" x14ac:dyDescent="0.2">
      <c r="A11" s="112" t="str">
        <f t="shared" si="0"/>
        <v/>
      </c>
      <c r="B11" s="154" t="str">
        <f ca="1">CELL("CONTENIDO",P9)</f>
        <v>#LUGOSTILE</v>
      </c>
      <c r="C11" s="155"/>
      <c r="D11" s="156" t="s">
        <v>13</v>
      </c>
      <c r="E11" s="155"/>
      <c r="F11" s="156" t="str">
        <f ca="1">CELL("CONTENIDO",P11)</f>
        <v>A MI DEME UN PANCITO F.C.</v>
      </c>
      <c r="G11" s="175" t="s">
        <v>80</v>
      </c>
      <c r="H11" s="298">
        <v>42326</v>
      </c>
      <c r="I11" s="299"/>
      <c r="J11" s="297">
        <v>0.66666666666666663</v>
      </c>
      <c r="K11" s="297"/>
      <c r="L11" s="327"/>
      <c r="M11" s="330"/>
      <c r="O11" s="111"/>
      <c r="P11" s="283" t="s">
        <v>199</v>
      </c>
      <c r="Q11" s="284"/>
      <c r="R11" s="284"/>
      <c r="S11" s="285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286"/>
      <c r="Q12" s="287"/>
      <c r="R12" s="287"/>
      <c r="S12" s="288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283" t="s">
        <v>101</v>
      </c>
      <c r="Q13" s="284"/>
      <c r="R13" s="284"/>
      <c r="S13" s="285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289"/>
      <c r="Q14" s="290"/>
      <c r="R14" s="290"/>
      <c r="S14" s="291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122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123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124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125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/>
  <mergeCells count="31">
    <mergeCell ref="G16:O16"/>
    <mergeCell ref="Q29:R29"/>
    <mergeCell ref="H11:I11"/>
    <mergeCell ref="J11:K11"/>
    <mergeCell ref="L11:M11"/>
    <mergeCell ref="L7:M7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P7:S8"/>
    <mergeCell ref="P9:S10"/>
    <mergeCell ref="P11:S12"/>
    <mergeCell ref="P13:S14"/>
    <mergeCell ref="A1:S2"/>
    <mergeCell ref="B4:M4"/>
    <mergeCell ref="P4:S6"/>
    <mergeCell ref="B5:F5"/>
    <mergeCell ref="H5:I5"/>
    <mergeCell ref="J5:K5"/>
    <mergeCell ref="L5:M5"/>
    <mergeCell ref="H6:I6"/>
    <mergeCell ref="J6:K6"/>
    <mergeCell ref="L6:M6"/>
    <mergeCell ref="H7:I7"/>
    <mergeCell ref="J7:K7"/>
  </mergeCells>
  <conditionalFormatting sqref="F18:F19">
    <cfRule type="expression" dxfId="163" priority="45" stopIfTrue="1">
      <formula>IF(AND($H$18=3,$H$19=3,$H$20=3,$H$21=3),1,0)</formula>
    </cfRule>
  </conditionalFormatting>
  <conditionalFormatting sqref="C7:E7 L7:M7">
    <cfRule type="expression" dxfId="162" priority="40" stopIfTrue="1">
      <formula>IF(OR($L$7="en juego",$L$7="hoy!"),1,0)</formula>
    </cfRule>
  </conditionalFormatting>
  <conditionalFormatting sqref="C7:C8 E7:E8 E10:E11 C10:C11">
    <cfRule type="expression" dxfId="161" priority="41" stopIfTrue="1">
      <formula>IF(OR($L$6="en juego",$L$6="hoy!"),1,0)</formula>
    </cfRule>
  </conditionalFormatting>
  <conditionalFormatting sqref="C8:E8 L8">
    <cfRule type="expression" dxfId="160" priority="42" stopIfTrue="1">
      <formula>IF(OR($L$8="en juego",$L$8="hoy!"),1,0)</formula>
    </cfRule>
  </conditionalFormatting>
  <conditionalFormatting sqref="C10:E10 L10:M10">
    <cfRule type="expression" dxfId="159" priority="43" stopIfTrue="1">
      <formula>IF(OR($L$10="en juego",$L$10="hoy!"),1,0)</formula>
    </cfRule>
  </conditionalFormatting>
  <conditionalFormatting sqref="C11:E11">
    <cfRule type="expression" dxfId="158" priority="44" stopIfTrue="1">
      <formula>IF(OR($L$11="en juego",$L$11="hoy!"),1,0)</formula>
    </cfRule>
  </conditionalFormatting>
  <conditionalFormatting sqref="B8">
    <cfRule type="expression" dxfId="157" priority="39" stopIfTrue="1">
      <formula>IF(OR($L$6="en juego",$L$6="hoy!"),1,0)</formula>
    </cfRule>
  </conditionalFormatting>
  <conditionalFormatting sqref="F11">
    <cfRule type="expression" dxfId="156" priority="38" stopIfTrue="1">
      <formula>IF(OR($L$6="en juego",$L$6="hoy!"),1,0)</formula>
    </cfRule>
  </conditionalFormatting>
  <conditionalFormatting sqref="B10">
    <cfRule type="expression" dxfId="155" priority="37" stopIfTrue="1">
      <formula>IF(OR($L$6="en juego",$L$6="hoy!"),1,0)</formula>
    </cfRule>
  </conditionalFormatting>
  <conditionalFormatting sqref="F8">
    <cfRule type="expression" dxfId="154" priority="36" stopIfTrue="1">
      <formula>IF(OR($L$6="en juego",$L$6="hoy!"),1,0)</formula>
    </cfRule>
  </conditionalFormatting>
  <conditionalFormatting sqref="F10">
    <cfRule type="expression" dxfId="153" priority="35" stopIfTrue="1">
      <formula>IF(OR($L$6="en juego",$L$6="hoy!"),1,0)</formula>
    </cfRule>
  </conditionalFormatting>
  <conditionalFormatting sqref="B7">
    <cfRule type="expression" dxfId="152" priority="34" stopIfTrue="1">
      <formula>IF(OR($L$6="en juego",$L$6="hoy!"),1,0)</formula>
    </cfRule>
  </conditionalFormatting>
  <conditionalFormatting sqref="B11">
    <cfRule type="expression" dxfId="151" priority="33" stopIfTrue="1">
      <formula>IF(OR($L$6="en juego",$L$6="hoy!"),1,0)</formula>
    </cfRule>
  </conditionalFormatting>
  <conditionalFormatting sqref="F7">
    <cfRule type="expression" dxfId="150" priority="32" stopIfTrue="1">
      <formula>IF(OR($L$6="en juego",$L$6="hoy!"),1,0)</formula>
    </cfRule>
  </conditionalFormatting>
  <conditionalFormatting sqref="L11:M11">
    <cfRule type="expression" dxfId="149" priority="31" stopIfTrue="1">
      <formula>IF(OR($L$10="en juego",$L$10="hoy!"),1,0)</formula>
    </cfRule>
  </conditionalFormatting>
  <conditionalFormatting sqref="G20:G21">
    <cfRule type="expression" dxfId="148" priority="30" stopIfTrue="1">
      <formula>IF(AND($H$21=3,$H$22=3,$H$23=3,$H$24=3),1,0)</formula>
    </cfRule>
  </conditionalFormatting>
  <conditionalFormatting sqref="G7:G8 G10:G11">
    <cfRule type="expression" dxfId="147" priority="26" stopIfTrue="1">
      <formula>IF(OR($L$6="en juego",$L$6="hoy!"),1,0)</formula>
    </cfRule>
  </conditionalFormatting>
  <conditionalFormatting sqref="G7:G8 G10:G11">
    <cfRule type="expression" dxfId="146" priority="25" stopIfTrue="1">
      <formula>IF(OR($L$8="en juego",$L$8="hoy!"),1,0)</formula>
    </cfRule>
  </conditionalFormatting>
  <conditionalFormatting sqref="J8:K8">
    <cfRule type="expression" dxfId="145" priority="23" stopIfTrue="1">
      <formula>IF(OR($L$6="en juego",$L$6="hoy!"),1,0)</formula>
    </cfRule>
  </conditionalFormatting>
  <conditionalFormatting sqref="C9 E9">
    <cfRule type="expression" dxfId="144" priority="19" stopIfTrue="1">
      <formula>IF(OR($L$6="en juego",$L$6="hoy!"),1,0)</formula>
    </cfRule>
  </conditionalFormatting>
  <conditionalFormatting sqref="C9:E9 L9">
    <cfRule type="expression" dxfId="143" priority="20" stopIfTrue="1">
      <formula>IF(OR($L$8="en juego",$L$8="hoy!"),1,0)</formula>
    </cfRule>
  </conditionalFormatting>
  <conditionalFormatting sqref="B9">
    <cfRule type="expression" dxfId="142" priority="18" stopIfTrue="1">
      <formula>IF(OR($L$6="en juego",$L$6="hoy!"),1,0)</formula>
    </cfRule>
  </conditionalFormatting>
  <conditionalFormatting sqref="F9">
    <cfRule type="expression" dxfId="141" priority="17" stopIfTrue="1">
      <formula>IF(OR($L$6="en juego",$L$6="hoy!"),1,0)</formula>
    </cfRule>
  </conditionalFormatting>
  <conditionalFormatting sqref="G9">
    <cfRule type="expression" dxfId="140" priority="16" stopIfTrue="1">
      <formula>IF(OR($L$6="en juego",$L$6="hoy!"),1,0)</formula>
    </cfRule>
  </conditionalFormatting>
  <conditionalFormatting sqref="G9">
    <cfRule type="expression" dxfId="139" priority="15" stopIfTrue="1">
      <formula>IF(OR($L$8="en juego",$L$8="hoy!"),1,0)</formula>
    </cfRule>
  </conditionalFormatting>
  <conditionalFormatting sqref="G18:G19">
    <cfRule type="expression" dxfId="138" priority="13" stopIfTrue="1">
      <formula>IF(AND($H$21=3,$H$22=3,$H$23=3,$H$24=3),1,0)</formula>
    </cfRule>
  </conditionalFormatting>
  <conditionalFormatting sqref="J7:K7">
    <cfRule type="expression" dxfId="137" priority="12" stopIfTrue="1">
      <formula>IF(OR($L$6="en juego",$L$6="hoy!"),1,0)</formula>
    </cfRule>
  </conditionalFormatting>
  <conditionalFormatting sqref="J9:K9">
    <cfRule type="expression" dxfId="136" priority="11" stopIfTrue="1">
      <formula>IF(OR($L$6="en juego",$L$6="hoy!"),1,0)</formula>
    </cfRule>
  </conditionalFormatting>
  <conditionalFormatting sqref="C6:E6 L6:M6">
    <cfRule type="expression" dxfId="135" priority="9" stopIfTrue="1">
      <formula>IF(OR($L$7="en juego",$L$7="hoy!"),1,0)</formula>
    </cfRule>
  </conditionalFormatting>
  <conditionalFormatting sqref="C6 E6">
    <cfRule type="expression" dxfId="134" priority="10" stopIfTrue="1">
      <formula>IF(OR($L$6="en juego",$L$6="hoy!"),1,0)</formula>
    </cfRule>
  </conditionalFormatting>
  <conditionalFormatting sqref="B6">
    <cfRule type="expression" dxfId="133" priority="8" stopIfTrue="1">
      <formula>IF(OR($L$6="en juego",$L$6="hoy!"),1,0)</formula>
    </cfRule>
  </conditionalFormatting>
  <conditionalFormatting sqref="F6">
    <cfRule type="expression" dxfId="132" priority="7" stopIfTrue="1">
      <formula>IF(OR($L$6="en juego",$L$6="hoy!"),1,0)</formula>
    </cfRule>
  </conditionalFormatting>
  <conditionalFormatting sqref="G6">
    <cfRule type="expression" dxfId="131" priority="6" stopIfTrue="1">
      <formula>IF(OR($L$6="en juego",$L$6="hoy!"),1,0)</formula>
    </cfRule>
  </conditionalFormatting>
  <conditionalFormatting sqref="G6">
    <cfRule type="expression" dxfId="130" priority="5" stopIfTrue="1">
      <formula>IF(OR($L$8="en juego",$L$8="hoy!"),1,0)</formula>
    </cfRule>
  </conditionalFormatting>
  <conditionalFormatting sqref="J6:K6">
    <cfRule type="expression" dxfId="129" priority="3" stopIfTrue="1">
      <formula>IF(OR($L$6="en juego",$L$6="hoy!"),1,0)</formula>
    </cfRule>
  </conditionalFormatting>
  <conditionalFormatting sqref="J10:K10">
    <cfRule type="expression" dxfId="128" priority="2" stopIfTrue="1">
      <formula>IF(OR($L$6="en juego",$L$6="hoy!"),1,0)</formula>
    </cfRule>
  </conditionalFormatting>
  <conditionalFormatting sqref="J11:K11">
    <cfRule type="expression" dxfId="12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showGridLines="0" tabSelected="1" showOutlineSymbols="0" workbookViewId="0">
      <selection activeCell="J11" sqref="J11:K11"/>
    </sheetView>
  </sheetViews>
  <sheetFormatPr baseColWidth="10" defaultColWidth="9.140625" defaultRowHeight="12.75" x14ac:dyDescent="0.2"/>
  <cols>
    <col min="1" max="1" width="2.7109375" style="83" customWidth="1"/>
    <col min="2" max="2" width="20.5703125" style="83" bestFit="1" customWidth="1"/>
    <col min="3" max="3" width="3.28515625" style="83" customWidth="1"/>
    <col min="4" max="4" width="1.7109375" style="83" customWidth="1"/>
    <col min="5" max="5" width="3.42578125" style="83" customWidth="1"/>
    <col min="6" max="6" width="23.85546875" style="83" customWidth="1"/>
    <col min="7" max="7" width="17.28515625" style="83" customWidth="1"/>
    <col min="8" max="8" width="8.42578125" style="83" customWidth="1"/>
    <col min="9" max="9" width="19.285156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61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61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201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274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VASCO DA PATA</v>
      </c>
      <c r="C6" s="155"/>
      <c r="D6" s="156" t="s">
        <v>13</v>
      </c>
      <c r="E6" s="155"/>
      <c r="F6" s="156" t="str">
        <f ca="1">CELL("CONTENIDO",P9)</f>
        <v>JUANCHO´S F.C.</v>
      </c>
      <c r="G6" s="175" t="s">
        <v>80</v>
      </c>
      <c r="H6" s="298">
        <v>42307</v>
      </c>
      <c r="I6" s="299"/>
      <c r="J6" s="347">
        <v>0.70833333333333337</v>
      </c>
      <c r="K6" s="348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AGROWIN TEAM</v>
      </c>
      <c r="C7" s="155"/>
      <c r="D7" s="156" t="s">
        <v>13</v>
      </c>
      <c r="E7" s="155"/>
      <c r="F7" s="156" t="str">
        <f ca="1">CELL("CONTENIDO",P13)</f>
        <v>MECATRONCOS</v>
      </c>
      <c r="G7" s="175" t="s">
        <v>80</v>
      </c>
      <c r="H7" s="298">
        <v>42305</v>
      </c>
      <c r="I7" s="299"/>
      <c r="J7" s="347">
        <v>0.54166666666666663</v>
      </c>
      <c r="K7" s="348"/>
      <c r="L7" s="327"/>
      <c r="M7" s="327"/>
      <c r="N7" s="113"/>
      <c r="O7" s="114"/>
      <c r="P7" s="343" t="s">
        <v>162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VASCO DA PATA</v>
      </c>
      <c r="C8" s="155"/>
      <c r="D8" s="156" t="s">
        <v>13</v>
      </c>
      <c r="E8" s="155"/>
      <c r="F8" s="156" t="str">
        <f ca="1">CELL("CONTENIDO",P11)</f>
        <v>AGROWIN TEAM</v>
      </c>
      <c r="G8" s="175" t="s">
        <v>80</v>
      </c>
      <c r="H8" s="298">
        <v>42321</v>
      </c>
      <c r="I8" s="299"/>
      <c r="J8" s="297">
        <v>0.58333333333333337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JUANCHO´S F.C.</v>
      </c>
      <c r="C9" s="155"/>
      <c r="D9" s="156" t="s">
        <v>13</v>
      </c>
      <c r="E9" s="155"/>
      <c r="F9" s="156" t="str">
        <f ca="1">CELL("CONTENIDO",P13)</f>
        <v>MECATRONCOS</v>
      </c>
      <c r="G9" s="175" t="s">
        <v>80</v>
      </c>
      <c r="H9" s="298">
        <v>42322</v>
      </c>
      <c r="I9" s="299"/>
      <c r="J9" s="347">
        <v>0.41666666666666669</v>
      </c>
      <c r="K9" s="348"/>
      <c r="L9" s="327"/>
      <c r="M9" s="327"/>
      <c r="O9" s="111"/>
      <c r="P9" s="331" t="s">
        <v>116</v>
      </c>
      <c r="Q9" s="332"/>
      <c r="R9" s="332"/>
      <c r="S9" s="333"/>
    </row>
    <row r="10" spans="1:28" ht="24.75" customHeight="1" x14ac:dyDescent="0.2">
      <c r="A10" s="112" t="str">
        <f t="shared" si="0"/>
        <v/>
      </c>
      <c r="B10" s="154" t="str">
        <f ca="1">CELL("CONTENIDO",P7)</f>
        <v>VASCO DA PATA</v>
      </c>
      <c r="C10" s="155"/>
      <c r="D10" s="156" t="s">
        <v>13</v>
      </c>
      <c r="E10" s="155"/>
      <c r="F10" s="156" t="str">
        <f ca="1">CELL("CONTENIDO",P13)</f>
        <v>MECATRONCOS</v>
      </c>
      <c r="G10" s="175" t="s">
        <v>80</v>
      </c>
      <c r="H10" s="298">
        <v>42329</v>
      </c>
      <c r="I10" s="299"/>
      <c r="J10" s="297" t="s">
        <v>79</v>
      </c>
      <c r="K10" s="297"/>
      <c r="L10" s="327"/>
      <c r="M10" s="330"/>
      <c r="O10" s="111"/>
      <c r="P10" s="340"/>
      <c r="Q10" s="341"/>
      <c r="R10" s="341"/>
      <c r="S10" s="342"/>
    </row>
    <row r="11" spans="1:28" ht="24.75" customHeight="1" x14ac:dyDescent="0.2">
      <c r="A11" s="112" t="str">
        <f t="shared" si="0"/>
        <v/>
      </c>
      <c r="B11" s="154" t="str">
        <f ca="1">CELL("CONTENIDO",P9)</f>
        <v>JUANCHO´S F.C.</v>
      </c>
      <c r="C11" s="155"/>
      <c r="D11" s="156" t="s">
        <v>13</v>
      </c>
      <c r="E11" s="155"/>
      <c r="F11" s="156" t="str">
        <f ca="1">CELL("CONTENIDO",P11)</f>
        <v>AGROWIN TEAM</v>
      </c>
      <c r="G11" s="175" t="s">
        <v>80</v>
      </c>
      <c r="H11" s="298">
        <v>42327</v>
      </c>
      <c r="I11" s="299"/>
      <c r="J11" s="347">
        <v>0.66666666666666663</v>
      </c>
      <c r="K11" s="348"/>
      <c r="L11" s="327"/>
      <c r="M11" s="330"/>
      <c r="O11" s="111"/>
      <c r="P11" s="331" t="s">
        <v>164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31" t="s">
        <v>91</v>
      </c>
      <c r="Q13" s="332"/>
      <c r="R13" s="332"/>
      <c r="S13" s="333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34"/>
      <c r="Q14" s="335"/>
      <c r="R14" s="335"/>
      <c r="S14" s="336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">
        <v>162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">
        <v>163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">
        <v>164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">
        <v>91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/>
  <mergeCells count="31">
    <mergeCell ref="Q29:R29"/>
    <mergeCell ref="L11:M11"/>
    <mergeCell ref="P11:S12"/>
    <mergeCell ref="P13:S14"/>
    <mergeCell ref="G16:O16"/>
    <mergeCell ref="H11:I11"/>
    <mergeCell ref="J11:K11"/>
    <mergeCell ref="L9:M9"/>
    <mergeCell ref="P9:S10"/>
    <mergeCell ref="H10:I10"/>
    <mergeCell ref="J10:K10"/>
    <mergeCell ref="L10:M10"/>
    <mergeCell ref="H9:I9"/>
    <mergeCell ref="J9:K9"/>
    <mergeCell ref="H7:I7"/>
    <mergeCell ref="J7:K7"/>
    <mergeCell ref="L7:M7"/>
    <mergeCell ref="P7:S8"/>
    <mergeCell ref="H8:I8"/>
    <mergeCell ref="J8:K8"/>
    <mergeCell ref="L8:M8"/>
    <mergeCell ref="A1:S2"/>
    <mergeCell ref="B4:M4"/>
    <mergeCell ref="P4:S6"/>
    <mergeCell ref="B5:F5"/>
    <mergeCell ref="H5:I5"/>
    <mergeCell ref="J5:K5"/>
    <mergeCell ref="L5:M5"/>
    <mergeCell ref="L6:M6"/>
    <mergeCell ref="H6:I6"/>
    <mergeCell ref="J6:K6"/>
  </mergeCells>
  <conditionalFormatting sqref="F18:F19">
    <cfRule type="expression" dxfId="126" priority="41" stopIfTrue="1">
      <formula>IF(AND($H$18=3,$H$19=3,$H$20=3,$H$21=3),1,0)</formula>
    </cfRule>
  </conditionalFormatting>
  <conditionalFormatting sqref="C7:E7 L7:M7">
    <cfRule type="expression" dxfId="125" priority="36" stopIfTrue="1">
      <formula>IF(OR($L$7="en juego",$L$7="hoy!"),1,0)</formula>
    </cfRule>
  </conditionalFormatting>
  <conditionalFormatting sqref="C7:C8 E7:E8 E10:E11 C10:C11">
    <cfRule type="expression" dxfId="124" priority="37" stopIfTrue="1">
      <formula>IF(OR($L$6="en juego",$L$6="hoy!"),1,0)</formula>
    </cfRule>
  </conditionalFormatting>
  <conditionalFormatting sqref="C8:E8 L8">
    <cfRule type="expression" dxfId="123" priority="38" stopIfTrue="1">
      <formula>IF(OR($L$8="en juego",$L$8="hoy!"),1,0)</formula>
    </cfRule>
  </conditionalFormatting>
  <conditionalFormatting sqref="C10:E10 L10:M10">
    <cfRule type="expression" dxfId="122" priority="39" stopIfTrue="1">
      <formula>IF(OR($L$10="en juego",$L$10="hoy!"),1,0)</formula>
    </cfRule>
  </conditionalFormatting>
  <conditionalFormatting sqref="C11:E11">
    <cfRule type="expression" dxfId="121" priority="40" stopIfTrue="1">
      <formula>IF(OR($L$11="en juego",$L$11="hoy!"),1,0)</formula>
    </cfRule>
  </conditionalFormatting>
  <conditionalFormatting sqref="B8">
    <cfRule type="expression" dxfId="120" priority="35" stopIfTrue="1">
      <formula>IF(OR($L$6="en juego",$L$6="hoy!"),1,0)</formula>
    </cfRule>
  </conditionalFormatting>
  <conditionalFormatting sqref="F11">
    <cfRule type="expression" dxfId="119" priority="34" stopIfTrue="1">
      <formula>IF(OR($L$6="en juego",$L$6="hoy!"),1,0)</formula>
    </cfRule>
  </conditionalFormatting>
  <conditionalFormatting sqref="B10">
    <cfRule type="expression" dxfId="118" priority="33" stopIfTrue="1">
      <formula>IF(OR($L$6="en juego",$L$6="hoy!"),1,0)</formula>
    </cfRule>
  </conditionalFormatting>
  <conditionalFormatting sqref="F8">
    <cfRule type="expression" dxfId="117" priority="32" stopIfTrue="1">
      <formula>IF(OR($L$6="en juego",$L$6="hoy!"),1,0)</formula>
    </cfRule>
  </conditionalFormatting>
  <conditionalFormatting sqref="F10">
    <cfRule type="expression" dxfId="116" priority="31" stopIfTrue="1">
      <formula>IF(OR($L$6="en juego",$L$6="hoy!"),1,0)</formula>
    </cfRule>
  </conditionalFormatting>
  <conditionalFormatting sqref="B7">
    <cfRule type="expression" dxfId="115" priority="30" stopIfTrue="1">
      <formula>IF(OR($L$6="en juego",$L$6="hoy!"),1,0)</formula>
    </cfRule>
  </conditionalFormatting>
  <conditionalFormatting sqref="B11">
    <cfRule type="expression" dxfId="114" priority="29" stopIfTrue="1">
      <formula>IF(OR($L$6="en juego",$L$6="hoy!"),1,0)</formula>
    </cfRule>
  </conditionalFormatting>
  <conditionalFormatting sqref="F7">
    <cfRule type="expression" dxfId="113" priority="28" stopIfTrue="1">
      <formula>IF(OR($L$6="en juego",$L$6="hoy!"),1,0)</formula>
    </cfRule>
  </conditionalFormatting>
  <conditionalFormatting sqref="L11:M11">
    <cfRule type="expression" dxfId="112" priority="27" stopIfTrue="1">
      <formula>IF(OR($L$10="en juego",$L$10="hoy!"),1,0)</formula>
    </cfRule>
  </conditionalFormatting>
  <conditionalFormatting sqref="G20:G21">
    <cfRule type="expression" dxfId="111" priority="26" stopIfTrue="1">
      <formula>IF(AND($H$21=3,$H$22=3,$H$23=3,$H$24=3),1,0)</formula>
    </cfRule>
  </conditionalFormatting>
  <conditionalFormatting sqref="G7:G8 G10:G11">
    <cfRule type="expression" dxfId="110" priority="25" stopIfTrue="1">
      <formula>IF(OR($L$6="en juego",$L$6="hoy!"),1,0)</formula>
    </cfRule>
  </conditionalFormatting>
  <conditionalFormatting sqref="G7:G8 G10:G11">
    <cfRule type="expression" dxfId="109" priority="24" stopIfTrue="1">
      <formula>IF(OR($L$8="en juego",$L$8="hoy!"),1,0)</formula>
    </cfRule>
  </conditionalFormatting>
  <conditionalFormatting sqref="J10:K10">
    <cfRule type="expression" dxfId="108" priority="22" stopIfTrue="1">
      <formula>IF(OR($L$6="en juego",$L$6="hoy!"),1,0)</formula>
    </cfRule>
  </conditionalFormatting>
  <conditionalFormatting sqref="C9 E9">
    <cfRule type="expression" dxfId="107" priority="19" stopIfTrue="1">
      <formula>IF(OR($L$6="en juego",$L$6="hoy!"),1,0)</formula>
    </cfRule>
  </conditionalFormatting>
  <conditionalFormatting sqref="C9:E9 L9">
    <cfRule type="expression" dxfId="106" priority="20" stopIfTrue="1">
      <formula>IF(OR($L$8="en juego",$L$8="hoy!"),1,0)</formula>
    </cfRule>
  </conditionalFormatting>
  <conditionalFormatting sqref="B9">
    <cfRule type="expression" dxfId="105" priority="18" stopIfTrue="1">
      <formula>IF(OR($L$6="en juego",$L$6="hoy!"),1,0)</formula>
    </cfRule>
  </conditionalFormatting>
  <conditionalFormatting sqref="F9">
    <cfRule type="expression" dxfId="104" priority="17" stopIfTrue="1">
      <formula>IF(OR($L$6="en juego",$L$6="hoy!"),1,0)</formula>
    </cfRule>
  </conditionalFormatting>
  <conditionalFormatting sqref="G9">
    <cfRule type="expression" dxfId="103" priority="16" stopIfTrue="1">
      <formula>IF(OR($L$6="en juego",$L$6="hoy!"),1,0)</formula>
    </cfRule>
  </conditionalFormatting>
  <conditionalFormatting sqref="G9">
    <cfRule type="expression" dxfId="102" priority="15" stopIfTrue="1">
      <formula>IF(OR($L$8="en juego",$L$8="hoy!"),1,0)</formula>
    </cfRule>
  </conditionalFormatting>
  <conditionalFormatting sqref="G18:G19">
    <cfRule type="expression" dxfId="101" priority="14" stopIfTrue="1">
      <formula>IF(AND($H$21=3,$H$22=3,$H$23=3,$H$24=3),1,0)</formula>
    </cfRule>
  </conditionalFormatting>
  <conditionalFormatting sqref="J7:K7">
    <cfRule type="expression" dxfId="100" priority="13" stopIfTrue="1">
      <formula>IF(OR($L$6="en juego",$L$6="hoy!"),1,0)</formula>
    </cfRule>
  </conditionalFormatting>
  <conditionalFormatting sqref="C6:E6 L6:M6">
    <cfRule type="expression" dxfId="99" priority="10" stopIfTrue="1">
      <formula>IF(OR($L$7="en juego",$L$7="hoy!"),1,0)</formula>
    </cfRule>
  </conditionalFormatting>
  <conditionalFormatting sqref="C6 E6">
    <cfRule type="expression" dxfId="98" priority="11" stopIfTrue="1">
      <formula>IF(OR($L$6="en juego",$L$6="hoy!"),1,0)</formula>
    </cfRule>
  </conditionalFormatting>
  <conditionalFormatting sqref="B6">
    <cfRule type="expression" dxfId="97" priority="9" stopIfTrue="1">
      <formula>IF(OR($L$6="en juego",$L$6="hoy!"),1,0)</formula>
    </cfRule>
  </conditionalFormatting>
  <conditionalFormatting sqref="F6">
    <cfRule type="expression" dxfId="96" priority="8" stopIfTrue="1">
      <formula>IF(OR($L$6="en juego",$L$6="hoy!"),1,0)</formula>
    </cfRule>
  </conditionalFormatting>
  <conditionalFormatting sqref="G6">
    <cfRule type="expression" dxfId="95" priority="7" stopIfTrue="1">
      <formula>IF(OR($L$6="en juego",$L$6="hoy!"),1,0)</formula>
    </cfRule>
  </conditionalFormatting>
  <conditionalFormatting sqref="G6">
    <cfRule type="expression" dxfId="94" priority="6" stopIfTrue="1">
      <formula>IF(OR($L$8="en juego",$L$8="hoy!"),1,0)</formula>
    </cfRule>
  </conditionalFormatting>
  <conditionalFormatting sqref="J8:K8">
    <cfRule type="expression" dxfId="93" priority="4" stopIfTrue="1">
      <formula>IF(OR($L$6="en juego",$L$6="hoy!"),1,0)</formula>
    </cfRule>
  </conditionalFormatting>
  <conditionalFormatting sqref="J6:K6">
    <cfRule type="expression" dxfId="92" priority="3" stopIfTrue="1">
      <formula>IF(OR($L$6="en juego",$L$6="hoy!"),1,0)</formula>
    </cfRule>
  </conditionalFormatting>
  <conditionalFormatting sqref="J9:K9">
    <cfRule type="expression" dxfId="91" priority="2" stopIfTrue="1">
      <formula>IF(OR($L$6="en juego",$L$6="hoy!"),1,0)</formula>
    </cfRule>
  </conditionalFormatting>
  <conditionalFormatting sqref="J11:K11">
    <cfRule type="expression" dxfId="9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81"/>
  <sheetViews>
    <sheetView showGridLines="0" showOutlineSymbols="0" workbookViewId="0">
      <pane ySplit="5" topLeftCell="A40" activePane="bottomLeft" state="frozen"/>
      <selection activeCell="A6" sqref="A6"/>
      <selection pane="bottomLeft" activeCell="C46" sqref="C46"/>
    </sheetView>
  </sheetViews>
  <sheetFormatPr baseColWidth="10" defaultColWidth="9.140625" defaultRowHeight="23.25" x14ac:dyDescent="0.2"/>
  <cols>
    <col min="1" max="1" width="16.7109375" style="205" customWidth="1"/>
    <col min="2" max="2" width="27.7109375" style="199" customWidth="1"/>
    <col min="3" max="3" width="19.7109375" style="185" customWidth="1"/>
    <col min="4" max="4" width="18.42578125" style="186" customWidth="1"/>
    <col min="5" max="5" width="28.5703125" style="181" customWidth="1"/>
    <col min="6" max="6" width="3.7109375" style="73" customWidth="1"/>
    <col min="7" max="7" width="4.140625" style="73" customWidth="1"/>
    <col min="8" max="8" width="6.42578125" style="73" customWidth="1"/>
    <col min="9" max="9" width="11.7109375" style="73" customWidth="1"/>
    <col min="10" max="10" width="29.5703125" style="199" customWidth="1"/>
    <col min="11" max="11" width="25.42578125" style="73" customWidth="1"/>
    <col min="12" max="12" width="7.7109375" style="73" bestFit="1" customWidth="1"/>
    <col min="13" max="13" width="5.42578125" style="73" bestFit="1" customWidth="1"/>
    <col min="14" max="14" width="1.7109375" style="73" customWidth="1"/>
    <col min="15" max="15" width="9.140625" style="73" customWidth="1"/>
    <col min="16" max="16" width="2.42578125" style="73" hidden="1" customWidth="1"/>
    <col min="17" max="17" width="2" style="73" hidden="1" customWidth="1"/>
    <col min="18" max="16384" width="9.140625" style="73"/>
  </cols>
  <sheetData>
    <row r="1" spans="1:38" s="69" customFormat="1" ht="51" customHeight="1" x14ac:dyDescent="0.2">
      <c r="A1" s="309" t="s">
        <v>203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67"/>
      <c r="U1" s="67"/>
      <c r="V1" s="93"/>
      <c r="W1" s="93"/>
      <c r="X1" s="93"/>
    </row>
    <row r="2" spans="1:38" s="69" customFormat="1" ht="80.2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7"/>
      <c r="U2" s="67"/>
      <c r="V2" s="93"/>
      <c r="W2" s="93"/>
      <c r="X2" s="93"/>
    </row>
    <row r="3" spans="1:38" ht="15" customHeight="1" x14ac:dyDescent="0.2">
      <c r="A3" s="201"/>
      <c r="B3" s="195"/>
      <c r="C3" s="182"/>
      <c r="D3" s="183"/>
      <c r="E3" s="178"/>
      <c r="F3" s="72"/>
      <c r="G3" s="70"/>
      <c r="H3" s="70"/>
      <c r="I3" s="70"/>
      <c r="J3" s="195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8" ht="12.75" customHeight="1" thickBot="1" x14ac:dyDescent="0.3">
      <c r="A4" s="201"/>
      <c r="B4" s="195"/>
      <c r="C4" s="182"/>
      <c r="D4" s="183"/>
      <c r="E4" s="178"/>
      <c r="F4" s="72"/>
      <c r="G4" s="70"/>
      <c r="H4" s="70"/>
      <c r="I4" s="70"/>
      <c r="J4" s="195"/>
      <c r="K4" s="70"/>
      <c r="L4" s="94"/>
      <c r="M4" s="95"/>
      <c r="N4" s="70"/>
      <c r="O4" s="75"/>
      <c r="P4" s="70"/>
      <c r="Q4" s="70"/>
      <c r="R4" s="70"/>
      <c r="S4" s="70"/>
      <c r="T4" s="70"/>
      <c r="U4" s="70"/>
      <c r="V4" s="70"/>
      <c r="W4" s="70"/>
      <c r="X4" s="70"/>
    </row>
    <row r="5" spans="1:38" ht="24" customHeight="1" thickBot="1" x14ac:dyDescent="0.2">
      <c r="A5" s="206" t="s">
        <v>84</v>
      </c>
      <c r="B5" s="206" t="s">
        <v>63</v>
      </c>
      <c r="C5" s="206" t="s">
        <v>83</v>
      </c>
      <c r="D5" s="206" t="s">
        <v>65</v>
      </c>
      <c r="E5" s="349" t="s">
        <v>81</v>
      </c>
      <c r="F5" s="350"/>
      <c r="G5" s="351" t="s">
        <v>67</v>
      </c>
      <c r="H5" s="352"/>
      <c r="I5" s="207"/>
      <c r="J5" s="247" t="s">
        <v>82</v>
      </c>
      <c r="K5" s="249" t="s">
        <v>89</v>
      </c>
      <c r="L5" s="96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ht="23.25" customHeight="1" x14ac:dyDescent="0.2">
      <c r="A6" s="241"/>
      <c r="B6" s="242"/>
      <c r="C6" s="243"/>
      <c r="D6" s="244"/>
      <c r="E6" s="245"/>
      <c r="F6" s="246"/>
      <c r="G6" s="246"/>
      <c r="H6" s="246"/>
      <c r="I6" s="246"/>
      <c r="J6" s="242"/>
      <c r="K6" s="250"/>
      <c r="L6" s="70"/>
      <c r="M6" s="70"/>
      <c r="N6" s="70"/>
      <c r="O6" s="70"/>
      <c r="P6" s="70" t="s">
        <v>41</v>
      </c>
      <c r="Q6" s="70">
        <f ca="1">SUM('- A -'!$H$18:$H$21)</f>
        <v>0</v>
      </c>
      <c r="R6" s="70"/>
      <c r="S6" s="70"/>
      <c r="T6" s="70"/>
      <c r="U6" s="70"/>
      <c r="V6" s="70"/>
      <c r="W6" s="70"/>
      <c r="X6" s="70"/>
      <c r="Z6" s="97"/>
    </row>
    <row r="7" spans="1:38" ht="23.25" customHeight="1" x14ac:dyDescent="0.2">
      <c r="A7" s="202"/>
      <c r="B7" s="196"/>
      <c r="C7" s="188"/>
      <c r="D7" s="189"/>
      <c r="E7" s="180" t="s">
        <v>140</v>
      </c>
      <c r="F7" s="222"/>
      <c r="G7" s="223"/>
      <c r="H7" s="78"/>
      <c r="I7" s="81"/>
      <c r="J7" s="196"/>
      <c r="K7" s="251"/>
      <c r="L7" s="70"/>
      <c r="M7" s="70"/>
      <c r="N7" s="70"/>
      <c r="O7" s="70"/>
      <c r="P7" s="70" t="s">
        <v>42</v>
      </c>
      <c r="Q7" s="70">
        <f ca="1">SUM('- B -'!$G$18:$G$21)</f>
        <v>0</v>
      </c>
      <c r="R7" s="70"/>
      <c r="S7" s="70"/>
      <c r="T7" s="70"/>
      <c r="U7" s="70"/>
      <c r="V7" s="70"/>
      <c r="W7" s="70"/>
      <c r="X7" s="70"/>
    </row>
    <row r="8" spans="1:38" ht="23.25" customHeight="1" x14ac:dyDescent="0.2">
      <c r="A8" s="203" t="str">
        <f>IF(OR(E8="en juego",E8="hoy!",E8="finalizado"),"  -&gt;     1","1")</f>
        <v>1</v>
      </c>
      <c r="B8" s="187" t="s">
        <v>80</v>
      </c>
      <c r="C8" s="184">
        <v>42332</v>
      </c>
      <c r="D8" s="209" t="s">
        <v>79</v>
      </c>
      <c r="E8" s="191"/>
      <c r="F8" s="81"/>
      <c r="G8" s="79"/>
      <c r="H8" s="80"/>
      <c r="I8" s="81"/>
      <c r="J8" s="248" t="str">
        <f>IF(AND(E7&lt;&gt;"",E9&lt;&gt;""),IF(OR(F7="",F9="",AND(F7=F9,OR(G7="",G9=""))),"OF1",IF(F7=F9,IF(G7&gt;G9,E7,E9),IF(F7&gt;F9,E7,E9))),"")</f>
        <v>OF1</v>
      </c>
      <c r="K8" s="251"/>
      <c r="L8" s="70"/>
      <c r="M8" s="70"/>
      <c r="N8" s="70"/>
      <c r="O8" s="70"/>
      <c r="P8" s="70" t="s">
        <v>43</v>
      </c>
      <c r="Q8" s="70">
        <f ca="1">SUM('- C -'!$G$18:$G$21)</f>
        <v>0</v>
      </c>
      <c r="R8" s="70"/>
      <c r="S8" s="70"/>
      <c r="T8" s="70"/>
      <c r="U8" s="70"/>
      <c r="V8" s="70"/>
      <c r="W8" s="70"/>
      <c r="X8" s="70"/>
    </row>
    <row r="9" spans="1:38" ht="23.25" customHeight="1" x14ac:dyDescent="0.2">
      <c r="A9" s="202"/>
      <c r="B9" s="197"/>
      <c r="C9" s="188"/>
      <c r="D9" s="189"/>
      <c r="E9" s="180" t="s">
        <v>138</v>
      </c>
      <c r="F9" s="222"/>
      <c r="G9" s="224"/>
      <c r="H9" s="82"/>
      <c r="I9" s="81"/>
      <c r="J9" s="196"/>
      <c r="K9" s="251"/>
      <c r="L9" s="70"/>
      <c r="M9" s="70"/>
      <c r="N9" s="70"/>
      <c r="O9" s="70"/>
      <c r="P9" s="70" t="s">
        <v>44</v>
      </c>
      <c r="Q9" s="70">
        <f ca="1">SUM('- D -'!$H$17:$H$20)</f>
        <v>0</v>
      </c>
      <c r="R9" s="70"/>
      <c r="S9" s="70"/>
      <c r="T9" s="70"/>
      <c r="U9" s="70"/>
      <c r="V9" s="70"/>
      <c r="W9" s="70"/>
      <c r="X9" s="70"/>
    </row>
    <row r="10" spans="1:38" ht="23.25" customHeight="1" x14ac:dyDescent="0.2">
      <c r="A10" s="202"/>
      <c r="B10" s="197"/>
      <c r="C10" s="188"/>
      <c r="D10" s="189"/>
      <c r="E10" s="191"/>
      <c r="F10" s="81"/>
      <c r="G10" s="81"/>
      <c r="H10" s="81"/>
      <c r="I10" s="81"/>
      <c r="J10" s="196"/>
      <c r="K10" s="251"/>
      <c r="L10" s="70"/>
      <c r="M10" s="70"/>
      <c r="N10" s="70"/>
      <c r="O10" s="70"/>
      <c r="P10" s="70" t="s">
        <v>31</v>
      </c>
      <c r="Q10" s="70">
        <f ca="1">SUM('- E -'!$H$18:$H$21)</f>
        <v>0</v>
      </c>
      <c r="R10" s="70"/>
      <c r="S10" s="70"/>
      <c r="T10" s="70"/>
      <c r="U10" s="70"/>
      <c r="V10" s="70"/>
      <c r="W10" s="70"/>
      <c r="X10" s="70"/>
    </row>
    <row r="11" spans="1:38" ht="23.25" customHeight="1" x14ac:dyDescent="0.2">
      <c r="A11" s="202"/>
      <c r="B11" s="197"/>
      <c r="C11" s="188"/>
      <c r="D11" s="189"/>
      <c r="E11" s="191"/>
      <c r="F11" s="81"/>
      <c r="G11" s="81"/>
      <c r="H11" s="81"/>
      <c r="I11" s="81"/>
      <c r="J11" s="196"/>
      <c r="K11" s="251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38" ht="23.25" customHeight="1" x14ac:dyDescent="0.2">
      <c r="A12" s="202"/>
      <c r="B12" s="197"/>
      <c r="C12" s="190"/>
      <c r="D12" s="189"/>
      <c r="E12" s="180" t="s">
        <v>139</v>
      </c>
      <c r="F12" s="98"/>
      <c r="G12" s="99"/>
      <c r="H12" s="78"/>
      <c r="I12" s="81"/>
      <c r="J12" s="196"/>
      <c r="K12" s="251"/>
      <c r="L12" s="70"/>
      <c r="M12" s="70"/>
      <c r="N12" s="70"/>
      <c r="O12" s="70"/>
      <c r="P12" s="70" t="s">
        <v>45</v>
      </c>
      <c r="Q12" s="70">
        <f>SUM('- F -'!$H$18:$H$21)</f>
        <v>0</v>
      </c>
      <c r="R12" s="70"/>
      <c r="S12" s="70"/>
      <c r="T12" s="70"/>
      <c r="U12" s="70"/>
      <c r="V12" s="70"/>
      <c r="W12" s="70"/>
      <c r="X12" s="70"/>
    </row>
    <row r="13" spans="1:38" ht="23.25" customHeight="1" x14ac:dyDescent="0.2">
      <c r="A13" s="203" t="str">
        <f>IF(OR(E13="en juego",E13="hoy!",E13="finalizado"),"  -&gt;     2","2")</f>
        <v>2</v>
      </c>
      <c r="B13" s="187" t="s">
        <v>80</v>
      </c>
      <c r="C13" s="184">
        <v>42332</v>
      </c>
      <c r="D13" s="209">
        <v>0.54166666666666663</v>
      </c>
      <c r="E13" s="191"/>
      <c r="F13" s="81"/>
      <c r="G13" s="79"/>
      <c r="H13" s="80"/>
      <c r="I13" s="81"/>
      <c r="J13" s="248" t="str">
        <f>IF(AND(E12&lt;&gt;"",E14&lt;&gt;""),IF(OR(F12="",F14="",AND(F12=F14,OR(G12="",G14=""))),"OF2",IF(F12=F14,IF(G12&gt;G14,E12,E14),IF(F12&gt;F14,E12,E14))),"")</f>
        <v>OF2</v>
      </c>
      <c r="K13" s="252"/>
      <c r="L13" s="70"/>
      <c r="M13" s="70"/>
      <c r="N13" s="70"/>
      <c r="O13" s="70"/>
      <c r="P13" s="70" t="s">
        <v>30</v>
      </c>
      <c r="Q13" s="70">
        <f>SUM('- G -'!$H$18:$H$21)</f>
        <v>0</v>
      </c>
      <c r="R13" s="70"/>
      <c r="S13" s="70"/>
      <c r="T13" s="70"/>
      <c r="U13" s="70"/>
      <c r="V13" s="70"/>
      <c r="W13" s="70"/>
      <c r="X13" s="70"/>
    </row>
    <row r="14" spans="1:38" ht="23.25" customHeight="1" x14ac:dyDescent="0.2">
      <c r="A14" s="202"/>
      <c r="B14" s="197"/>
      <c r="C14" s="188"/>
      <c r="D14" s="189"/>
      <c r="E14" s="180" t="s">
        <v>141</v>
      </c>
      <c r="F14" s="98"/>
      <c r="G14" s="100"/>
      <c r="H14" s="82"/>
      <c r="I14" s="81"/>
      <c r="J14" s="196"/>
      <c r="K14" s="251"/>
      <c r="L14" s="70"/>
      <c r="M14" s="70"/>
      <c r="N14" s="70"/>
      <c r="O14" s="70"/>
      <c r="P14" s="70" t="s">
        <v>46</v>
      </c>
      <c r="Q14" s="70">
        <f ca="1">SUM('- H -'!$H$18:$H$21)</f>
        <v>0</v>
      </c>
      <c r="R14" s="70"/>
      <c r="S14" s="70"/>
      <c r="T14" s="70"/>
      <c r="U14" s="70"/>
      <c r="V14" s="70"/>
      <c r="W14" s="70"/>
      <c r="X14" s="70"/>
    </row>
    <row r="15" spans="1:38" ht="23.25" customHeight="1" x14ac:dyDescent="0.2">
      <c r="A15" s="202"/>
      <c r="B15" s="197"/>
      <c r="C15" s="188"/>
      <c r="D15" s="189"/>
      <c r="E15" s="191"/>
      <c r="F15" s="81"/>
      <c r="G15" s="81"/>
      <c r="H15" s="81"/>
      <c r="I15" s="81"/>
      <c r="J15" s="196"/>
      <c r="K15" s="251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38" ht="23.25" customHeight="1" x14ac:dyDescent="0.2">
      <c r="A16" s="202"/>
      <c r="B16" s="197"/>
      <c r="C16" s="188"/>
      <c r="D16" s="189"/>
      <c r="E16" s="191"/>
      <c r="F16" s="81"/>
      <c r="G16" s="81"/>
      <c r="H16" s="81"/>
      <c r="I16" s="81"/>
      <c r="J16" s="196"/>
      <c r="K16" s="251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ht="23.25" customHeight="1" x14ac:dyDescent="0.2">
      <c r="A17" s="202"/>
      <c r="B17" s="197"/>
      <c r="C17" s="188"/>
      <c r="D17" s="189"/>
      <c r="E17" s="180" t="s">
        <v>142</v>
      </c>
      <c r="F17" s="98"/>
      <c r="G17" s="99"/>
      <c r="H17" s="78"/>
      <c r="I17" s="81"/>
      <c r="J17" s="196"/>
      <c r="K17" s="251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ht="23.25" customHeight="1" x14ac:dyDescent="0.2">
      <c r="A18" s="203" t="str">
        <f>IF(OR(E18="en juego",E18="hoy!",E18="finalizado"),"  -&gt;     3","3")</f>
        <v>3</v>
      </c>
      <c r="B18" s="187" t="s">
        <v>80</v>
      </c>
      <c r="C18" s="184">
        <v>42332</v>
      </c>
      <c r="D18" s="209">
        <v>0.625</v>
      </c>
      <c r="E18" s="191"/>
      <c r="F18" s="81"/>
      <c r="G18" s="79"/>
      <c r="H18" s="80"/>
      <c r="I18" s="81"/>
      <c r="J18" s="248" t="str">
        <f>IF(AND(E17&lt;&gt;"",E19&lt;&gt;""),IF(OR(F17="",F19="",AND(F17=F19,OR(G17="",G19=""))),"OF3",IF(F17=F19,IF(G17&gt;G19,E17,E19),IF(F17&gt;F19,E17,E19))),"")</f>
        <v>OF3</v>
      </c>
      <c r="K18" s="251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23.25" customHeight="1" x14ac:dyDescent="0.2">
      <c r="A19" s="202"/>
      <c r="B19" s="197"/>
      <c r="C19" s="188"/>
      <c r="D19" s="189"/>
      <c r="E19" s="180" t="s">
        <v>143</v>
      </c>
      <c r="F19" s="98"/>
      <c r="G19" s="100"/>
      <c r="H19" s="82"/>
      <c r="I19" s="81"/>
      <c r="J19" s="196"/>
      <c r="K19" s="251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ht="23.25" customHeight="1" x14ac:dyDescent="0.2">
      <c r="A20" s="202"/>
      <c r="B20" s="197"/>
      <c r="C20" s="188"/>
      <c r="D20" s="189"/>
      <c r="E20" s="191"/>
      <c r="F20" s="81"/>
      <c r="G20" s="81"/>
      <c r="H20" s="81"/>
      <c r="I20" s="81"/>
      <c r="J20" s="196"/>
      <c r="K20" s="251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ht="23.25" customHeight="1" x14ac:dyDescent="0.2">
      <c r="A21" s="202"/>
      <c r="B21" s="197"/>
      <c r="C21" s="188"/>
      <c r="D21" s="189"/>
      <c r="E21" s="191"/>
      <c r="F21" s="81"/>
      <c r="G21" s="81"/>
      <c r="H21" s="81"/>
      <c r="I21" s="81"/>
      <c r="J21" s="196"/>
      <c r="K21" s="251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ht="23.25" customHeight="1" x14ac:dyDescent="0.2">
      <c r="A22" s="202"/>
      <c r="B22" s="197"/>
      <c r="C22" s="188"/>
      <c r="D22" s="189"/>
      <c r="E22" s="180" t="s">
        <v>144</v>
      </c>
      <c r="F22" s="98"/>
      <c r="G22" s="99"/>
      <c r="H22" s="78"/>
      <c r="I22" s="81"/>
      <c r="J22" s="196"/>
      <c r="K22" s="25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ht="23.25" customHeight="1" x14ac:dyDescent="0.2">
      <c r="A23" s="203" t="str">
        <f>IF(OR(E23="en juego",E23="hoy!",E23="finalizado"),"  -&gt;     4","4")</f>
        <v>4</v>
      </c>
      <c r="B23" s="187" t="s">
        <v>80</v>
      </c>
      <c r="C23" s="184">
        <v>42332</v>
      </c>
      <c r="D23" s="209">
        <v>0.58333333333333337</v>
      </c>
      <c r="E23" s="191"/>
      <c r="F23" s="81"/>
      <c r="G23" s="79"/>
      <c r="H23" s="80"/>
      <c r="I23" s="81"/>
      <c r="J23" s="248" t="str">
        <f>IF(AND(E22&lt;&gt;"",E24&lt;&gt;""),IF(OR(F22="",F24="",AND(F22=F24,OR(G22="",G24=""))),"OF4",IF(F22=F24,IF(G22&gt;G24,E22,E24),IF(F22&gt;F24,E22,E24))),"")</f>
        <v>OF4</v>
      </c>
      <c r="K23" s="251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ht="23.25" customHeight="1" x14ac:dyDescent="0.2">
      <c r="A24" s="202"/>
      <c r="B24" s="197"/>
      <c r="C24" s="188"/>
      <c r="D24" s="189"/>
      <c r="E24" s="180" t="s">
        <v>145</v>
      </c>
      <c r="F24" s="98"/>
      <c r="G24" s="100"/>
      <c r="H24" s="82"/>
      <c r="I24" s="81"/>
      <c r="J24" s="196"/>
      <c r="K24" s="251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23.25" customHeight="1" x14ac:dyDescent="0.2">
      <c r="A25" s="202"/>
      <c r="B25" s="197"/>
      <c r="C25" s="188"/>
      <c r="D25" s="189"/>
      <c r="E25" s="191"/>
      <c r="F25" s="81"/>
      <c r="G25" s="81"/>
      <c r="H25" s="81"/>
      <c r="I25" s="81"/>
      <c r="J25" s="196"/>
      <c r="K25" s="251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23.25" customHeight="1" x14ac:dyDescent="0.2">
      <c r="A26" s="202"/>
      <c r="B26" s="197"/>
      <c r="C26" s="188"/>
      <c r="D26" s="189"/>
      <c r="E26" s="191"/>
      <c r="F26" s="81"/>
      <c r="G26" s="81"/>
      <c r="H26" s="81"/>
      <c r="I26" s="81"/>
      <c r="J26" s="196"/>
      <c r="K26" s="251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23.25" customHeight="1" x14ac:dyDescent="0.2">
      <c r="A27" s="202"/>
      <c r="B27" s="197"/>
      <c r="C27" s="188"/>
      <c r="D27" s="189"/>
      <c r="E27" s="180" t="s">
        <v>146</v>
      </c>
      <c r="F27" s="222"/>
      <c r="G27" s="99"/>
      <c r="H27" s="78"/>
      <c r="I27" s="81"/>
      <c r="J27" s="196"/>
      <c r="K27" s="251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23.25" customHeight="1" x14ac:dyDescent="0.2">
      <c r="A28" s="203" t="str">
        <f>IF(OR(E28="en juego",E28="hoy!",E28="finalizado"),"  -&gt;     5","5")</f>
        <v>5</v>
      </c>
      <c r="B28" s="187" t="s">
        <v>80</v>
      </c>
      <c r="C28" s="184">
        <v>42333</v>
      </c>
      <c r="D28" s="209">
        <v>0.625</v>
      </c>
      <c r="E28" s="191"/>
      <c r="F28" s="81"/>
      <c r="G28" s="79"/>
      <c r="H28" s="80"/>
      <c r="I28" s="81"/>
      <c r="J28" s="248" t="str">
        <f>IF(AND(E27&lt;&gt;"",E29&lt;&gt;""),IF(OR(F27="",F29="",AND(F27=F29,OR(G27="",G29=""))),"OF5",IF(F27=F29,IF(G27&gt;G29,E27,E29),IF(F27&gt;F29,E27,E29))),"")</f>
        <v>OF5</v>
      </c>
      <c r="K28" s="251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23.25" customHeight="1" x14ac:dyDescent="0.2">
      <c r="A29" s="202"/>
      <c r="B29" s="197"/>
      <c r="C29" s="188"/>
      <c r="D29" s="189"/>
      <c r="E29" s="180" t="s">
        <v>147</v>
      </c>
      <c r="F29" s="222"/>
      <c r="G29" s="100"/>
      <c r="H29" s="82"/>
      <c r="I29" s="81"/>
      <c r="J29" s="196"/>
      <c r="K29" s="251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23.25" customHeight="1" x14ac:dyDescent="0.2">
      <c r="A30" s="202"/>
      <c r="B30" s="197"/>
      <c r="C30" s="188"/>
      <c r="D30" s="189"/>
      <c r="E30" s="191"/>
      <c r="F30" s="81"/>
      <c r="G30" s="81"/>
      <c r="H30" s="81"/>
      <c r="I30" s="81"/>
      <c r="J30" s="196"/>
      <c r="K30" s="251"/>
      <c r="L30" s="70"/>
      <c r="M30" s="70"/>
      <c r="N30" s="70"/>
      <c r="O30" s="70"/>
      <c r="P30" s="70"/>
      <c r="Q30" s="70"/>
      <c r="R30" s="101"/>
      <c r="S30" s="101"/>
      <c r="T30" s="70"/>
      <c r="U30" s="70"/>
      <c r="V30" s="70"/>
      <c r="W30" s="70"/>
      <c r="X30" s="70"/>
    </row>
    <row r="31" spans="1:24" ht="23.25" customHeight="1" x14ac:dyDescent="0.2">
      <c r="A31" s="202"/>
      <c r="B31" s="197"/>
      <c r="C31" s="188"/>
      <c r="D31" s="189"/>
      <c r="E31" s="178"/>
      <c r="F31" s="81"/>
      <c r="G31" s="81"/>
      <c r="H31" s="81"/>
      <c r="I31" s="81"/>
      <c r="J31" s="196"/>
      <c r="K31" s="251"/>
      <c r="L31" s="70"/>
      <c r="M31" s="70"/>
      <c r="N31" s="70"/>
      <c r="O31" s="70"/>
      <c r="P31" s="70"/>
      <c r="Q31" s="70"/>
      <c r="R31" s="101"/>
      <c r="S31" s="102"/>
      <c r="T31" s="70"/>
      <c r="U31" s="70"/>
      <c r="V31" s="70"/>
      <c r="W31" s="70"/>
      <c r="X31" s="70"/>
    </row>
    <row r="32" spans="1:24" ht="23.25" customHeight="1" x14ac:dyDescent="0.2">
      <c r="A32" s="202"/>
      <c r="B32" s="197"/>
      <c r="C32" s="188"/>
      <c r="D32" s="189"/>
      <c r="E32" s="180" t="s">
        <v>148</v>
      </c>
      <c r="F32" s="98"/>
      <c r="G32" s="99"/>
      <c r="H32" s="78"/>
      <c r="I32" s="81"/>
      <c r="J32" s="196"/>
      <c r="K32" s="251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23.25" customHeight="1" x14ac:dyDescent="0.2">
      <c r="A33" s="203" t="str">
        <f>IF(OR(E33="en juego",E33="hoy!",E33="finalizado"),"  -&gt;     6","6")</f>
        <v>6</v>
      </c>
      <c r="B33" s="187" t="s">
        <v>80</v>
      </c>
      <c r="C33" s="184">
        <v>42333</v>
      </c>
      <c r="D33" s="209">
        <v>0.58333333333333337</v>
      </c>
      <c r="E33" s="191"/>
      <c r="F33" s="81"/>
      <c r="G33" s="79"/>
      <c r="H33" s="80"/>
      <c r="I33" s="81"/>
      <c r="J33" s="248" t="str">
        <f>IF(AND(E32&lt;&gt;"",E34&lt;&gt;""),IF(OR(F32="",F34="",AND(F32=F34,OR(G32="",G34=""))),"OF6",IF(F32=F34,IF(G32&gt;G34,E32,E34),IF(F32&gt;F34,E32,E34))),"")</f>
        <v>OF6</v>
      </c>
      <c r="K33" s="251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ht="23.25" customHeight="1" x14ac:dyDescent="0.2">
      <c r="A34" s="202"/>
      <c r="B34" s="197"/>
      <c r="C34" s="188"/>
      <c r="D34" s="189"/>
      <c r="E34" s="180" t="s">
        <v>149</v>
      </c>
      <c r="F34" s="98"/>
      <c r="G34" s="100"/>
      <c r="H34" s="82"/>
      <c r="I34" s="81"/>
      <c r="J34" s="196"/>
      <c r="K34" s="251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ht="23.25" customHeight="1" x14ac:dyDescent="0.2">
      <c r="A35" s="202"/>
      <c r="B35" s="197"/>
      <c r="C35" s="188"/>
      <c r="D35" s="189"/>
      <c r="E35" s="191"/>
      <c r="F35" s="81"/>
      <c r="G35" s="81"/>
      <c r="H35" s="81"/>
      <c r="I35" s="81"/>
      <c r="J35" s="196"/>
      <c r="K35" s="251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ht="23.25" customHeight="1" x14ac:dyDescent="0.2">
      <c r="A36" s="202"/>
      <c r="B36" s="197"/>
      <c r="C36" s="188"/>
      <c r="D36" s="189"/>
      <c r="E36" s="191"/>
      <c r="F36" s="81"/>
      <c r="G36" s="81"/>
      <c r="H36" s="81"/>
      <c r="I36" s="81"/>
      <c r="J36" s="196"/>
      <c r="K36" s="251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23.25" customHeight="1" x14ac:dyDescent="0.2">
      <c r="A37" s="202"/>
      <c r="B37" s="197"/>
      <c r="C37" s="188"/>
      <c r="D37" s="189"/>
      <c r="E37" s="180" t="s">
        <v>150</v>
      </c>
      <c r="F37" s="98"/>
      <c r="G37" s="99"/>
      <c r="H37" s="78"/>
      <c r="I37" s="81"/>
      <c r="J37" s="196"/>
      <c r="K37" s="251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23.25" customHeight="1" x14ac:dyDescent="0.2">
      <c r="A38" s="203" t="str">
        <f>IF(OR(E38="en juego",E38="hoy!",E38="finalizado"),"  -&gt;     7","7")</f>
        <v>7</v>
      </c>
      <c r="B38" s="187" t="s">
        <v>80</v>
      </c>
      <c r="C38" s="184">
        <v>42333</v>
      </c>
      <c r="D38" s="209" t="s">
        <v>79</v>
      </c>
      <c r="E38" s="192"/>
      <c r="F38" s="81"/>
      <c r="G38" s="79"/>
      <c r="H38" s="80"/>
      <c r="I38" s="81"/>
      <c r="J38" s="248" t="str">
        <f>IF(AND(E37&lt;&gt;"",E39&lt;&gt;""),IF(OR(F37="",F39="",AND(F37=F39,OR(G37="",G39=""))),"OF7",IF(F37=F39,IF(G37&gt;G39,E37,E39),IF(F37&gt;F39,E37,E39))),"")</f>
        <v>OF7</v>
      </c>
      <c r="K38" s="251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23.25" customHeight="1" x14ac:dyDescent="0.2">
      <c r="A39" s="202"/>
      <c r="B39" s="197"/>
      <c r="C39" s="188"/>
      <c r="D39" s="189"/>
      <c r="E39" s="180" t="s">
        <v>152</v>
      </c>
      <c r="F39" s="98"/>
      <c r="G39" s="100"/>
      <c r="H39" s="82"/>
      <c r="I39" s="81"/>
      <c r="J39" s="196"/>
      <c r="K39" s="251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ht="23.25" customHeight="1" x14ac:dyDescent="0.2">
      <c r="A40" s="202"/>
      <c r="B40" s="197"/>
      <c r="C40" s="188"/>
      <c r="D40" s="189"/>
      <c r="E40" s="192"/>
      <c r="F40" s="81"/>
      <c r="G40" s="81"/>
      <c r="H40" s="81"/>
      <c r="I40" s="81"/>
      <c r="J40" s="196"/>
      <c r="K40" s="251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ht="23.25" customHeight="1" x14ac:dyDescent="0.2">
      <c r="A41" s="202"/>
      <c r="B41" s="197"/>
      <c r="C41" s="188"/>
      <c r="D41" s="189"/>
      <c r="E41" s="192"/>
      <c r="F41" s="81"/>
      <c r="G41" s="81"/>
      <c r="H41" s="81"/>
      <c r="I41" s="81"/>
      <c r="J41" s="196"/>
      <c r="K41" s="251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ht="23.25" customHeight="1" x14ac:dyDescent="0.2">
      <c r="A42" s="202"/>
      <c r="B42" s="197"/>
      <c r="C42" s="188"/>
      <c r="D42" s="189"/>
      <c r="E42" s="180" t="s">
        <v>151</v>
      </c>
      <c r="F42" s="98"/>
      <c r="G42" s="99"/>
      <c r="H42" s="78"/>
      <c r="I42" s="81"/>
      <c r="J42" s="196"/>
      <c r="K42" s="251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ht="23.25" customHeight="1" x14ac:dyDescent="0.2">
      <c r="A43" s="203" t="str">
        <f>IF(OR(E43="en juego",E43="hoy!",E43="finalizado"),"  -&gt;     8","8")</f>
        <v>8</v>
      </c>
      <c r="B43" s="187" t="s">
        <v>80</v>
      </c>
      <c r="C43" s="184">
        <v>42333</v>
      </c>
      <c r="D43" s="209">
        <v>0.54166666666666663</v>
      </c>
      <c r="E43" s="191"/>
      <c r="F43" s="81"/>
      <c r="G43" s="79"/>
      <c r="H43" s="80"/>
      <c r="I43" s="81"/>
      <c r="J43" s="248" t="str">
        <f>IF(AND(E42&lt;&gt;"",E44&lt;&gt;""),IF(OR(F42="",F44="",AND(F42=F44,OR(G42="",G44=""))),"OF8",IF(F42=F44,IF(G42&gt;G44,E42,E44),IF(F42&gt;F44,E42,E44))),"")</f>
        <v>OF8</v>
      </c>
      <c r="K43" s="251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ht="23.25" customHeight="1" x14ac:dyDescent="0.2">
      <c r="A44" s="202"/>
      <c r="B44" s="196"/>
      <c r="C44" s="188"/>
      <c r="D44" s="189"/>
      <c r="E44" s="180" t="s">
        <v>153</v>
      </c>
      <c r="F44" s="98"/>
      <c r="G44" s="100"/>
      <c r="H44" s="82"/>
      <c r="I44" s="81"/>
      <c r="J44" s="196"/>
      <c r="K44" s="251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ht="23.25" customHeight="1" thickBot="1" x14ac:dyDescent="0.25">
      <c r="A45" s="204"/>
      <c r="B45" s="198"/>
      <c r="C45" s="193"/>
      <c r="D45" s="194"/>
      <c r="E45" s="200"/>
      <c r="F45" s="163"/>
      <c r="G45" s="163"/>
      <c r="H45" s="163"/>
      <c r="I45" s="163"/>
      <c r="J45" s="198"/>
      <c r="K45" s="253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x14ac:dyDescent="0.2">
      <c r="A46" s="201"/>
      <c r="B46" s="195"/>
      <c r="C46" s="182"/>
      <c r="D46" s="183"/>
      <c r="E46" s="179"/>
      <c r="F46" s="70"/>
      <c r="G46" s="70"/>
      <c r="H46" s="70"/>
      <c r="I46" s="70"/>
      <c r="J46" s="195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x14ac:dyDescent="0.2">
      <c r="A47" s="201"/>
      <c r="B47" s="195"/>
      <c r="C47" s="182"/>
      <c r="D47" s="183"/>
      <c r="E47" s="179"/>
      <c r="F47" s="70"/>
      <c r="G47" s="70"/>
      <c r="H47" s="70"/>
      <c r="I47" s="70"/>
      <c r="J47" s="195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">
      <c r="A48" s="201"/>
      <c r="B48" s="195"/>
      <c r="C48" s="182"/>
      <c r="D48" s="183"/>
      <c r="E48" s="179"/>
      <c r="F48" s="70"/>
      <c r="G48" s="70"/>
      <c r="H48" s="70"/>
      <c r="I48" s="70"/>
      <c r="J48" s="195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x14ac:dyDescent="0.2">
      <c r="A49" s="201"/>
      <c r="B49" s="195"/>
      <c r="C49" s="182"/>
      <c r="D49" s="183"/>
      <c r="E49" s="179"/>
      <c r="F49" s="70"/>
      <c r="G49" s="70"/>
      <c r="H49" s="70"/>
      <c r="I49" s="70"/>
      <c r="J49" s="195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x14ac:dyDescent="0.2">
      <c r="A50" s="201"/>
      <c r="B50" s="195"/>
      <c r="C50" s="182"/>
      <c r="D50" s="183"/>
      <c r="E50" s="179"/>
      <c r="F50" s="70"/>
      <c r="G50" s="70"/>
      <c r="H50" s="70"/>
      <c r="I50" s="70"/>
      <c r="J50" s="195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x14ac:dyDescent="0.2">
      <c r="A51" s="201"/>
      <c r="B51" s="195"/>
      <c r="C51" s="182"/>
      <c r="D51" s="183"/>
      <c r="E51" s="179"/>
      <c r="F51" s="70"/>
      <c r="G51" s="70"/>
      <c r="H51" s="70"/>
      <c r="I51" s="70"/>
      <c r="J51" s="195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">
      <c r="A52" s="201"/>
      <c r="B52" s="195"/>
      <c r="C52" s="182"/>
      <c r="D52" s="183"/>
      <c r="E52" s="179"/>
      <c r="F52" s="70"/>
      <c r="G52" s="70"/>
      <c r="H52" s="70"/>
      <c r="I52" s="70"/>
      <c r="J52" s="195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">
      <c r="A53" s="201"/>
      <c r="B53" s="195"/>
      <c r="C53" s="182"/>
      <c r="D53" s="183"/>
      <c r="E53" s="179"/>
      <c r="F53" s="70"/>
      <c r="G53" s="70"/>
      <c r="H53" s="70"/>
      <c r="I53" s="70"/>
      <c r="J53" s="195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x14ac:dyDescent="0.2">
      <c r="A54" s="201"/>
      <c r="B54" s="195"/>
      <c r="C54" s="182"/>
      <c r="D54" s="183"/>
      <c r="E54" s="179"/>
      <c r="F54" s="70"/>
      <c r="G54" s="70"/>
      <c r="H54" s="70"/>
      <c r="I54" s="70"/>
      <c r="J54" s="195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</row>
    <row r="55" spans="1:24" x14ac:dyDescent="0.2">
      <c r="A55" s="201"/>
      <c r="B55" s="195"/>
      <c r="C55" s="182"/>
      <c r="D55" s="183"/>
      <c r="E55" s="179"/>
      <c r="F55" s="70"/>
      <c r="G55" s="70"/>
      <c r="H55" s="70"/>
      <c r="I55" s="70"/>
      <c r="J55" s="195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x14ac:dyDescent="0.2">
      <c r="A56" s="201"/>
      <c r="B56" s="195"/>
      <c r="C56" s="182"/>
      <c r="D56" s="183"/>
      <c r="E56" s="179"/>
      <c r="F56" s="70"/>
      <c r="G56" s="70"/>
      <c r="H56" s="70"/>
      <c r="I56" s="70"/>
      <c r="J56" s="195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x14ac:dyDescent="0.2">
      <c r="A57" s="201"/>
      <c r="B57" s="195"/>
      <c r="C57" s="182"/>
      <c r="D57" s="183"/>
      <c r="E57" s="179"/>
      <c r="F57" s="70"/>
      <c r="G57" s="70"/>
      <c r="H57" s="70"/>
      <c r="I57" s="70"/>
      <c r="J57" s="195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x14ac:dyDescent="0.2">
      <c r="A58" s="201"/>
      <c r="B58" s="195"/>
      <c r="C58" s="182"/>
      <c r="D58" s="183"/>
      <c r="E58" s="179"/>
      <c r="F58" s="70"/>
      <c r="G58" s="70"/>
      <c r="H58" s="70"/>
      <c r="I58" s="70"/>
      <c r="J58" s="195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x14ac:dyDescent="0.2">
      <c r="A59" s="201"/>
      <c r="B59" s="195"/>
      <c r="C59" s="182"/>
      <c r="D59" s="183"/>
      <c r="E59" s="179"/>
      <c r="F59" s="70"/>
      <c r="G59" s="70"/>
      <c r="H59" s="70"/>
      <c r="I59" s="70"/>
      <c r="J59" s="19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x14ac:dyDescent="0.2">
      <c r="A60" s="201"/>
      <c r="B60" s="195"/>
      <c r="C60" s="182"/>
      <c r="D60" s="183"/>
      <c r="E60" s="179"/>
      <c r="F60" s="70"/>
      <c r="G60" s="70"/>
      <c r="H60" s="70"/>
      <c r="I60" s="70"/>
      <c r="J60" s="195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x14ac:dyDescent="0.2">
      <c r="A61" s="201"/>
      <c r="B61" s="195"/>
      <c r="C61" s="182"/>
      <c r="D61" s="183"/>
      <c r="E61" s="179"/>
      <c r="F61" s="70"/>
      <c r="G61" s="70"/>
      <c r="H61" s="70"/>
      <c r="I61" s="70"/>
      <c r="J61" s="195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x14ac:dyDescent="0.2">
      <c r="A62" s="201"/>
      <c r="B62" s="195"/>
      <c r="C62" s="182"/>
      <c r="D62" s="183"/>
      <c r="E62" s="179"/>
      <c r="F62" s="70"/>
      <c r="G62" s="70"/>
      <c r="H62" s="70"/>
      <c r="I62" s="70"/>
      <c r="J62" s="195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x14ac:dyDescent="0.2">
      <c r="A63" s="201"/>
      <c r="B63" s="195"/>
      <c r="C63" s="182"/>
      <c r="D63" s="183"/>
      <c r="E63" s="179"/>
      <c r="F63" s="70"/>
      <c r="G63" s="70"/>
      <c r="H63" s="70"/>
      <c r="I63" s="70"/>
      <c r="J63" s="19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x14ac:dyDescent="0.2">
      <c r="A64" s="201"/>
      <c r="B64" s="195"/>
      <c r="C64" s="182"/>
      <c r="D64" s="183"/>
      <c r="E64" s="179"/>
      <c r="F64" s="70"/>
      <c r="G64" s="70"/>
      <c r="H64" s="70"/>
      <c r="I64" s="70"/>
      <c r="J64" s="195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x14ac:dyDescent="0.2">
      <c r="A65" s="201"/>
      <c r="B65" s="195"/>
      <c r="C65" s="182"/>
      <c r="D65" s="183"/>
      <c r="E65" s="179"/>
      <c r="F65" s="70"/>
      <c r="G65" s="70"/>
      <c r="H65" s="70"/>
      <c r="I65" s="70"/>
      <c r="J65" s="195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x14ac:dyDescent="0.2">
      <c r="A66" s="201"/>
      <c r="B66" s="195"/>
      <c r="C66" s="182"/>
      <c r="D66" s="183"/>
      <c r="E66" s="179"/>
      <c r="F66" s="70"/>
      <c r="G66" s="70"/>
      <c r="H66" s="70"/>
      <c r="I66" s="70"/>
      <c r="J66" s="195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x14ac:dyDescent="0.2">
      <c r="A67" s="201"/>
      <c r="B67" s="195"/>
      <c r="C67" s="182"/>
      <c r="D67" s="183"/>
      <c r="E67" s="179"/>
      <c r="F67" s="70"/>
      <c r="G67" s="70"/>
      <c r="H67" s="70"/>
      <c r="I67" s="70"/>
      <c r="J67" s="195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x14ac:dyDescent="0.2">
      <c r="A68" s="201"/>
      <c r="B68" s="195"/>
      <c r="C68" s="182"/>
      <c r="D68" s="183"/>
      <c r="E68" s="179"/>
      <c r="F68" s="70"/>
      <c r="G68" s="70"/>
      <c r="H68" s="70"/>
      <c r="I68" s="70"/>
      <c r="J68" s="195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x14ac:dyDescent="0.2">
      <c r="A69" s="201"/>
      <c r="B69" s="195"/>
      <c r="C69" s="182"/>
      <c r="D69" s="183"/>
      <c r="E69" s="179"/>
      <c r="F69" s="70"/>
      <c r="G69" s="70"/>
      <c r="H69" s="70"/>
      <c r="I69" s="70"/>
      <c r="J69" s="195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x14ac:dyDescent="0.2">
      <c r="A70" s="201"/>
      <c r="B70" s="195"/>
      <c r="C70" s="182"/>
      <c r="D70" s="183"/>
      <c r="E70" s="179"/>
      <c r="F70" s="70"/>
      <c r="G70" s="70"/>
      <c r="H70" s="70"/>
      <c r="I70" s="70"/>
      <c r="J70" s="195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x14ac:dyDescent="0.2">
      <c r="A71" s="201"/>
      <c r="B71" s="195"/>
      <c r="C71" s="182"/>
      <c r="D71" s="183"/>
      <c r="E71" s="179"/>
      <c r="F71" s="70"/>
      <c r="G71" s="70"/>
      <c r="H71" s="70"/>
      <c r="I71" s="70"/>
      <c r="J71" s="195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x14ac:dyDescent="0.2">
      <c r="A72" s="201"/>
      <c r="B72" s="195"/>
      <c r="C72" s="182"/>
      <c r="D72" s="183"/>
      <c r="E72" s="179"/>
      <c r="F72" s="70"/>
      <c r="G72" s="70"/>
      <c r="H72" s="70"/>
      <c r="I72" s="70"/>
      <c r="J72" s="195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24" x14ac:dyDescent="0.2">
      <c r="A73" s="201"/>
      <c r="B73" s="195"/>
      <c r="C73" s="182"/>
      <c r="D73" s="183"/>
      <c r="E73" s="179"/>
      <c r="F73" s="70"/>
      <c r="G73" s="70"/>
      <c r="H73" s="70"/>
      <c r="I73" s="70"/>
      <c r="J73" s="195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x14ac:dyDescent="0.2">
      <c r="A74" s="201"/>
      <c r="B74" s="195"/>
      <c r="C74" s="182"/>
      <c r="D74" s="183"/>
      <c r="E74" s="179"/>
      <c r="F74" s="70"/>
      <c r="G74" s="70"/>
      <c r="H74" s="70"/>
      <c r="I74" s="70"/>
      <c r="J74" s="195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4" x14ac:dyDescent="0.2">
      <c r="A75" s="201"/>
      <c r="B75" s="195"/>
      <c r="C75" s="182"/>
      <c r="D75" s="183"/>
      <c r="E75" s="179"/>
      <c r="F75" s="70"/>
      <c r="G75" s="70"/>
      <c r="H75" s="70"/>
      <c r="I75" s="70"/>
      <c r="J75" s="195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x14ac:dyDescent="0.2">
      <c r="A76" s="201"/>
      <c r="B76" s="195"/>
      <c r="C76" s="182"/>
      <c r="D76" s="183"/>
      <c r="E76" s="179"/>
      <c r="F76" s="70"/>
      <c r="G76" s="70"/>
      <c r="H76" s="70"/>
      <c r="I76" s="70"/>
      <c r="J76" s="195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:24" x14ac:dyDescent="0.2">
      <c r="A77" s="201"/>
      <c r="B77" s="195"/>
      <c r="C77" s="182"/>
      <c r="D77" s="183"/>
      <c r="E77" s="179"/>
      <c r="F77" s="70"/>
      <c r="G77" s="70"/>
      <c r="H77" s="70"/>
      <c r="I77" s="70"/>
      <c r="J77" s="195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:24" x14ac:dyDescent="0.2">
      <c r="A78" s="201"/>
      <c r="B78" s="195"/>
      <c r="C78" s="182"/>
      <c r="D78" s="183"/>
      <c r="E78" s="179"/>
      <c r="F78" s="70"/>
      <c r="G78" s="70"/>
      <c r="H78" s="70"/>
      <c r="I78" s="70"/>
      <c r="J78" s="195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x14ac:dyDescent="0.2">
      <c r="A79" s="201"/>
      <c r="B79" s="195"/>
      <c r="C79" s="182"/>
      <c r="D79" s="183"/>
      <c r="E79" s="179"/>
      <c r="F79" s="70"/>
      <c r="G79" s="70"/>
      <c r="H79" s="70"/>
      <c r="I79" s="70"/>
      <c r="J79" s="195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:24" x14ac:dyDescent="0.2">
      <c r="A80" s="201"/>
      <c r="B80" s="195"/>
      <c r="C80" s="182"/>
      <c r="D80" s="183"/>
      <c r="E80" s="179"/>
      <c r="F80" s="70"/>
      <c r="G80" s="70"/>
      <c r="H80" s="70"/>
      <c r="I80" s="70"/>
      <c r="J80" s="195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x14ac:dyDescent="0.2">
      <c r="A81" s="201"/>
      <c r="B81" s="195"/>
      <c r="C81" s="182"/>
      <c r="D81" s="183"/>
      <c r="E81" s="179"/>
      <c r="F81" s="70"/>
      <c r="G81" s="70"/>
      <c r="H81" s="70"/>
      <c r="I81" s="70"/>
      <c r="J81" s="195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:24" x14ac:dyDescent="0.2">
      <c r="A82" s="201"/>
      <c r="B82" s="195"/>
      <c r="C82" s="182"/>
      <c r="D82" s="183"/>
      <c r="E82" s="179"/>
      <c r="F82" s="70"/>
      <c r="G82" s="70"/>
      <c r="H82" s="70"/>
      <c r="I82" s="70"/>
      <c r="J82" s="195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x14ac:dyDescent="0.2">
      <c r="A83" s="201"/>
      <c r="B83" s="195"/>
      <c r="C83" s="182"/>
      <c r="D83" s="183"/>
      <c r="E83" s="179"/>
      <c r="F83" s="70"/>
      <c r="G83" s="70"/>
      <c r="H83" s="70"/>
      <c r="I83" s="70"/>
      <c r="J83" s="195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x14ac:dyDescent="0.2">
      <c r="A84" s="201"/>
      <c r="B84" s="195"/>
      <c r="C84" s="182"/>
      <c r="D84" s="183"/>
      <c r="E84" s="179"/>
      <c r="F84" s="70"/>
      <c r="G84" s="70"/>
      <c r="H84" s="70"/>
      <c r="I84" s="70"/>
      <c r="J84" s="195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x14ac:dyDescent="0.2">
      <c r="A85" s="201"/>
      <c r="B85" s="195"/>
      <c r="C85" s="182"/>
      <c r="D85" s="183"/>
      <c r="E85" s="179"/>
      <c r="F85" s="70"/>
      <c r="G85" s="70"/>
      <c r="H85" s="70"/>
      <c r="I85" s="70"/>
      <c r="J85" s="19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x14ac:dyDescent="0.2">
      <c r="A86" s="201"/>
      <c r="B86" s="195"/>
      <c r="C86" s="182"/>
      <c r="D86" s="183"/>
      <c r="E86" s="179"/>
      <c r="F86" s="70"/>
      <c r="G86" s="70"/>
      <c r="H86" s="70"/>
      <c r="I86" s="70"/>
      <c r="J86" s="19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x14ac:dyDescent="0.2">
      <c r="A87" s="201"/>
      <c r="B87" s="195"/>
      <c r="C87" s="182"/>
      <c r="D87" s="183"/>
      <c r="E87" s="179"/>
      <c r="F87" s="70"/>
      <c r="G87" s="70"/>
      <c r="H87" s="70"/>
      <c r="I87" s="70"/>
      <c r="J87" s="195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x14ac:dyDescent="0.2">
      <c r="A88" s="201"/>
      <c r="B88" s="195"/>
      <c r="C88" s="182"/>
      <c r="D88" s="183"/>
      <c r="E88" s="179"/>
      <c r="F88" s="70"/>
      <c r="G88" s="70"/>
      <c r="H88" s="70"/>
      <c r="I88" s="70"/>
      <c r="J88" s="19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x14ac:dyDescent="0.2">
      <c r="A89" s="201"/>
      <c r="B89" s="195"/>
      <c r="C89" s="182"/>
      <c r="D89" s="183"/>
      <c r="E89" s="179"/>
      <c r="F89" s="70"/>
      <c r="G89" s="70"/>
      <c r="H89" s="70"/>
      <c r="I89" s="70"/>
      <c r="J89" s="19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x14ac:dyDescent="0.2">
      <c r="A90" s="201"/>
      <c r="B90" s="195"/>
      <c r="C90" s="182"/>
      <c r="D90" s="183"/>
      <c r="E90" s="179"/>
      <c r="F90" s="70"/>
      <c r="G90" s="70"/>
      <c r="H90" s="70"/>
      <c r="I90" s="70"/>
      <c r="J90" s="19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x14ac:dyDescent="0.2">
      <c r="A91" s="201"/>
      <c r="B91" s="195"/>
      <c r="C91" s="182"/>
      <c r="D91" s="183"/>
      <c r="E91" s="179"/>
      <c r="F91" s="70"/>
      <c r="G91" s="70"/>
      <c r="H91" s="70"/>
      <c r="I91" s="70"/>
      <c r="J91" s="19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x14ac:dyDescent="0.2">
      <c r="A92" s="201"/>
      <c r="B92" s="195"/>
      <c r="C92" s="182"/>
      <c r="D92" s="183"/>
      <c r="E92" s="179"/>
      <c r="F92" s="70"/>
      <c r="G92" s="70"/>
      <c r="H92" s="70"/>
      <c r="I92" s="70"/>
      <c r="J92" s="19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x14ac:dyDescent="0.2">
      <c r="A93" s="201"/>
      <c r="B93" s="195"/>
      <c r="C93" s="182"/>
      <c r="D93" s="183"/>
      <c r="E93" s="179"/>
      <c r="F93" s="70"/>
      <c r="G93" s="70"/>
      <c r="H93" s="70"/>
      <c r="I93" s="70"/>
      <c r="J93" s="195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x14ac:dyDescent="0.2">
      <c r="A94" s="201"/>
      <c r="B94" s="195"/>
      <c r="C94" s="182"/>
      <c r="D94" s="183"/>
      <c r="E94" s="179"/>
      <c r="F94" s="70"/>
      <c r="G94" s="70"/>
      <c r="H94" s="70"/>
      <c r="I94" s="70"/>
      <c r="J94" s="195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</row>
    <row r="95" spans="1:24" x14ac:dyDescent="0.2">
      <c r="A95" s="201"/>
      <c r="B95" s="195"/>
      <c r="C95" s="182"/>
      <c r="D95" s="183"/>
      <c r="E95" s="179"/>
      <c r="F95" s="70"/>
      <c r="G95" s="70"/>
      <c r="H95" s="70"/>
      <c r="I95" s="70"/>
      <c r="J95" s="195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:24" x14ac:dyDescent="0.2">
      <c r="A96" s="201"/>
      <c r="B96" s="195"/>
      <c r="C96" s="182"/>
      <c r="D96" s="183"/>
      <c r="E96" s="179"/>
      <c r="F96" s="70"/>
      <c r="G96" s="70"/>
      <c r="H96" s="70"/>
      <c r="I96" s="70"/>
      <c r="J96" s="195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</row>
    <row r="97" spans="1:24" x14ac:dyDescent="0.2">
      <c r="A97" s="201"/>
      <c r="B97" s="195"/>
      <c r="C97" s="182"/>
      <c r="D97" s="183"/>
      <c r="E97" s="179"/>
      <c r="F97" s="70"/>
      <c r="G97" s="70"/>
      <c r="H97" s="70"/>
      <c r="I97" s="70"/>
      <c r="J97" s="195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</row>
    <row r="98" spans="1:24" x14ac:dyDescent="0.2">
      <c r="A98" s="201"/>
      <c r="B98" s="195"/>
      <c r="C98" s="182"/>
      <c r="D98" s="183"/>
      <c r="E98" s="179"/>
      <c r="F98" s="70"/>
      <c r="G98" s="70"/>
      <c r="H98" s="70"/>
      <c r="I98" s="70"/>
      <c r="J98" s="195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</row>
    <row r="99" spans="1:24" x14ac:dyDescent="0.2">
      <c r="A99" s="201"/>
      <c r="B99" s="195"/>
      <c r="C99" s="182"/>
      <c r="D99" s="183"/>
      <c r="E99" s="179"/>
      <c r="F99" s="70"/>
      <c r="G99" s="70"/>
      <c r="H99" s="70"/>
      <c r="I99" s="70"/>
      <c r="J99" s="195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</row>
    <row r="100" spans="1:24" x14ac:dyDescent="0.2">
      <c r="A100" s="201"/>
      <c r="B100" s="195"/>
      <c r="C100" s="182"/>
      <c r="D100" s="183"/>
      <c r="E100" s="179"/>
      <c r="F100" s="70"/>
      <c r="G100" s="70"/>
      <c r="H100" s="70"/>
      <c r="I100" s="70"/>
      <c r="J100" s="195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:24" x14ac:dyDescent="0.2">
      <c r="A101" s="201"/>
      <c r="B101" s="195"/>
      <c r="C101" s="182"/>
      <c r="D101" s="183"/>
      <c r="E101" s="179"/>
      <c r="F101" s="70"/>
      <c r="G101" s="70"/>
      <c r="H101" s="70"/>
      <c r="I101" s="70"/>
      <c r="J101" s="195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:24" x14ac:dyDescent="0.2">
      <c r="A102" s="201"/>
      <c r="B102" s="195"/>
      <c r="C102" s="182"/>
      <c r="D102" s="183"/>
      <c r="E102" s="179"/>
      <c r="F102" s="70"/>
      <c r="G102" s="70"/>
      <c r="H102" s="70"/>
      <c r="I102" s="70"/>
      <c r="J102" s="195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x14ac:dyDescent="0.2">
      <c r="A103" s="201"/>
      <c r="B103" s="195"/>
      <c r="C103" s="182"/>
      <c r="D103" s="183"/>
      <c r="E103" s="179"/>
      <c r="F103" s="70"/>
      <c r="G103" s="70"/>
      <c r="H103" s="70"/>
      <c r="I103" s="70"/>
      <c r="J103" s="195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:24" x14ac:dyDescent="0.2">
      <c r="A104" s="201"/>
      <c r="B104" s="195"/>
      <c r="C104" s="182"/>
      <c r="D104" s="183"/>
      <c r="E104" s="179"/>
      <c r="F104" s="70"/>
      <c r="G104" s="70"/>
      <c r="H104" s="70"/>
      <c r="I104" s="70"/>
      <c r="J104" s="195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:24" x14ac:dyDescent="0.2">
      <c r="A105" s="201"/>
      <c r="B105" s="195"/>
      <c r="C105" s="182"/>
      <c r="D105" s="183"/>
      <c r="E105" s="179"/>
      <c r="F105" s="70"/>
      <c r="G105" s="70"/>
      <c r="H105" s="70"/>
      <c r="I105" s="70"/>
      <c r="J105" s="195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</row>
    <row r="106" spans="1:24" x14ac:dyDescent="0.2">
      <c r="A106" s="201"/>
      <c r="B106" s="195"/>
      <c r="C106" s="182"/>
      <c r="D106" s="183"/>
      <c r="E106" s="179"/>
      <c r="F106" s="70"/>
      <c r="G106" s="70"/>
      <c r="H106" s="70"/>
      <c r="I106" s="70"/>
      <c r="J106" s="195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:24" x14ac:dyDescent="0.2">
      <c r="A107" s="201"/>
      <c r="B107" s="195"/>
      <c r="C107" s="182"/>
      <c r="D107" s="183"/>
      <c r="E107" s="179"/>
      <c r="F107" s="70"/>
      <c r="G107" s="70"/>
      <c r="H107" s="70"/>
      <c r="I107" s="70"/>
      <c r="J107" s="195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</row>
    <row r="108" spans="1:24" x14ac:dyDescent="0.2">
      <c r="A108" s="201"/>
      <c r="B108" s="195"/>
      <c r="C108" s="182"/>
      <c r="D108" s="183"/>
      <c r="E108" s="179"/>
      <c r="F108" s="70"/>
      <c r="G108" s="70"/>
      <c r="H108" s="70"/>
      <c r="I108" s="70"/>
      <c r="J108" s="195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4" x14ac:dyDescent="0.2">
      <c r="A109" s="201"/>
      <c r="B109" s="195"/>
      <c r="C109" s="182"/>
      <c r="D109" s="183"/>
      <c r="E109" s="179"/>
      <c r="F109" s="70"/>
      <c r="G109" s="70"/>
      <c r="H109" s="70"/>
      <c r="I109" s="70"/>
      <c r="J109" s="195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</row>
    <row r="110" spans="1:24" x14ac:dyDescent="0.2">
      <c r="A110" s="201"/>
      <c r="B110" s="195"/>
      <c r="C110" s="182"/>
      <c r="D110" s="183"/>
      <c r="E110" s="179"/>
      <c r="F110" s="70"/>
      <c r="G110" s="70"/>
      <c r="H110" s="70"/>
      <c r="I110" s="70"/>
      <c r="J110" s="195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:24" x14ac:dyDescent="0.2">
      <c r="A111" s="201"/>
      <c r="B111" s="195"/>
      <c r="C111" s="182"/>
      <c r="D111" s="183"/>
      <c r="E111" s="179"/>
      <c r="F111" s="70"/>
      <c r="G111" s="70"/>
      <c r="H111" s="70"/>
      <c r="I111" s="70"/>
      <c r="J111" s="195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:24" x14ac:dyDescent="0.2">
      <c r="A112" s="201"/>
      <c r="B112" s="195"/>
      <c r="C112" s="182"/>
      <c r="D112" s="183"/>
      <c r="E112" s="179"/>
      <c r="F112" s="70"/>
      <c r="G112" s="70"/>
      <c r="H112" s="70"/>
      <c r="I112" s="70"/>
      <c r="J112" s="195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:24" x14ac:dyDescent="0.2">
      <c r="A113" s="201"/>
      <c r="B113" s="195"/>
      <c r="C113" s="182"/>
      <c r="D113" s="183"/>
      <c r="E113" s="179"/>
      <c r="F113" s="70"/>
      <c r="G113" s="70"/>
      <c r="H113" s="70"/>
      <c r="I113" s="70"/>
      <c r="J113" s="195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1:24" x14ac:dyDescent="0.2">
      <c r="A114" s="201"/>
      <c r="B114" s="195"/>
      <c r="C114" s="182"/>
      <c r="D114" s="183"/>
      <c r="E114" s="179"/>
      <c r="F114" s="70"/>
      <c r="G114" s="70"/>
      <c r="H114" s="70"/>
      <c r="I114" s="70"/>
      <c r="J114" s="195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1:24" x14ac:dyDescent="0.2">
      <c r="A115" s="201"/>
      <c r="B115" s="195"/>
      <c r="C115" s="182"/>
      <c r="D115" s="183"/>
      <c r="E115" s="179"/>
      <c r="F115" s="70"/>
      <c r="G115" s="70"/>
      <c r="H115" s="70"/>
      <c r="I115" s="70"/>
      <c r="J115" s="195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1:24" x14ac:dyDescent="0.2">
      <c r="A116" s="201"/>
      <c r="B116" s="195"/>
      <c r="C116" s="182"/>
      <c r="D116" s="183"/>
      <c r="E116" s="179"/>
      <c r="F116" s="70"/>
      <c r="G116" s="70"/>
      <c r="H116" s="70"/>
      <c r="I116" s="70"/>
      <c r="J116" s="195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1:24" x14ac:dyDescent="0.2">
      <c r="A117" s="201"/>
      <c r="B117" s="195"/>
      <c r="C117" s="182"/>
      <c r="D117" s="183"/>
      <c r="E117" s="179"/>
      <c r="F117" s="70"/>
      <c r="G117" s="70"/>
      <c r="H117" s="70"/>
      <c r="I117" s="70"/>
      <c r="J117" s="195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1:24" x14ac:dyDescent="0.2">
      <c r="A118" s="201"/>
      <c r="B118" s="195"/>
      <c r="C118" s="182"/>
      <c r="D118" s="183"/>
      <c r="E118" s="179"/>
      <c r="F118" s="70"/>
      <c r="G118" s="70"/>
      <c r="H118" s="70"/>
      <c r="I118" s="70"/>
      <c r="J118" s="195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1:24" x14ac:dyDescent="0.2">
      <c r="A119" s="201"/>
      <c r="B119" s="195"/>
      <c r="C119" s="182"/>
      <c r="D119" s="183"/>
      <c r="E119" s="179"/>
      <c r="F119" s="70"/>
      <c r="G119" s="70"/>
      <c r="H119" s="70"/>
      <c r="I119" s="70"/>
      <c r="J119" s="195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:24" x14ac:dyDescent="0.2">
      <c r="A120" s="201"/>
      <c r="B120" s="195"/>
      <c r="C120" s="182"/>
      <c r="D120" s="183"/>
      <c r="E120" s="179"/>
      <c r="F120" s="70"/>
      <c r="G120" s="70"/>
      <c r="H120" s="70"/>
      <c r="I120" s="70"/>
      <c r="J120" s="195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1:24" x14ac:dyDescent="0.2">
      <c r="A121" s="201"/>
      <c r="B121" s="195"/>
      <c r="C121" s="182"/>
      <c r="D121" s="183"/>
      <c r="E121" s="179"/>
      <c r="F121" s="70"/>
      <c r="G121" s="70"/>
      <c r="H121" s="70"/>
      <c r="I121" s="70"/>
      <c r="J121" s="195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:24" x14ac:dyDescent="0.2">
      <c r="A122" s="201"/>
      <c r="B122" s="195"/>
      <c r="C122" s="182"/>
      <c r="D122" s="183"/>
      <c r="E122" s="179"/>
      <c r="F122" s="70"/>
      <c r="G122" s="70"/>
      <c r="H122" s="70"/>
      <c r="I122" s="70"/>
      <c r="J122" s="195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:24" x14ac:dyDescent="0.2">
      <c r="A123" s="201"/>
      <c r="B123" s="195"/>
      <c r="C123" s="182"/>
      <c r="D123" s="183"/>
      <c r="E123" s="179"/>
      <c r="F123" s="70"/>
      <c r="G123" s="70"/>
      <c r="H123" s="70"/>
      <c r="I123" s="70"/>
      <c r="J123" s="195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:24" x14ac:dyDescent="0.2">
      <c r="A124" s="201"/>
      <c r="B124" s="195"/>
      <c r="C124" s="182"/>
      <c r="D124" s="183"/>
      <c r="E124" s="179"/>
      <c r="F124" s="70"/>
      <c r="G124" s="70"/>
      <c r="H124" s="70"/>
      <c r="I124" s="70"/>
      <c r="J124" s="195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:24" x14ac:dyDescent="0.2">
      <c r="A125" s="201"/>
      <c r="B125" s="195"/>
      <c r="C125" s="182"/>
      <c r="D125" s="183"/>
      <c r="E125" s="179"/>
      <c r="F125" s="70"/>
      <c r="G125" s="70"/>
      <c r="H125" s="70"/>
      <c r="I125" s="70"/>
      <c r="J125" s="195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:24" x14ac:dyDescent="0.2">
      <c r="A126" s="201"/>
      <c r="B126" s="195"/>
      <c r="C126" s="182"/>
      <c r="D126" s="183"/>
      <c r="E126" s="179"/>
      <c r="F126" s="70"/>
      <c r="G126" s="70"/>
      <c r="H126" s="70"/>
      <c r="I126" s="70"/>
      <c r="J126" s="195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1:24" x14ac:dyDescent="0.2">
      <c r="A127" s="201"/>
      <c r="B127" s="195"/>
      <c r="C127" s="182"/>
      <c r="D127" s="183"/>
      <c r="E127" s="179"/>
      <c r="F127" s="70"/>
      <c r="G127" s="70"/>
      <c r="H127" s="70"/>
      <c r="I127" s="70"/>
      <c r="J127" s="195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:24" x14ac:dyDescent="0.2">
      <c r="A128" s="201"/>
      <c r="B128" s="195"/>
      <c r="C128" s="182"/>
      <c r="D128" s="183"/>
      <c r="E128" s="179"/>
      <c r="F128" s="70"/>
      <c r="G128" s="70"/>
      <c r="H128" s="70"/>
      <c r="I128" s="70"/>
      <c r="J128" s="195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1:24" x14ac:dyDescent="0.2">
      <c r="A129" s="201"/>
      <c r="B129" s="195"/>
      <c r="C129" s="182"/>
      <c r="D129" s="183"/>
      <c r="E129" s="179"/>
      <c r="F129" s="70"/>
      <c r="G129" s="70"/>
      <c r="H129" s="70"/>
      <c r="I129" s="70"/>
      <c r="J129" s="195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1:24" x14ac:dyDescent="0.2">
      <c r="A130" s="201"/>
      <c r="B130" s="195"/>
      <c r="C130" s="182"/>
      <c r="D130" s="183"/>
      <c r="E130" s="179"/>
      <c r="F130" s="70"/>
      <c r="G130" s="70"/>
      <c r="H130" s="70"/>
      <c r="I130" s="70"/>
      <c r="J130" s="195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1:24" x14ac:dyDescent="0.2">
      <c r="A131" s="201"/>
      <c r="B131" s="195"/>
      <c r="C131" s="182"/>
      <c r="D131" s="183"/>
      <c r="E131" s="179"/>
      <c r="F131" s="70"/>
      <c r="G131" s="70"/>
      <c r="H131" s="70"/>
      <c r="I131" s="70"/>
      <c r="J131" s="195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1:24" x14ac:dyDescent="0.2">
      <c r="A132" s="201"/>
      <c r="B132" s="195"/>
      <c r="C132" s="182"/>
      <c r="D132" s="183"/>
      <c r="E132" s="179"/>
      <c r="F132" s="70"/>
      <c r="G132" s="70"/>
      <c r="H132" s="70"/>
      <c r="I132" s="70"/>
      <c r="J132" s="195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1:24" x14ac:dyDescent="0.2">
      <c r="A133" s="201"/>
      <c r="B133" s="195"/>
      <c r="C133" s="182"/>
      <c r="D133" s="183"/>
      <c r="E133" s="179"/>
      <c r="F133" s="70"/>
      <c r="G133" s="70"/>
      <c r="H133" s="70"/>
      <c r="I133" s="70"/>
      <c r="J133" s="195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1:24" x14ac:dyDescent="0.2">
      <c r="A134" s="201"/>
      <c r="B134" s="195"/>
      <c r="C134" s="182"/>
      <c r="D134" s="183"/>
      <c r="E134" s="179"/>
      <c r="F134" s="70"/>
      <c r="G134" s="70"/>
      <c r="H134" s="70"/>
      <c r="I134" s="70"/>
      <c r="J134" s="19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1:24" x14ac:dyDescent="0.2">
      <c r="A135" s="201"/>
      <c r="B135" s="195"/>
      <c r="C135" s="182"/>
      <c r="D135" s="183"/>
      <c r="E135" s="179"/>
      <c r="F135" s="70"/>
      <c r="G135" s="70"/>
      <c r="H135" s="70"/>
      <c r="I135" s="70"/>
      <c r="J135" s="195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1:24" x14ac:dyDescent="0.2">
      <c r="A136" s="201"/>
      <c r="B136" s="195"/>
      <c r="C136" s="182"/>
      <c r="D136" s="183"/>
      <c r="E136" s="179"/>
      <c r="F136" s="70"/>
      <c r="G136" s="70"/>
      <c r="H136" s="70"/>
      <c r="I136" s="70"/>
      <c r="J136" s="195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1:24" x14ac:dyDescent="0.2">
      <c r="A137" s="201"/>
      <c r="B137" s="195"/>
      <c r="C137" s="182"/>
      <c r="D137" s="183"/>
      <c r="E137" s="179"/>
      <c r="F137" s="70"/>
      <c r="G137" s="70"/>
      <c r="H137" s="70"/>
      <c r="I137" s="70"/>
      <c r="J137" s="195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1:24" x14ac:dyDescent="0.2">
      <c r="A138" s="201"/>
      <c r="B138" s="195"/>
      <c r="C138" s="182"/>
      <c r="D138" s="183"/>
      <c r="E138" s="179"/>
      <c r="F138" s="70"/>
      <c r="G138" s="70"/>
      <c r="H138" s="70"/>
      <c r="I138" s="70"/>
      <c r="J138" s="195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1:24" x14ac:dyDescent="0.2">
      <c r="A139" s="201"/>
      <c r="B139" s="195"/>
      <c r="C139" s="182"/>
      <c r="D139" s="183"/>
      <c r="E139" s="179"/>
      <c r="F139" s="70"/>
      <c r="G139" s="70"/>
      <c r="H139" s="70"/>
      <c r="I139" s="70"/>
      <c r="J139" s="195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1:24" x14ac:dyDescent="0.2">
      <c r="A140" s="201"/>
      <c r="B140" s="195"/>
      <c r="C140" s="182"/>
      <c r="D140" s="183"/>
      <c r="E140" s="179"/>
      <c r="F140" s="70"/>
      <c r="G140" s="70"/>
      <c r="H140" s="70"/>
      <c r="I140" s="70"/>
      <c r="J140" s="195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1:24" x14ac:dyDescent="0.2">
      <c r="A141" s="201"/>
      <c r="B141" s="195"/>
      <c r="C141" s="182"/>
      <c r="D141" s="183"/>
      <c r="E141" s="179"/>
      <c r="F141" s="70"/>
      <c r="G141" s="70"/>
      <c r="H141" s="70"/>
      <c r="I141" s="70"/>
      <c r="J141" s="195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1:24" x14ac:dyDescent="0.2">
      <c r="A142" s="201"/>
      <c r="B142" s="195"/>
      <c r="C142" s="182"/>
      <c r="D142" s="183"/>
      <c r="E142" s="179"/>
      <c r="F142" s="70"/>
      <c r="G142" s="70"/>
      <c r="H142" s="70"/>
      <c r="I142" s="70"/>
      <c r="J142" s="195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  <row r="143" spans="1:24" x14ac:dyDescent="0.2">
      <c r="A143" s="201"/>
      <c r="B143" s="195"/>
      <c r="C143" s="182"/>
      <c r="D143" s="183"/>
      <c r="E143" s="179"/>
      <c r="F143" s="70"/>
      <c r="G143" s="70"/>
      <c r="H143" s="70"/>
      <c r="I143" s="70"/>
      <c r="J143" s="195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</row>
    <row r="144" spans="1:24" x14ac:dyDescent="0.2">
      <c r="A144" s="201"/>
      <c r="B144" s="195"/>
      <c r="C144" s="182"/>
      <c r="D144" s="183"/>
      <c r="E144" s="179"/>
      <c r="F144" s="70"/>
      <c r="G144" s="70"/>
      <c r="H144" s="70"/>
      <c r="I144" s="70"/>
      <c r="J144" s="195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:24" x14ac:dyDescent="0.2">
      <c r="A145" s="201"/>
      <c r="B145" s="195"/>
      <c r="C145" s="182"/>
      <c r="D145" s="183"/>
      <c r="E145" s="179"/>
      <c r="F145" s="70"/>
      <c r="G145" s="70"/>
      <c r="H145" s="70"/>
      <c r="I145" s="70"/>
      <c r="J145" s="195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:24" x14ac:dyDescent="0.2">
      <c r="A146" s="201"/>
      <c r="B146" s="195"/>
      <c r="C146" s="182"/>
      <c r="D146" s="183"/>
      <c r="E146" s="179"/>
      <c r="F146" s="70"/>
      <c r="G146" s="70"/>
      <c r="H146" s="70"/>
      <c r="I146" s="70"/>
      <c r="J146" s="195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:24" x14ac:dyDescent="0.2">
      <c r="A147" s="201"/>
      <c r="B147" s="195"/>
      <c r="C147" s="182"/>
      <c r="D147" s="183"/>
      <c r="E147" s="179"/>
      <c r="F147" s="70"/>
      <c r="G147" s="70"/>
      <c r="H147" s="70"/>
      <c r="I147" s="70"/>
      <c r="J147" s="195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:24" x14ac:dyDescent="0.2">
      <c r="A148" s="201"/>
      <c r="B148" s="195"/>
      <c r="C148" s="182"/>
      <c r="D148" s="183"/>
      <c r="E148" s="179"/>
      <c r="F148" s="70"/>
      <c r="G148" s="70"/>
      <c r="H148" s="70"/>
      <c r="I148" s="70"/>
      <c r="J148" s="195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:24" x14ac:dyDescent="0.2">
      <c r="A149" s="201"/>
      <c r="B149" s="195"/>
      <c r="C149" s="182"/>
      <c r="D149" s="183"/>
      <c r="E149" s="179"/>
      <c r="F149" s="70"/>
      <c r="G149" s="70"/>
      <c r="H149" s="70"/>
      <c r="I149" s="70"/>
      <c r="J149" s="195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:24" x14ac:dyDescent="0.2">
      <c r="A150" s="201"/>
      <c r="B150" s="195"/>
      <c r="C150" s="182"/>
      <c r="D150" s="183"/>
      <c r="E150" s="179"/>
      <c r="F150" s="70"/>
      <c r="G150" s="70"/>
      <c r="H150" s="70"/>
      <c r="I150" s="70"/>
      <c r="J150" s="195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:24" x14ac:dyDescent="0.2">
      <c r="A151" s="201"/>
      <c r="B151" s="195"/>
      <c r="C151" s="182"/>
      <c r="D151" s="183"/>
      <c r="E151" s="179"/>
      <c r="F151" s="70"/>
      <c r="G151" s="70"/>
      <c r="H151" s="70"/>
      <c r="I151" s="70"/>
      <c r="J151" s="195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:24" x14ac:dyDescent="0.2">
      <c r="A152" s="201"/>
      <c r="B152" s="195"/>
      <c r="C152" s="182"/>
      <c r="D152" s="183"/>
      <c r="E152" s="179"/>
      <c r="F152" s="70"/>
      <c r="G152" s="70"/>
      <c r="H152" s="70"/>
      <c r="I152" s="70"/>
      <c r="J152" s="195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:24" x14ac:dyDescent="0.2">
      <c r="A153" s="201"/>
      <c r="B153" s="195"/>
      <c r="C153" s="182"/>
      <c r="D153" s="183"/>
      <c r="E153" s="179"/>
      <c r="F153" s="70"/>
      <c r="G153" s="70"/>
      <c r="H153" s="70"/>
      <c r="I153" s="70"/>
      <c r="J153" s="195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x14ac:dyDescent="0.2">
      <c r="A154" s="201"/>
      <c r="B154" s="195"/>
      <c r="C154" s="182"/>
      <c r="D154" s="183"/>
      <c r="E154" s="179"/>
      <c r="F154" s="70"/>
      <c r="G154" s="70"/>
      <c r="H154" s="70"/>
      <c r="I154" s="70"/>
      <c r="J154" s="195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x14ac:dyDescent="0.2">
      <c r="A155" s="201"/>
      <c r="B155" s="195"/>
      <c r="C155" s="182"/>
      <c r="D155" s="183"/>
      <c r="E155" s="179"/>
      <c r="F155" s="70"/>
      <c r="G155" s="70"/>
      <c r="H155" s="70"/>
      <c r="I155" s="70"/>
      <c r="J155" s="195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x14ac:dyDescent="0.2">
      <c r="A156" s="201"/>
      <c r="B156" s="195"/>
      <c r="C156" s="182"/>
      <c r="D156" s="183"/>
      <c r="E156" s="179"/>
      <c r="F156" s="70"/>
      <c r="G156" s="70"/>
      <c r="H156" s="70"/>
      <c r="I156" s="70"/>
      <c r="J156" s="195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x14ac:dyDescent="0.2">
      <c r="A157" s="201"/>
      <c r="B157" s="195"/>
      <c r="C157" s="182"/>
      <c r="D157" s="183"/>
      <c r="E157" s="179"/>
      <c r="F157" s="70"/>
      <c r="G157" s="70"/>
      <c r="H157" s="70"/>
      <c r="I157" s="70"/>
      <c r="J157" s="195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:24" x14ac:dyDescent="0.2">
      <c r="A158" s="201"/>
      <c r="B158" s="195"/>
      <c r="C158" s="182"/>
      <c r="D158" s="183"/>
      <c r="E158" s="179"/>
      <c r="F158" s="70"/>
      <c r="G158" s="70"/>
      <c r="H158" s="70"/>
      <c r="I158" s="70"/>
      <c r="J158" s="195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x14ac:dyDescent="0.2">
      <c r="A159" s="201"/>
      <c r="B159" s="195"/>
      <c r="C159" s="182"/>
      <c r="D159" s="183"/>
      <c r="E159" s="179"/>
      <c r="F159" s="70"/>
      <c r="G159" s="70"/>
      <c r="H159" s="70"/>
      <c r="I159" s="70"/>
      <c r="J159" s="195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x14ac:dyDescent="0.2">
      <c r="A160" s="201"/>
      <c r="B160" s="195"/>
      <c r="C160" s="182"/>
      <c r="D160" s="183"/>
      <c r="E160" s="179"/>
      <c r="F160" s="70"/>
      <c r="G160" s="70"/>
      <c r="H160" s="70"/>
      <c r="I160" s="70"/>
      <c r="J160" s="195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4" x14ac:dyDescent="0.2">
      <c r="A161" s="201"/>
      <c r="B161" s="195"/>
      <c r="C161" s="182"/>
      <c r="D161" s="183"/>
      <c r="E161" s="179"/>
      <c r="F161" s="70"/>
      <c r="G161" s="70"/>
      <c r="H161" s="70"/>
      <c r="I161" s="70"/>
      <c r="J161" s="195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4" x14ac:dyDescent="0.2">
      <c r="A162" s="201"/>
      <c r="B162" s="195"/>
      <c r="C162" s="182"/>
      <c r="D162" s="183"/>
      <c r="E162" s="179"/>
      <c r="F162" s="70"/>
      <c r="G162" s="70"/>
      <c r="H162" s="70"/>
      <c r="I162" s="70"/>
      <c r="J162" s="195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4" x14ac:dyDescent="0.2">
      <c r="A163" s="201"/>
      <c r="B163" s="195"/>
      <c r="C163" s="182"/>
      <c r="D163" s="183"/>
      <c r="E163" s="179"/>
      <c r="F163" s="70"/>
      <c r="G163" s="70"/>
      <c r="H163" s="70"/>
      <c r="I163" s="70"/>
      <c r="J163" s="195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4" x14ac:dyDescent="0.2">
      <c r="A164" s="201"/>
      <c r="B164" s="195"/>
      <c r="C164" s="182"/>
      <c r="D164" s="183"/>
      <c r="E164" s="179"/>
      <c r="F164" s="70"/>
      <c r="G164" s="70"/>
      <c r="H164" s="70"/>
      <c r="I164" s="70"/>
      <c r="J164" s="195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4" x14ac:dyDescent="0.2">
      <c r="A165" s="201"/>
      <c r="B165" s="195"/>
      <c r="C165" s="182"/>
      <c r="D165" s="183"/>
      <c r="E165" s="179"/>
      <c r="F165" s="70"/>
      <c r="G165" s="70"/>
      <c r="H165" s="70"/>
      <c r="I165" s="70"/>
      <c r="J165" s="195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1:24" x14ac:dyDescent="0.2">
      <c r="A166" s="201"/>
      <c r="B166" s="195"/>
      <c r="C166" s="182"/>
      <c r="D166" s="183"/>
      <c r="E166" s="179"/>
      <c r="F166" s="70"/>
      <c r="G166" s="70"/>
      <c r="H166" s="70"/>
      <c r="I166" s="70"/>
      <c r="J166" s="195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4" x14ac:dyDescent="0.2">
      <c r="A167" s="201"/>
      <c r="B167" s="195"/>
      <c r="C167" s="182"/>
      <c r="D167" s="183"/>
      <c r="E167" s="179"/>
      <c r="F167" s="70"/>
      <c r="G167" s="70"/>
      <c r="H167" s="70"/>
      <c r="I167" s="70"/>
      <c r="J167" s="195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4" x14ac:dyDescent="0.2">
      <c r="A168" s="201"/>
      <c r="B168" s="195"/>
      <c r="C168" s="182"/>
      <c r="D168" s="183"/>
      <c r="E168" s="179"/>
      <c r="F168" s="70"/>
      <c r="G168" s="70"/>
      <c r="H168" s="70"/>
      <c r="I168" s="70"/>
      <c r="J168" s="195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x14ac:dyDescent="0.2">
      <c r="A169" s="201"/>
      <c r="B169" s="195"/>
      <c r="C169" s="182"/>
      <c r="D169" s="183"/>
      <c r="E169" s="179"/>
      <c r="F169" s="70"/>
      <c r="G169" s="70"/>
      <c r="H169" s="70"/>
      <c r="I169" s="70"/>
      <c r="J169" s="195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4" x14ac:dyDescent="0.2">
      <c r="A170" s="201"/>
      <c r="B170" s="195"/>
      <c r="C170" s="182"/>
      <c r="D170" s="183"/>
      <c r="E170" s="179"/>
      <c r="F170" s="70"/>
      <c r="G170" s="70"/>
      <c r="H170" s="70"/>
      <c r="I170" s="70"/>
      <c r="J170" s="195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</row>
    <row r="171" spans="1:24" x14ac:dyDescent="0.2">
      <c r="A171" s="201"/>
      <c r="B171" s="195"/>
      <c r="C171" s="182"/>
      <c r="D171" s="183"/>
      <c r="E171" s="179"/>
      <c r="F171" s="70"/>
      <c r="G171" s="70"/>
      <c r="H171" s="70"/>
      <c r="I171" s="70"/>
      <c r="J171" s="195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</row>
    <row r="172" spans="1:24" x14ac:dyDescent="0.2">
      <c r="A172" s="201"/>
      <c r="B172" s="195"/>
      <c r="C172" s="182"/>
      <c r="D172" s="183"/>
      <c r="E172" s="179"/>
      <c r="F172" s="70"/>
      <c r="G172" s="70"/>
      <c r="H172" s="70"/>
      <c r="I172" s="70"/>
      <c r="J172" s="195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</row>
    <row r="173" spans="1:24" x14ac:dyDescent="0.2">
      <c r="A173" s="201"/>
      <c r="B173" s="195"/>
      <c r="C173" s="182"/>
      <c r="D173" s="183"/>
      <c r="E173" s="179"/>
      <c r="F173" s="70"/>
      <c r="G173" s="70"/>
      <c r="H173" s="70"/>
      <c r="I173" s="70"/>
      <c r="J173" s="195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</row>
    <row r="174" spans="1:24" x14ac:dyDescent="0.2">
      <c r="A174" s="201"/>
      <c r="B174" s="195"/>
      <c r="C174" s="182"/>
      <c r="D174" s="183"/>
      <c r="E174" s="179"/>
      <c r="F174" s="70"/>
      <c r="G174" s="70"/>
      <c r="H174" s="70"/>
      <c r="I174" s="70"/>
      <c r="J174" s="195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</row>
    <row r="175" spans="1:24" x14ac:dyDescent="0.2">
      <c r="A175" s="201"/>
      <c r="B175" s="195"/>
      <c r="C175" s="182"/>
      <c r="D175" s="183"/>
      <c r="E175" s="179"/>
      <c r="F175" s="70"/>
      <c r="G175" s="70"/>
      <c r="H175" s="70"/>
      <c r="I175" s="70"/>
      <c r="J175" s="195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</row>
    <row r="176" spans="1:24" x14ac:dyDescent="0.2">
      <c r="A176" s="201"/>
      <c r="B176" s="195"/>
      <c r="C176" s="182"/>
      <c r="D176" s="183"/>
      <c r="E176" s="179"/>
      <c r="F176" s="70"/>
      <c r="G176" s="70"/>
      <c r="H176" s="70"/>
      <c r="I176" s="70"/>
      <c r="J176" s="195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</row>
    <row r="177" spans="1:24" x14ac:dyDescent="0.2">
      <c r="A177" s="201"/>
      <c r="B177" s="195"/>
      <c r="C177" s="182"/>
      <c r="D177" s="183"/>
      <c r="E177" s="179"/>
      <c r="F177" s="70"/>
      <c r="G177" s="70"/>
      <c r="H177" s="70"/>
      <c r="I177" s="70"/>
      <c r="J177" s="195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</row>
    <row r="178" spans="1:24" x14ac:dyDescent="0.2">
      <c r="A178" s="201"/>
      <c r="B178" s="195"/>
      <c r="C178" s="182"/>
      <c r="D178" s="183"/>
      <c r="E178" s="179"/>
      <c r="F178" s="70"/>
      <c r="G178" s="70"/>
      <c r="H178" s="70"/>
      <c r="I178" s="70"/>
      <c r="J178" s="195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</row>
    <row r="179" spans="1:24" x14ac:dyDescent="0.2">
      <c r="A179" s="201"/>
      <c r="B179" s="195"/>
      <c r="C179" s="182"/>
      <c r="D179" s="183"/>
      <c r="E179" s="179"/>
      <c r="F179" s="70"/>
      <c r="G179" s="70"/>
      <c r="H179" s="70"/>
      <c r="I179" s="70"/>
      <c r="J179" s="195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</row>
    <row r="180" spans="1:24" x14ac:dyDescent="0.2">
      <c r="A180" s="201"/>
      <c r="B180" s="195"/>
      <c r="C180" s="182"/>
      <c r="D180" s="183"/>
      <c r="E180" s="179"/>
      <c r="F180" s="70"/>
      <c r="G180" s="70"/>
      <c r="H180" s="70"/>
      <c r="I180" s="70"/>
      <c r="J180" s="195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</row>
    <row r="181" spans="1:24" x14ac:dyDescent="0.2">
      <c r="A181" s="201"/>
      <c r="B181" s="195"/>
      <c r="C181" s="182"/>
      <c r="D181" s="183"/>
      <c r="E181" s="179"/>
      <c r="F181" s="70"/>
      <c r="G181" s="70"/>
      <c r="H181" s="70"/>
      <c r="I181" s="70"/>
      <c r="J181" s="195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</row>
    <row r="182" spans="1:24" x14ac:dyDescent="0.2">
      <c r="A182" s="201"/>
      <c r="B182" s="195"/>
      <c r="C182" s="182"/>
      <c r="D182" s="183"/>
      <c r="E182" s="179"/>
      <c r="F182" s="70"/>
      <c r="G182" s="70"/>
      <c r="H182" s="70"/>
      <c r="I182" s="70"/>
      <c r="J182" s="195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</row>
    <row r="183" spans="1:24" x14ac:dyDescent="0.2">
      <c r="A183" s="201"/>
      <c r="B183" s="195"/>
      <c r="C183" s="182"/>
      <c r="D183" s="183"/>
      <c r="E183" s="179"/>
      <c r="F183" s="70"/>
      <c r="G183" s="70"/>
      <c r="H183" s="70"/>
      <c r="I183" s="70"/>
      <c r="J183" s="195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</row>
    <row r="184" spans="1:24" x14ac:dyDescent="0.2">
      <c r="A184" s="201"/>
      <c r="B184" s="195"/>
      <c r="C184" s="182"/>
      <c r="D184" s="183"/>
      <c r="E184" s="179"/>
      <c r="F184" s="70"/>
      <c r="G184" s="70"/>
      <c r="H184" s="70"/>
      <c r="I184" s="70"/>
      <c r="J184" s="195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</row>
    <row r="185" spans="1:24" x14ac:dyDescent="0.2">
      <c r="A185" s="201"/>
      <c r="B185" s="195"/>
      <c r="C185" s="182"/>
      <c r="D185" s="183"/>
      <c r="E185" s="179"/>
      <c r="F185" s="70"/>
      <c r="G185" s="70"/>
      <c r="H185" s="70"/>
      <c r="I185" s="70"/>
      <c r="J185" s="195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</row>
    <row r="186" spans="1:24" x14ac:dyDescent="0.2">
      <c r="A186" s="201"/>
      <c r="B186" s="195"/>
      <c r="C186" s="182"/>
      <c r="D186" s="183"/>
      <c r="E186" s="179"/>
      <c r="F186" s="70"/>
      <c r="G186" s="70"/>
      <c r="H186" s="70"/>
      <c r="I186" s="70"/>
      <c r="J186" s="195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  <row r="187" spans="1:24" x14ac:dyDescent="0.2">
      <c r="A187" s="201"/>
      <c r="B187" s="195"/>
      <c r="C187" s="182"/>
      <c r="D187" s="183"/>
      <c r="E187" s="179"/>
      <c r="F187" s="70"/>
      <c r="G187" s="70"/>
      <c r="H187" s="70"/>
      <c r="I187" s="70"/>
      <c r="J187" s="195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</row>
    <row r="188" spans="1:24" x14ac:dyDescent="0.2">
      <c r="A188" s="201"/>
      <c r="B188" s="195"/>
      <c r="C188" s="182"/>
      <c r="D188" s="183"/>
      <c r="E188" s="179"/>
      <c r="F188" s="70"/>
      <c r="G188" s="70"/>
      <c r="H188" s="70"/>
      <c r="I188" s="70"/>
      <c r="J188" s="195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</row>
    <row r="189" spans="1:24" x14ac:dyDescent="0.2">
      <c r="A189" s="201"/>
      <c r="B189" s="195"/>
      <c r="C189" s="182"/>
      <c r="D189" s="183"/>
      <c r="E189" s="179"/>
      <c r="F189" s="70"/>
      <c r="G189" s="70"/>
      <c r="H189" s="70"/>
      <c r="I189" s="70"/>
      <c r="J189" s="195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</row>
    <row r="190" spans="1:24" x14ac:dyDescent="0.2">
      <c r="A190" s="201"/>
      <c r="B190" s="195"/>
      <c r="C190" s="182"/>
      <c r="D190" s="183"/>
      <c r="E190" s="179"/>
      <c r="F190" s="70"/>
      <c r="G190" s="70"/>
      <c r="H190" s="70"/>
      <c r="I190" s="70"/>
      <c r="J190" s="195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</row>
    <row r="191" spans="1:24" x14ac:dyDescent="0.2">
      <c r="A191" s="201"/>
      <c r="B191" s="195"/>
      <c r="C191" s="182"/>
      <c r="D191" s="183"/>
      <c r="E191" s="179"/>
      <c r="F191" s="70"/>
      <c r="G191" s="70"/>
      <c r="H191" s="70"/>
      <c r="I191" s="70"/>
      <c r="J191" s="195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</row>
    <row r="192" spans="1:24" x14ac:dyDescent="0.2">
      <c r="A192" s="201"/>
      <c r="B192" s="195"/>
      <c r="C192" s="182"/>
      <c r="D192" s="183"/>
      <c r="E192" s="179"/>
      <c r="F192" s="70"/>
      <c r="G192" s="70"/>
      <c r="H192" s="70"/>
      <c r="I192" s="70"/>
      <c r="J192" s="195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</row>
    <row r="193" spans="1:24" x14ac:dyDescent="0.2">
      <c r="A193" s="201"/>
      <c r="B193" s="195"/>
      <c r="C193" s="182"/>
      <c r="D193" s="183"/>
      <c r="E193" s="179"/>
      <c r="F193" s="70"/>
      <c r="G193" s="70"/>
      <c r="H193" s="70"/>
      <c r="I193" s="70"/>
      <c r="J193" s="195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</row>
    <row r="194" spans="1:24" x14ac:dyDescent="0.2">
      <c r="A194" s="201"/>
      <c r="B194" s="195"/>
      <c r="C194" s="182"/>
      <c r="D194" s="183"/>
      <c r="E194" s="179"/>
      <c r="F194" s="70"/>
      <c r="G194" s="70"/>
      <c r="H194" s="70"/>
      <c r="I194" s="70"/>
      <c r="J194" s="195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</row>
    <row r="195" spans="1:24" x14ac:dyDescent="0.2">
      <c r="A195" s="201"/>
      <c r="B195" s="195"/>
      <c r="C195" s="182"/>
      <c r="D195" s="183"/>
      <c r="E195" s="179"/>
      <c r="F195" s="70"/>
      <c r="G195" s="70"/>
      <c r="H195" s="70"/>
      <c r="I195" s="70"/>
      <c r="J195" s="195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</row>
    <row r="196" spans="1:24" x14ac:dyDescent="0.2">
      <c r="A196" s="201"/>
      <c r="B196" s="195"/>
      <c r="C196" s="182"/>
      <c r="D196" s="183"/>
      <c r="E196" s="179"/>
      <c r="F196" s="70"/>
      <c r="G196" s="70"/>
      <c r="H196" s="70"/>
      <c r="I196" s="70"/>
      <c r="J196" s="195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</row>
    <row r="197" spans="1:24" x14ac:dyDescent="0.2">
      <c r="A197" s="201"/>
      <c r="B197" s="195"/>
      <c r="C197" s="182"/>
      <c r="D197" s="183"/>
      <c r="E197" s="179"/>
      <c r="F197" s="70"/>
      <c r="G197" s="70"/>
      <c r="H197" s="70"/>
      <c r="I197" s="70"/>
      <c r="J197" s="195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</row>
    <row r="198" spans="1:24" x14ac:dyDescent="0.2">
      <c r="A198" s="201"/>
      <c r="B198" s="195"/>
      <c r="C198" s="182"/>
      <c r="D198" s="183"/>
      <c r="E198" s="179"/>
      <c r="F198" s="70"/>
      <c r="G198" s="70"/>
      <c r="H198" s="70"/>
      <c r="I198" s="70"/>
      <c r="J198" s="195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</row>
    <row r="199" spans="1:24" x14ac:dyDescent="0.2">
      <c r="A199" s="201"/>
      <c r="B199" s="195"/>
      <c r="C199" s="182"/>
      <c r="D199" s="183"/>
      <c r="E199" s="179"/>
      <c r="F199" s="70"/>
      <c r="G199" s="70"/>
      <c r="H199" s="70"/>
      <c r="I199" s="70"/>
      <c r="J199" s="195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</row>
    <row r="200" spans="1:24" x14ac:dyDescent="0.2">
      <c r="A200" s="201"/>
      <c r="B200" s="195"/>
      <c r="C200" s="182"/>
      <c r="D200" s="183"/>
      <c r="E200" s="179"/>
      <c r="F200" s="70"/>
      <c r="G200" s="70"/>
      <c r="H200" s="70"/>
      <c r="I200" s="70"/>
      <c r="J200" s="195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</row>
    <row r="201" spans="1:24" x14ac:dyDescent="0.2">
      <c r="A201" s="201"/>
      <c r="B201" s="195"/>
      <c r="C201" s="182"/>
      <c r="D201" s="183"/>
      <c r="E201" s="179"/>
      <c r="F201" s="70"/>
      <c r="G201" s="70"/>
      <c r="H201" s="70"/>
      <c r="I201" s="70"/>
      <c r="J201" s="195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</row>
    <row r="202" spans="1:24" x14ac:dyDescent="0.2">
      <c r="A202" s="201"/>
      <c r="B202" s="195"/>
      <c r="C202" s="182"/>
      <c r="D202" s="183"/>
      <c r="E202" s="179"/>
      <c r="F202" s="70"/>
      <c r="G202" s="70"/>
      <c r="H202" s="70"/>
      <c r="I202" s="70"/>
      <c r="J202" s="195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</row>
    <row r="203" spans="1:24" x14ac:dyDescent="0.2">
      <c r="A203" s="201"/>
      <c r="B203" s="195"/>
      <c r="C203" s="182"/>
      <c r="D203" s="183"/>
      <c r="E203" s="179"/>
      <c r="F203" s="70"/>
      <c r="G203" s="70"/>
      <c r="H203" s="70"/>
      <c r="I203" s="70"/>
      <c r="J203" s="195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</row>
    <row r="204" spans="1:24" x14ac:dyDescent="0.2">
      <c r="A204" s="201"/>
      <c r="B204" s="195"/>
      <c r="C204" s="182"/>
      <c r="D204" s="183"/>
      <c r="E204" s="179"/>
      <c r="F204" s="70"/>
      <c r="G204" s="70"/>
      <c r="H204" s="70"/>
      <c r="I204" s="70"/>
      <c r="J204" s="195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</row>
    <row r="205" spans="1:24" x14ac:dyDescent="0.2">
      <c r="A205" s="201"/>
      <c r="B205" s="195"/>
      <c r="C205" s="182"/>
      <c r="D205" s="183"/>
      <c r="E205" s="179"/>
      <c r="F205" s="70"/>
      <c r="G205" s="70"/>
      <c r="H205" s="70"/>
      <c r="I205" s="70"/>
      <c r="J205" s="195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</row>
    <row r="206" spans="1:24" x14ac:dyDescent="0.2">
      <c r="A206" s="201"/>
      <c r="B206" s="195"/>
      <c r="C206" s="182"/>
      <c r="D206" s="183"/>
      <c r="E206" s="179"/>
      <c r="F206" s="70"/>
      <c r="G206" s="70"/>
      <c r="H206" s="70"/>
      <c r="I206" s="70"/>
      <c r="J206" s="195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</row>
    <row r="207" spans="1:24" x14ac:dyDescent="0.2">
      <c r="A207" s="201"/>
      <c r="B207" s="195"/>
      <c r="C207" s="182"/>
      <c r="D207" s="183"/>
      <c r="E207" s="179"/>
      <c r="F207" s="70"/>
      <c r="G207" s="70"/>
      <c r="H207" s="70"/>
      <c r="I207" s="70"/>
      <c r="J207" s="195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</row>
    <row r="208" spans="1:24" x14ac:dyDescent="0.2">
      <c r="A208" s="201"/>
      <c r="B208" s="195"/>
      <c r="C208" s="182"/>
      <c r="D208" s="183"/>
      <c r="E208" s="179"/>
      <c r="F208" s="70"/>
      <c r="G208" s="70"/>
      <c r="H208" s="70"/>
      <c r="I208" s="70"/>
      <c r="J208" s="195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</row>
    <row r="209" spans="1:24" x14ac:dyDescent="0.2">
      <c r="A209" s="201"/>
      <c r="B209" s="195"/>
      <c r="C209" s="182"/>
      <c r="D209" s="183"/>
      <c r="E209" s="179"/>
      <c r="F209" s="70"/>
      <c r="G209" s="70"/>
      <c r="H209" s="70"/>
      <c r="I209" s="70"/>
      <c r="J209" s="195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</row>
    <row r="210" spans="1:24" x14ac:dyDescent="0.2">
      <c r="A210" s="201"/>
      <c r="B210" s="195"/>
      <c r="C210" s="182"/>
      <c r="D210" s="183"/>
      <c r="E210" s="179"/>
      <c r="F210" s="70"/>
      <c r="G210" s="70"/>
      <c r="H210" s="70"/>
      <c r="I210" s="70"/>
      <c r="J210" s="195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</row>
    <row r="211" spans="1:24" x14ac:dyDescent="0.2">
      <c r="A211" s="201"/>
      <c r="B211" s="195"/>
      <c r="C211" s="182"/>
      <c r="D211" s="183"/>
      <c r="E211" s="179"/>
      <c r="F211" s="70"/>
      <c r="G211" s="70"/>
      <c r="H211" s="70"/>
      <c r="I211" s="70"/>
      <c r="J211" s="195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</row>
    <row r="212" spans="1:24" x14ac:dyDescent="0.2">
      <c r="A212" s="201"/>
      <c r="B212" s="195"/>
      <c r="C212" s="182"/>
      <c r="D212" s="183"/>
      <c r="E212" s="179"/>
      <c r="F212" s="70"/>
      <c r="G212" s="70"/>
      <c r="H212" s="70"/>
      <c r="I212" s="70"/>
      <c r="J212" s="195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</row>
    <row r="213" spans="1:24" x14ac:dyDescent="0.2">
      <c r="A213" s="201"/>
      <c r="B213" s="195"/>
      <c r="C213" s="182"/>
      <c r="D213" s="183"/>
      <c r="E213" s="179"/>
      <c r="F213" s="70"/>
      <c r="G213" s="70"/>
      <c r="H213" s="70"/>
      <c r="I213" s="70"/>
      <c r="J213" s="195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</row>
    <row r="214" spans="1:24" x14ac:dyDescent="0.2">
      <c r="A214" s="201"/>
      <c r="B214" s="195"/>
      <c r="C214" s="182"/>
      <c r="D214" s="183"/>
      <c r="E214" s="179"/>
      <c r="F214" s="70"/>
      <c r="G214" s="70"/>
      <c r="H214" s="70"/>
      <c r="I214" s="70"/>
      <c r="J214" s="195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</row>
    <row r="215" spans="1:24" x14ac:dyDescent="0.2">
      <c r="A215" s="201"/>
      <c r="B215" s="195"/>
      <c r="C215" s="182"/>
      <c r="D215" s="183"/>
      <c r="E215" s="179"/>
      <c r="F215" s="70"/>
      <c r="G215" s="70"/>
      <c r="H215" s="70"/>
      <c r="I215" s="70"/>
      <c r="J215" s="195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</row>
    <row r="216" spans="1:24" x14ac:dyDescent="0.2">
      <c r="A216" s="201"/>
      <c r="B216" s="195"/>
      <c r="C216" s="182"/>
      <c r="D216" s="183"/>
      <c r="E216" s="179"/>
      <c r="F216" s="70"/>
      <c r="G216" s="70"/>
      <c r="H216" s="70"/>
      <c r="I216" s="70"/>
      <c r="J216" s="195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</row>
    <row r="217" spans="1:24" x14ac:dyDescent="0.2">
      <c r="A217" s="201"/>
      <c r="B217" s="195"/>
      <c r="C217" s="182"/>
      <c r="D217" s="183"/>
      <c r="E217" s="179"/>
      <c r="F217" s="70"/>
      <c r="G217" s="70"/>
      <c r="H217" s="70"/>
      <c r="I217" s="70"/>
      <c r="J217" s="195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</row>
    <row r="218" spans="1:24" x14ac:dyDescent="0.2">
      <c r="A218" s="201"/>
      <c r="B218" s="195"/>
      <c r="C218" s="182"/>
      <c r="D218" s="183"/>
      <c r="E218" s="179"/>
      <c r="F218" s="70"/>
      <c r="G218" s="70"/>
      <c r="H218" s="70"/>
      <c r="I218" s="70"/>
      <c r="J218" s="195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</row>
    <row r="219" spans="1:24" x14ac:dyDescent="0.2">
      <c r="A219" s="201"/>
      <c r="B219" s="195"/>
      <c r="C219" s="182"/>
      <c r="D219" s="183"/>
      <c r="E219" s="179"/>
      <c r="F219" s="70"/>
      <c r="G219" s="70"/>
      <c r="H219" s="70"/>
      <c r="I219" s="70"/>
      <c r="J219" s="195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</row>
    <row r="220" spans="1:24" x14ac:dyDescent="0.2">
      <c r="A220" s="201"/>
      <c r="B220" s="195"/>
      <c r="C220" s="182"/>
      <c r="D220" s="183"/>
      <c r="E220" s="179"/>
      <c r="F220" s="70"/>
      <c r="G220" s="70"/>
      <c r="H220" s="70"/>
      <c r="I220" s="70"/>
      <c r="J220" s="195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</row>
    <row r="221" spans="1:24" x14ac:dyDescent="0.2">
      <c r="A221" s="201"/>
      <c r="B221" s="195"/>
      <c r="C221" s="182"/>
      <c r="D221" s="183"/>
      <c r="E221" s="179"/>
      <c r="F221" s="70"/>
      <c r="G221" s="70"/>
      <c r="H221" s="70"/>
      <c r="I221" s="70"/>
      <c r="J221" s="195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</row>
    <row r="222" spans="1:24" x14ac:dyDescent="0.2">
      <c r="A222" s="201"/>
      <c r="B222" s="195"/>
      <c r="C222" s="182"/>
      <c r="D222" s="183"/>
      <c r="E222" s="179"/>
      <c r="F222" s="70"/>
      <c r="G222" s="70"/>
      <c r="H222" s="70"/>
      <c r="I222" s="70"/>
      <c r="J222" s="195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</row>
    <row r="223" spans="1:24" x14ac:dyDescent="0.2">
      <c r="A223" s="201"/>
      <c r="B223" s="195"/>
      <c r="C223" s="182"/>
      <c r="D223" s="183"/>
      <c r="E223" s="179"/>
      <c r="F223" s="70"/>
      <c r="G223" s="70"/>
      <c r="H223" s="70"/>
      <c r="I223" s="70"/>
      <c r="J223" s="195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</row>
    <row r="224" spans="1:24" x14ac:dyDescent="0.2">
      <c r="A224" s="201"/>
      <c r="B224" s="195"/>
      <c r="C224" s="182"/>
      <c r="D224" s="183"/>
      <c r="E224" s="179"/>
      <c r="F224" s="70"/>
      <c r="G224" s="70"/>
      <c r="H224" s="70"/>
      <c r="I224" s="70"/>
      <c r="J224" s="195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</row>
    <row r="225" spans="1:24" x14ac:dyDescent="0.2">
      <c r="A225" s="201"/>
      <c r="B225" s="195"/>
      <c r="C225" s="182"/>
      <c r="D225" s="183"/>
      <c r="E225" s="179"/>
      <c r="F225" s="70"/>
      <c r="G225" s="70"/>
      <c r="H225" s="70"/>
      <c r="I225" s="70"/>
      <c r="J225" s="195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</row>
    <row r="226" spans="1:24" x14ac:dyDescent="0.2">
      <c r="A226" s="201"/>
      <c r="B226" s="195"/>
      <c r="C226" s="182"/>
      <c r="D226" s="183"/>
      <c r="E226" s="179"/>
      <c r="F226" s="70"/>
      <c r="G226" s="70"/>
      <c r="H226" s="70"/>
      <c r="I226" s="70"/>
      <c r="J226" s="195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</row>
    <row r="227" spans="1:24" x14ac:dyDescent="0.2">
      <c r="A227" s="201"/>
      <c r="B227" s="195"/>
      <c r="C227" s="182"/>
      <c r="D227" s="183"/>
      <c r="E227" s="179"/>
      <c r="F227" s="70"/>
      <c r="G227" s="70"/>
      <c r="H227" s="70"/>
      <c r="I227" s="70"/>
      <c r="J227" s="195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</row>
    <row r="228" spans="1:24" x14ac:dyDescent="0.2">
      <c r="A228" s="201"/>
      <c r="B228" s="195"/>
      <c r="C228" s="182"/>
      <c r="D228" s="183"/>
      <c r="E228" s="179"/>
      <c r="F228" s="70"/>
      <c r="G228" s="70"/>
      <c r="H228" s="70"/>
      <c r="I228" s="70"/>
      <c r="J228" s="195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</row>
    <row r="229" spans="1:24" x14ac:dyDescent="0.2">
      <c r="A229" s="201"/>
      <c r="B229" s="195"/>
      <c r="C229" s="182"/>
      <c r="D229" s="183"/>
      <c r="E229" s="179"/>
      <c r="F229" s="70"/>
      <c r="G229" s="70"/>
      <c r="H229" s="70"/>
      <c r="I229" s="70"/>
      <c r="J229" s="195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</row>
    <row r="230" spans="1:24" x14ac:dyDescent="0.2">
      <c r="A230" s="201"/>
      <c r="B230" s="195"/>
      <c r="C230" s="182"/>
      <c r="D230" s="183"/>
      <c r="E230" s="179"/>
      <c r="F230" s="70"/>
      <c r="G230" s="70"/>
      <c r="H230" s="70"/>
      <c r="I230" s="70"/>
      <c r="J230" s="195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</row>
    <row r="231" spans="1:24" x14ac:dyDescent="0.2">
      <c r="A231" s="201"/>
      <c r="B231" s="195"/>
      <c r="C231" s="182"/>
      <c r="D231" s="183"/>
      <c r="E231" s="179"/>
      <c r="F231" s="70"/>
      <c r="G231" s="70"/>
      <c r="H231" s="70"/>
      <c r="I231" s="70"/>
      <c r="J231" s="195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</row>
    <row r="232" spans="1:24" x14ac:dyDescent="0.2">
      <c r="A232" s="201"/>
      <c r="B232" s="195"/>
      <c r="C232" s="182"/>
      <c r="D232" s="183"/>
      <c r="E232" s="179"/>
      <c r="F232" s="70"/>
      <c r="G232" s="70"/>
      <c r="H232" s="70"/>
      <c r="I232" s="70"/>
      <c r="J232" s="195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</row>
    <row r="233" spans="1:24" x14ac:dyDescent="0.2">
      <c r="A233" s="201"/>
      <c r="B233" s="195"/>
      <c r="C233" s="182"/>
      <c r="D233" s="183"/>
      <c r="E233" s="179"/>
      <c r="F233" s="70"/>
      <c r="G233" s="70"/>
      <c r="H233" s="70"/>
      <c r="I233" s="70"/>
      <c r="J233" s="195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</row>
    <row r="234" spans="1:24" x14ac:dyDescent="0.2">
      <c r="A234" s="201"/>
      <c r="B234" s="195"/>
      <c r="C234" s="182"/>
      <c r="D234" s="183"/>
      <c r="E234" s="179"/>
      <c r="F234" s="70"/>
      <c r="G234" s="70"/>
      <c r="H234" s="70"/>
      <c r="I234" s="70"/>
      <c r="J234" s="195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</row>
    <row r="235" spans="1:24" x14ac:dyDescent="0.2">
      <c r="A235" s="201"/>
      <c r="B235" s="195"/>
      <c r="C235" s="182"/>
      <c r="D235" s="183"/>
      <c r="E235" s="179"/>
      <c r="F235" s="70"/>
      <c r="G235" s="70"/>
      <c r="H235" s="70"/>
      <c r="I235" s="70"/>
      <c r="J235" s="195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</row>
    <row r="236" spans="1:24" x14ac:dyDescent="0.2">
      <c r="A236" s="201"/>
      <c r="B236" s="195"/>
      <c r="C236" s="182"/>
      <c r="D236" s="183"/>
      <c r="E236" s="179"/>
      <c r="F236" s="70"/>
      <c r="G236" s="70"/>
      <c r="H236" s="70"/>
      <c r="I236" s="70"/>
      <c r="J236" s="195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</row>
    <row r="237" spans="1:24" x14ac:dyDescent="0.2">
      <c r="A237" s="201"/>
      <c r="B237" s="195"/>
      <c r="C237" s="182"/>
      <c r="D237" s="183"/>
      <c r="E237" s="179"/>
      <c r="F237" s="70"/>
      <c r="G237" s="70"/>
      <c r="H237" s="70"/>
      <c r="I237" s="70"/>
      <c r="J237" s="195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</row>
    <row r="238" spans="1:24" x14ac:dyDescent="0.2">
      <c r="A238" s="201"/>
      <c r="B238" s="195"/>
      <c r="C238" s="182"/>
      <c r="D238" s="183"/>
      <c r="E238" s="179"/>
      <c r="F238" s="70"/>
      <c r="G238" s="70"/>
      <c r="H238" s="70"/>
      <c r="I238" s="70"/>
      <c r="J238" s="195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</row>
    <row r="239" spans="1:24" x14ac:dyDescent="0.2">
      <c r="A239" s="201"/>
      <c r="B239" s="195"/>
      <c r="C239" s="182"/>
      <c r="D239" s="183"/>
      <c r="E239" s="179"/>
      <c r="F239" s="70"/>
      <c r="G239" s="70"/>
      <c r="H239" s="70"/>
      <c r="I239" s="70"/>
      <c r="J239" s="195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</row>
    <row r="240" spans="1:24" x14ac:dyDescent="0.2">
      <c r="A240" s="201"/>
      <c r="B240" s="195"/>
      <c r="C240" s="182"/>
      <c r="D240" s="183"/>
      <c r="E240" s="179"/>
      <c r="F240" s="70"/>
      <c r="G240" s="70"/>
      <c r="H240" s="70"/>
      <c r="I240" s="70"/>
      <c r="J240" s="195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</row>
    <row r="241" spans="1:24" x14ac:dyDescent="0.2">
      <c r="A241" s="201"/>
      <c r="B241" s="195"/>
      <c r="C241" s="182"/>
      <c r="D241" s="183"/>
      <c r="E241" s="179"/>
      <c r="F241" s="70"/>
      <c r="G241" s="70"/>
      <c r="H241" s="70"/>
      <c r="I241" s="70"/>
      <c r="J241" s="195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</row>
    <row r="242" spans="1:24" x14ac:dyDescent="0.2">
      <c r="A242" s="201"/>
      <c r="B242" s="195"/>
      <c r="C242" s="182"/>
      <c r="D242" s="183"/>
      <c r="E242" s="179"/>
      <c r="F242" s="70"/>
      <c r="G242" s="70"/>
      <c r="H242" s="70"/>
      <c r="I242" s="70"/>
      <c r="J242" s="195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</row>
    <row r="243" spans="1:24" x14ac:dyDescent="0.2">
      <c r="A243" s="201"/>
      <c r="B243" s="195"/>
      <c r="C243" s="182"/>
      <c r="D243" s="183"/>
      <c r="E243" s="179"/>
      <c r="F243" s="70"/>
      <c r="G243" s="70"/>
      <c r="H243" s="70"/>
      <c r="I243" s="70"/>
      <c r="J243" s="195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</row>
    <row r="244" spans="1:24" x14ac:dyDescent="0.2">
      <c r="A244" s="201"/>
      <c r="B244" s="195"/>
      <c r="C244" s="182"/>
      <c r="D244" s="183"/>
      <c r="E244" s="179"/>
      <c r="F244" s="70"/>
      <c r="G244" s="70"/>
      <c r="H244" s="70"/>
      <c r="I244" s="70"/>
      <c r="J244" s="195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</row>
    <row r="245" spans="1:24" x14ac:dyDescent="0.2">
      <c r="A245" s="201"/>
      <c r="B245" s="195"/>
      <c r="C245" s="182"/>
      <c r="D245" s="183"/>
      <c r="E245" s="179"/>
      <c r="F245" s="70"/>
      <c r="G245" s="70"/>
      <c r="H245" s="70"/>
      <c r="I245" s="70"/>
      <c r="J245" s="195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</row>
    <row r="246" spans="1:24" x14ac:dyDescent="0.2">
      <c r="A246" s="201"/>
      <c r="B246" s="195"/>
      <c r="C246" s="182"/>
      <c r="D246" s="183"/>
      <c r="E246" s="179"/>
      <c r="F246" s="70"/>
      <c r="G246" s="70"/>
      <c r="H246" s="70"/>
      <c r="I246" s="70"/>
      <c r="J246" s="195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</row>
    <row r="247" spans="1:24" x14ac:dyDescent="0.2">
      <c r="A247" s="201"/>
      <c r="B247" s="195"/>
      <c r="C247" s="182"/>
      <c r="D247" s="183"/>
      <c r="E247" s="179"/>
      <c r="F247" s="70"/>
      <c r="G247" s="70"/>
      <c r="H247" s="70"/>
      <c r="I247" s="70"/>
      <c r="J247" s="195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</row>
    <row r="248" spans="1:24" x14ac:dyDescent="0.2">
      <c r="A248" s="201"/>
      <c r="B248" s="195"/>
      <c r="C248" s="182"/>
      <c r="D248" s="183"/>
      <c r="E248" s="179"/>
      <c r="F248" s="70"/>
      <c r="G248" s="70"/>
      <c r="H248" s="70"/>
      <c r="I248" s="70"/>
      <c r="J248" s="195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</row>
    <row r="249" spans="1:24" x14ac:dyDescent="0.2">
      <c r="A249" s="201"/>
      <c r="B249" s="195"/>
      <c r="C249" s="182"/>
      <c r="D249" s="183"/>
      <c r="E249" s="179"/>
      <c r="F249" s="70"/>
      <c r="G249" s="70"/>
      <c r="H249" s="70"/>
      <c r="I249" s="70"/>
      <c r="J249" s="195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</row>
    <row r="250" spans="1:24" x14ac:dyDescent="0.2">
      <c r="A250" s="201"/>
      <c r="B250" s="195"/>
      <c r="C250" s="182"/>
      <c r="D250" s="183"/>
      <c r="E250" s="179"/>
      <c r="F250" s="70"/>
      <c r="G250" s="70"/>
      <c r="H250" s="70"/>
      <c r="I250" s="70"/>
      <c r="J250" s="195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</row>
    <row r="251" spans="1:24" x14ac:dyDescent="0.2">
      <c r="A251" s="201"/>
      <c r="B251" s="195"/>
      <c r="C251" s="182"/>
      <c r="D251" s="183"/>
      <c r="E251" s="179"/>
      <c r="F251" s="70"/>
      <c r="G251" s="70"/>
      <c r="H251" s="70"/>
      <c r="I251" s="70"/>
      <c r="J251" s="195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4" x14ac:dyDescent="0.2">
      <c r="A252" s="201"/>
      <c r="B252" s="195"/>
      <c r="C252" s="182"/>
      <c r="D252" s="183"/>
      <c r="E252" s="179"/>
      <c r="F252" s="70"/>
      <c r="G252" s="70"/>
      <c r="H252" s="70"/>
      <c r="I252" s="70"/>
      <c r="J252" s="195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</row>
    <row r="253" spans="1:24" x14ac:dyDescent="0.2">
      <c r="A253" s="201"/>
      <c r="B253" s="195"/>
      <c r="C253" s="182"/>
      <c r="D253" s="183"/>
      <c r="E253" s="179"/>
      <c r="F253" s="70"/>
      <c r="G253" s="70"/>
      <c r="H253" s="70"/>
      <c r="I253" s="70"/>
      <c r="J253" s="195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</row>
    <row r="254" spans="1:24" x14ac:dyDescent="0.2">
      <c r="A254" s="201"/>
      <c r="B254" s="195"/>
      <c r="C254" s="182"/>
      <c r="D254" s="183"/>
      <c r="E254" s="179"/>
      <c r="F254" s="70"/>
      <c r="G254" s="70"/>
      <c r="H254" s="70"/>
      <c r="I254" s="70"/>
      <c r="J254" s="195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</row>
    <row r="255" spans="1:24" x14ac:dyDescent="0.2">
      <c r="A255" s="201"/>
      <c r="B255" s="195"/>
      <c r="C255" s="182"/>
      <c r="D255" s="183"/>
      <c r="E255" s="179"/>
      <c r="F255" s="70"/>
      <c r="G255" s="70"/>
      <c r="H255" s="70"/>
      <c r="I255" s="70"/>
      <c r="J255" s="195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</row>
    <row r="256" spans="1:24" x14ac:dyDescent="0.2">
      <c r="A256" s="201"/>
      <c r="B256" s="195"/>
      <c r="C256" s="182"/>
      <c r="D256" s="183"/>
      <c r="E256" s="179"/>
      <c r="F256" s="70"/>
      <c r="G256" s="70"/>
      <c r="H256" s="70"/>
      <c r="I256" s="70"/>
      <c r="J256" s="195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</row>
    <row r="257" spans="1:24" x14ac:dyDescent="0.2">
      <c r="A257" s="201"/>
      <c r="B257" s="195"/>
      <c r="C257" s="182"/>
      <c r="D257" s="183"/>
      <c r="E257" s="179"/>
      <c r="F257" s="70"/>
      <c r="G257" s="70"/>
      <c r="H257" s="70"/>
      <c r="I257" s="70"/>
      <c r="J257" s="195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</row>
    <row r="258" spans="1:24" x14ac:dyDescent="0.2">
      <c r="A258" s="201"/>
      <c r="B258" s="195"/>
      <c r="C258" s="182"/>
      <c r="D258" s="183"/>
      <c r="E258" s="179"/>
      <c r="F258" s="70"/>
      <c r="G258" s="70"/>
      <c r="H258" s="70"/>
      <c r="I258" s="70"/>
      <c r="J258" s="195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</row>
    <row r="259" spans="1:24" x14ac:dyDescent="0.2">
      <c r="A259" s="201"/>
      <c r="B259" s="195"/>
      <c r="C259" s="182"/>
      <c r="D259" s="183"/>
      <c r="E259" s="179"/>
      <c r="F259" s="70"/>
      <c r="G259" s="70"/>
      <c r="H259" s="70"/>
      <c r="I259" s="70"/>
      <c r="J259" s="195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</row>
    <row r="260" spans="1:24" x14ac:dyDescent="0.2">
      <c r="A260" s="201"/>
      <c r="B260" s="195"/>
      <c r="C260" s="182"/>
      <c r="D260" s="183"/>
      <c r="E260" s="179"/>
      <c r="F260" s="70"/>
      <c r="G260" s="70"/>
      <c r="H260" s="70"/>
      <c r="I260" s="70"/>
      <c r="J260" s="195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</row>
    <row r="261" spans="1:24" x14ac:dyDescent="0.2">
      <c r="A261" s="201"/>
      <c r="B261" s="195"/>
      <c r="C261" s="182"/>
      <c r="D261" s="183"/>
      <c r="E261" s="179"/>
      <c r="F261" s="70"/>
      <c r="G261" s="70"/>
      <c r="H261" s="70"/>
      <c r="I261" s="70"/>
      <c r="J261" s="195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</row>
    <row r="262" spans="1:24" x14ac:dyDescent="0.2">
      <c r="A262" s="201"/>
      <c r="B262" s="195"/>
      <c r="C262" s="182"/>
      <c r="D262" s="183"/>
      <c r="E262" s="179"/>
      <c r="F262" s="70"/>
      <c r="G262" s="70"/>
      <c r="H262" s="70"/>
      <c r="I262" s="70"/>
      <c r="J262" s="195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</row>
    <row r="263" spans="1:24" x14ac:dyDescent="0.2">
      <c r="A263" s="201"/>
      <c r="B263" s="195"/>
      <c r="C263" s="182"/>
      <c r="D263" s="183"/>
      <c r="E263" s="179"/>
      <c r="F263" s="70"/>
      <c r="G263" s="70"/>
      <c r="H263" s="70"/>
      <c r="I263" s="70"/>
      <c r="J263" s="195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</row>
    <row r="264" spans="1:24" x14ac:dyDescent="0.2">
      <c r="A264" s="201"/>
      <c r="B264" s="195"/>
      <c r="C264" s="182"/>
      <c r="D264" s="183"/>
      <c r="E264" s="179"/>
      <c r="F264" s="70"/>
      <c r="G264" s="70"/>
      <c r="H264" s="70"/>
      <c r="I264" s="70"/>
      <c r="J264" s="195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</row>
    <row r="265" spans="1:24" x14ac:dyDescent="0.2">
      <c r="A265" s="201"/>
      <c r="B265" s="195"/>
      <c r="C265" s="182"/>
      <c r="D265" s="183"/>
      <c r="E265" s="179"/>
      <c r="F265" s="70"/>
      <c r="G265" s="70"/>
      <c r="H265" s="70"/>
      <c r="I265" s="70"/>
      <c r="J265" s="195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</row>
    <row r="266" spans="1:24" x14ac:dyDescent="0.2">
      <c r="A266" s="201"/>
      <c r="B266" s="195"/>
      <c r="C266" s="182"/>
      <c r="D266" s="183"/>
      <c r="E266" s="179"/>
      <c r="F266" s="70"/>
      <c r="G266" s="70"/>
      <c r="H266" s="70"/>
      <c r="I266" s="70"/>
      <c r="J266" s="195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</row>
    <row r="267" spans="1:24" x14ac:dyDescent="0.2">
      <c r="A267" s="201"/>
      <c r="B267" s="195"/>
      <c r="C267" s="182"/>
      <c r="D267" s="183"/>
      <c r="E267" s="179"/>
      <c r="F267" s="70"/>
      <c r="G267" s="70"/>
      <c r="H267" s="70"/>
      <c r="I267" s="70"/>
      <c r="J267" s="195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</row>
    <row r="268" spans="1:24" x14ac:dyDescent="0.2">
      <c r="A268" s="201"/>
      <c r="B268" s="195"/>
      <c r="C268" s="182"/>
      <c r="D268" s="183"/>
      <c r="E268" s="179"/>
      <c r="F268" s="70"/>
      <c r="G268" s="70"/>
      <c r="H268" s="70"/>
      <c r="I268" s="70"/>
      <c r="J268" s="195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</row>
    <row r="269" spans="1:24" x14ac:dyDescent="0.2">
      <c r="A269" s="201"/>
      <c r="B269" s="195"/>
      <c r="C269" s="182"/>
      <c r="D269" s="183"/>
      <c r="E269" s="179"/>
      <c r="F269" s="70"/>
      <c r="G269" s="70"/>
      <c r="H269" s="70"/>
      <c r="I269" s="70"/>
      <c r="J269" s="195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</row>
    <row r="270" spans="1:24" x14ac:dyDescent="0.2">
      <c r="A270" s="201"/>
      <c r="B270" s="195"/>
      <c r="C270" s="182"/>
      <c r="D270" s="183"/>
      <c r="E270" s="179"/>
      <c r="F270" s="70"/>
      <c r="G270" s="70"/>
      <c r="H270" s="70"/>
      <c r="I270" s="70"/>
      <c r="J270" s="195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</row>
    <row r="271" spans="1:24" x14ac:dyDescent="0.2">
      <c r="A271" s="201"/>
      <c r="B271" s="195"/>
      <c r="C271" s="182"/>
      <c r="D271" s="183"/>
      <c r="E271" s="179"/>
      <c r="F271" s="70"/>
      <c r="G271" s="70"/>
      <c r="H271" s="70"/>
      <c r="I271" s="70"/>
      <c r="J271" s="195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</row>
    <row r="272" spans="1:24" x14ac:dyDescent="0.2">
      <c r="A272" s="201"/>
      <c r="B272" s="195"/>
      <c r="C272" s="182"/>
      <c r="D272" s="183"/>
      <c r="E272" s="179"/>
      <c r="F272" s="70"/>
      <c r="G272" s="70"/>
      <c r="H272" s="70"/>
      <c r="I272" s="70"/>
      <c r="J272" s="195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</row>
    <row r="273" spans="1:24" x14ac:dyDescent="0.2">
      <c r="A273" s="201"/>
      <c r="B273" s="195"/>
      <c r="C273" s="182"/>
      <c r="D273" s="183"/>
      <c r="E273" s="179"/>
      <c r="F273" s="70"/>
      <c r="G273" s="70"/>
      <c r="H273" s="70"/>
      <c r="I273" s="70"/>
      <c r="J273" s="195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</row>
    <row r="274" spans="1:24" x14ac:dyDescent="0.2">
      <c r="A274" s="201"/>
      <c r="B274" s="195"/>
      <c r="C274" s="182"/>
      <c r="D274" s="183"/>
      <c r="E274" s="179"/>
      <c r="F274" s="70"/>
      <c r="G274" s="70"/>
      <c r="H274" s="70"/>
      <c r="I274" s="70"/>
      <c r="J274" s="195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</row>
    <row r="275" spans="1:24" x14ac:dyDescent="0.2">
      <c r="A275" s="201"/>
      <c r="B275" s="195"/>
      <c r="C275" s="182"/>
      <c r="D275" s="183"/>
      <c r="E275" s="179"/>
      <c r="F275" s="70"/>
      <c r="G275" s="70"/>
      <c r="H275" s="70"/>
      <c r="I275" s="70"/>
      <c r="J275" s="195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</row>
    <row r="276" spans="1:24" x14ac:dyDescent="0.2">
      <c r="A276" s="201"/>
      <c r="B276" s="195"/>
      <c r="C276" s="182"/>
      <c r="D276" s="183"/>
      <c r="E276" s="179"/>
      <c r="F276" s="70"/>
      <c r="G276" s="70"/>
      <c r="H276" s="70"/>
      <c r="I276" s="70"/>
      <c r="J276" s="195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</row>
    <row r="277" spans="1:24" x14ac:dyDescent="0.2">
      <c r="A277" s="201"/>
      <c r="B277" s="195"/>
      <c r="C277" s="182"/>
      <c r="D277" s="183"/>
      <c r="E277" s="179"/>
      <c r="F277" s="70"/>
      <c r="G277" s="70"/>
      <c r="H277" s="70"/>
      <c r="I277" s="70"/>
      <c r="J277" s="195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</row>
    <row r="278" spans="1:24" x14ac:dyDescent="0.2">
      <c r="A278" s="201"/>
      <c r="B278" s="195"/>
      <c r="C278" s="182"/>
      <c r="D278" s="183"/>
      <c r="E278" s="179"/>
      <c r="F278" s="70"/>
      <c r="G278" s="70"/>
      <c r="H278" s="70"/>
      <c r="I278" s="70"/>
      <c r="J278" s="195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</row>
    <row r="279" spans="1:24" x14ac:dyDescent="0.2">
      <c r="A279" s="201"/>
      <c r="B279" s="195"/>
      <c r="C279" s="182"/>
      <c r="D279" s="183"/>
      <c r="E279" s="179"/>
      <c r="F279" s="70"/>
      <c r="G279" s="70"/>
      <c r="H279" s="70"/>
      <c r="I279" s="70"/>
      <c r="J279" s="195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</row>
    <row r="280" spans="1:24" x14ac:dyDescent="0.2">
      <c r="A280" s="201"/>
      <c r="B280" s="195"/>
      <c r="C280" s="182"/>
      <c r="D280" s="183"/>
      <c r="E280" s="179"/>
      <c r="F280" s="70"/>
      <c r="G280" s="70"/>
      <c r="H280" s="70"/>
      <c r="I280" s="70"/>
      <c r="J280" s="195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</row>
    <row r="281" spans="1:24" x14ac:dyDescent="0.2">
      <c r="A281" s="201"/>
      <c r="B281" s="195"/>
      <c r="C281" s="182"/>
      <c r="D281" s="183"/>
      <c r="E281" s="179"/>
      <c r="F281" s="70"/>
      <c r="G281" s="70"/>
      <c r="H281" s="70"/>
      <c r="I281" s="70"/>
      <c r="J281" s="195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</row>
    <row r="282" spans="1:24" x14ac:dyDescent="0.2">
      <c r="A282" s="201"/>
      <c r="B282" s="195"/>
      <c r="C282" s="182"/>
      <c r="D282" s="183"/>
      <c r="E282" s="179"/>
      <c r="F282" s="70"/>
      <c r="G282" s="70"/>
      <c r="H282" s="70"/>
      <c r="I282" s="70"/>
      <c r="J282" s="195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</row>
    <row r="283" spans="1:24" x14ac:dyDescent="0.2">
      <c r="A283" s="201"/>
      <c r="B283" s="195"/>
      <c r="C283" s="182"/>
      <c r="D283" s="183"/>
      <c r="E283" s="179"/>
      <c r="F283" s="70"/>
      <c r="G283" s="70"/>
      <c r="H283" s="70"/>
      <c r="I283" s="70"/>
      <c r="J283" s="195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</row>
    <row r="284" spans="1:24" x14ac:dyDescent="0.2">
      <c r="A284" s="201"/>
      <c r="B284" s="195"/>
      <c r="C284" s="182"/>
      <c r="D284" s="183"/>
      <c r="E284" s="179"/>
      <c r="F284" s="70"/>
      <c r="G284" s="70"/>
      <c r="H284" s="70"/>
      <c r="I284" s="70"/>
      <c r="J284" s="195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</row>
    <row r="285" spans="1:24" x14ac:dyDescent="0.2">
      <c r="A285" s="201"/>
      <c r="B285" s="195"/>
      <c r="C285" s="182"/>
      <c r="D285" s="183"/>
      <c r="E285" s="179"/>
      <c r="F285" s="70"/>
      <c r="G285" s="70"/>
      <c r="H285" s="70"/>
      <c r="I285" s="70"/>
      <c r="J285" s="195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</row>
    <row r="286" spans="1:24" x14ac:dyDescent="0.2">
      <c r="A286" s="201"/>
      <c r="B286" s="195"/>
      <c r="C286" s="182"/>
      <c r="D286" s="183"/>
      <c r="E286" s="179"/>
      <c r="F286" s="70"/>
      <c r="G286" s="70"/>
      <c r="H286" s="70"/>
      <c r="I286" s="70"/>
      <c r="J286" s="195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</row>
    <row r="287" spans="1:24" x14ac:dyDescent="0.2">
      <c r="A287" s="201"/>
      <c r="B287" s="195"/>
      <c r="C287" s="182"/>
      <c r="D287" s="183"/>
      <c r="E287" s="179"/>
      <c r="F287" s="70"/>
      <c r="G287" s="70"/>
      <c r="H287" s="70"/>
      <c r="I287" s="70"/>
      <c r="J287" s="195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</row>
    <row r="288" spans="1:24" x14ac:dyDescent="0.2">
      <c r="A288" s="201"/>
      <c r="B288" s="195"/>
      <c r="C288" s="182"/>
      <c r="D288" s="183"/>
      <c r="E288" s="179"/>
      <c r="F288" s="70"/>
      <c r="G288" s="70"/>
      <c r="H288" s="70"/>
      <c r="I288" s="70"/>
      <c r="J288" s="195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</row>
    <row r="289" spans="1:24" x14ac:dyDescent="0.2">
      <c r="A289" s="201"/>
      <c r="B289" s="195"/>
      <c r="C289" s="182"/>
      <c r="D289" s="183"/>
      <c r="E289" s="179"/>
      <c r="F289" s="70"/>
      <c r="G289" s="70"/>
      <c r="H289" s="70"/>
      <c r="I289" s="70"/>
      <c r="J289" s="195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</row>
    <row r="290" spans="1:24" x14ac:dyDescent="0.2">
      <c r="A290" s="201"/>
      <c r="B290" s="195"/>
      <c r="C290" s="182"/>
      <c r="D290" s="183"/>
      <c r="E290" s="179"/>
      <c r="F290" s="70"/>
      <c r="G290" s="70"/>
      <c r="H290" s="70"/>
      <c r="I290" s="70"/>
      <c r="J290" s="195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</row>
    <row r="291" spans="1:24" x14ac:dyDescent="0.2">
      <c r="A291" s="201"/>
      <c r="B291" s="195"/>
      <c r="C291" s="182"/>
      <c r="D291" s="183"/>
      <c r="E291" s="179"/>
      <c r="F291" s="70"/>
      <c r="G291" s="70"/>
      <c r="H291" s="70"/>
      <c r="I291" s="70"/>
      <c r="J291" s="195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</row>
    <row r="292" spans="1:24" x14ac:dyDescent="0.2">
      <c r="A292" s="201"/>
      <c r="B292" s="195"/>
      <c r="C292" s="182"/>
      <c r="D292" s="183"/>
      <c r="E292" s="179"/>
      <c r="F292" s="70"/>
      <c r="G292" s="70"/>
      <c r="H292" s="70"/>
      <c r="I292" s="70"/>
      <c r="J292" s="195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</row>
    <row r="293" spans="1:24" x14ac:dyDescent="0.2">
      <c r="A293" s="201"/>
      <c r="B293" s="195"/>
      <c r="C293" s="182"/>
      <c r="D293" s="183"/>
      <c r="E293" s="179"/>
      <c r="F293" s="70"/>
      <c r="G293" s="70"/>
      <c r="H293" s="70"/>
      <c r="I293" s="70"/>
      <c r="J293" s="195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</row>
    <row r="294" spans="1:24" x14ac:dyDescent="0.2">
      <c r="A294" s="201"/>
      <c r="B294" s="195"/>
      <c r="C294" s="182"/>
      <c r="D294" s="183"/>
      <c r="E294" s="179"/>
      <c r="F294" s="70"/>
      <c r="G294" s="70"/>
      <c r="H294" s="70"/>
      <c r="I294" s="70"/>
      <c r="J294" s="195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</row>
    <row r="295" spans="1:24" x14ac:dyDescent="0.2">
      <c r="A295" s="201"/>
      <c r="B295" s="195"/>
      <c r="C295" s="182"/>
      <c r="D295" s="183"/>
      <c r="E295" s="179"/>
      <c r="F295" s="70"/>
      <c r="G295" s="70"/>
      <c r="H295" s="70"/>
      <c r="I295" s="70"/>
      <c r="J295" s="195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</row>
    <row r="296" spans="1:24" x14ac:dyDescent="0.2">
      <c r="A296" s="201"/>
      <c r="B296" s="195"/>
      <c r="C296" s="182"/>
      <c r="D296" s="183"/>
      <c r="E296" s="179"/>
      <c r="F296" s="70"/>
      <c r="G296" s="70"/>
      <c r="H296" s="70"/>
      <c r="I296" s="70"/>
      <c r="J296" s="195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</row>
    <row r="297" spans="1:24" x14ac:dyDescent="0.2">
      <c r="A297" s="201"/>
      <c r="B297" s="195"/>
      <c r="C297" s="182"/>
      <c r="D297" s="183"/>
      <c r="E297" s="179"/>
      <c r="F297" s="70"/>
      <c r="G297" s="70"/>
      <c r="H297" s="70"/>
      <c r="I297" s="70"/>
      <c r="J297" s="195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</row>
    <row r="298" spans="1:24" x14ac:dyDescent="0.2">
      <c r="A298" s="201"/>
      <c r="B298" s="195"/>
      <c r="C298" s="182"/>
      <c r="D298" s="183"/>
      <c r="E298" s="179"/>
      <c r="F298" s="70"/>
      <c r="G298" s="70"/>
      <c r="H298" s="70"/>
      <c r="I298" s="70"/>
      <c r="J298" s="195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</row>
    <row r="299" spans="1:24" x14ac:dyDescent="0.2">
      <c r="A299" s="201"/>
      <c r="B299" s="195"/>
      <c r="C299" s="182"/>
      <c r="D299" s="183"/>
      <c r="E299" s="179"/>
      <c r="F299" s="70"/>
      <c r="G299" s="70"/>
      <c r="H299" s="70"/>
      <c r="I299" s="70"/>
      <c r="J299" s="195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</row>
    <row r="300" spans="1:24" x14ac:dyDescent="0.2">
      <c r="A300" s="201"/>
      <c r="B300" s="195"/>
      <c r="C300" s="182"/>
      <c r="D300" s="183"/>
      <c r="E300" s="179"/>
      <c r="F300" s="70"/>
      <c r="G300" s="70"/>
      <c r="H300" s="70"/>
      <c r="I300" s="70"/>
      <c r="J300" s="195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</row>
    <row r="301" spans="1:24" x14ac:dyDescent="0.2">
      <c r="A301" s="201"/>
      <c r="B301" s="195"/>
      <c r="C301" s="182"/>
      <c r="D301" s="183"/>
      <c r="E301" s="179"/>
      <c r="F301" s="70"/>
      <c r="G301" s="70"/>
      <c r="H301" s="70"/>
      <c r="I301" s="70"/>
      <c r="J301" s="195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</row>
    <row r="302" spans="1:24" x14ac:dyDescent="0.2">
      <c r="A302" s="201"/>
      <c r="B302" s="195"/>
      <c r="C302" s="182"/>
      <c r="D302" s="183"/>
      <c r="E302" s="179"/>
      <c r="F302" s="70"/>
      <c r="G302" s="70"/>
      <c r="H302" s="70"/>
      <c r="I302" s="70"/>
      <c r="J302" s="195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</row>
    <row r="303" spans="1:24" x14ac:dyDescent="0.2">
      <c r="A303" s="201"/>
      <c r="B303" s="195"/>
      <c r="C303" s="182"/>
      <c r="D303" s="183"/>
      <c r="E303" s="179"/>
      <c r="F303" s="70"/>
      <c r="G303" s="70"/>
      <c r="H303" s="70"/>
      <c r="I303" s="70"/>
      <c r="J303" s="195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</row>
    <row r="304" spans="1:24" x14ac:dyDescent="0.2">
      <c r="A304" s="201"/>
      <c r="B304" s="195"/>
      <c r="C304" s="182"/>
      <c r="D304" s="183"/>
      <c r="E304" s="179"/>
      <c r="F304" s="70"/>
      <c r="G304" s="70"/>
      <c r="H304" s="70"/>
      <c r="I304" s="70"/>
      <c r="J304" s="195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</row>
    <row r="305" spans="1:24" x14ac:dyDescent="0.2">
      <c r="A305" s="201"/>
      <c r="B305" s="195"/>
      <c r="C305" s="182"/>
      <c r="D305" s="183"/>
      <c r="E305" s="179"/>
      <c r="F305" s="70"/>
      <c r="G305" s="70"/>
      <c r="H305" s="70"/>
      <c r="I305" s="70"/>
      <c r="J305" s="195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</row>
    <row r="306" spans="1:24" x14ac:dyDescent="0.2">
      <c r="A306" s="201"/>
      <c r="B306" s="195"/>
      <c r="C306" s="182"/>
      <c r="D306" s="183"/>
      <c r="E306" s="179"/>
      <c r="F306" s="70"/>
      <c r="G306" s="70"/>
      <c r="H306" s="70"/>
      <c r="I306" s="70"/>
      <c r="J306" s="195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</row>
    <row r="307" spans="1:24" x14ac:dyDescent="0.2">
      <c r="A307" s="201"/>
      <c r="B307" s="195"/>
      <c r="C307" s="182"/>
      <c r="D307" s="183"/>
      <c r="E307" s="179"/>
      <c r="F307" s="70"/>
      <c r="G307" s="70"/>
      <c r="H307" s="70"/>
      <c r="I307" s="70"/>
      <c r="J307" s="195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</row>
    <row r="308" spans="1:24" x14ac:dyDescent="0.2">
      <c r="A308" s="201"/>
      <c r="B308" s="195"/>
      <c r="C308" s="182"/>
      <c r="D308" s="183"/>
      <c r="E308" s="179"/>
      <c r="F308" s="70"/>
      <c r="G308" s="70"/>
      <c r="H308" s="70"/>
      <c r="I308" s="70"/>
      <c r="J308" s="195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</row>
    <row r="309" spans="1:24" x14ac:dyDescent="0.2">
      <c r="A309" s="201"/>
      <c r="B309" s="195"/>
      <c r="C309" s="182"/>
      <c r="D309" s="183"/>
      <c r="E309" s="179"/>
      <c r="F309" s="70"/>
      <c r="G309" s="70"/>
      <c r="H309" s="70"/>
      <c r="I309" s="70"/>
      <c r="J309" s="195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</row>
    <row r="310" spans="1:24" x14ac:dyDescent="0.2">
      <c r="A310" s="201"/>
      <c r="B310" s="195"/>
      <c r="C310" s="182"/>
      <c r="D310" s="183"/>
      <c r="E310" s="179"/>
      <c r="F310" s="70"/>
      <c r="G310" s="70"/>
      <c r="H310" s="70"/>
      <c r="I310" s="70"/>
      <c r="J310" s="195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</row>
    <row r="311" spans="1:24" x14ac:dyDescent="0.2">
      <c r="A311" s="201"/>
      <c r="B311" s="195"/>
      <c r="C311" s="182"/>
      <c r="D311" s="183"/>
      <c r="E311" s="179"/>
      <c r="F311" s="70"/>
      <c r="G311" s="70"/>
      <c r="H311" s="70"/>
      <c r="I311" s="70"/>
      <c r="J311" s="195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</row>
    <row r="312" spans="1:24" x14ac:dyDescent="0.2">
      <c r="A312" s="201"/>
      <c r="B312" s="195"/>
      <c r="C312" s="182"/>
      <c r="D312" s="183"/>
      <c r="E312" s="179"/>
      <c r="F312" s="70"/>
      <c r="G312" s="70"/>
      <c r="H312" s="70"/>
      <c r="I312" s="70"/>
      <c r="J312" s="195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</row>
    <row r="313" spans="1:24" x14ac:dyDescent="0.2">
      <c r="A313" s="201"/>
      <c r="B313" s="195"/>
      <c r="C313" s="182"/>
      <c r="D313" s="183"/>
      <c r="E313" s="179"/>
      <c r="F313" s="70"/>
      <c r="G313" s="70"/>
      <c r="H313" s="70"/>
      <c r="I313" s="70"/>
      <c r="J313" s="195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</row>
    <row r="314" spans="1:24" x14ac:dyDescent="0.2">
      <c r="A314" s="201"/>
      <c r="B314" s="195"/>
      <c r="C314" s="182"/>
      <c r="D314" s="183"/>
      <c r="E314" s="179"/>
      <c r="F314" s="70"/>
      <c r="G314" s="70"/>
      <c r="H314" s="70"/>
      <c r="I314" s="70"/>
      <c r="J314" s="195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</row>
    <row r="315" spans="1:24" x14ac:dyDescent="0.2">
      <c r="A315" s="201"/>
      <c r="B315" s="195"/>
      <c r="C315" s="182"/>
      <c r="D315" s="183"/>
      <c r="E315" s="179"/>
      <c r="F315" s="70"/>
      <c r="G315" s="70"/>
      <c r="H315" s="70"/>
      <c r="I315" s="70"/>
      <c r="J315" s="195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</row>
    <row r="316" spans="1:24" x14ac:dyDescent="0.2">
      <c r="A316" s="201"/>
      <c r="B316" s="195"/>
      <c r="C316" s="182"/>
      <c r="D316" s="183"/>
      <c r="E316" s="179"/>
      <c r="F316" s="70"/>
      <c r="G316" s="70"/>
      <c r="H316" s="70"/>
      <c r="I316" s="70"/>
      <c r="J316" s="195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</row>
    <row r="317" spans="1:24" x14ac:dyDescent="0.2">
      <c r="A317" s="201"/>
      <c r="B317" s="195"/>
      <c r="C317" s="182"/>
      <c r="D317" s="183"/>
      <c r="E317" s="179"/>
      <c r="F317" s="70"/>
      <c r="G317" s="70"/>
      <c r="H317" s="70"/>
      <c r="I317" s="70"/>
      <c r="J317" s="195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</row>
    <row r="318" spans="1:24" x14ac:dyDescent="0.2">
      <c r="A318" s="201"/>
      <c r="B318" s="195"/>
      <c r="C318" s="182"/>
      <c r="D318" s="183"/>
      <c r="E318" s="179"/>
      <c r="F318" s="70"/>
      <c r="G318" s="70"/>
      <c r="H318" s="70"/>
      <c r="I318" s="70"/>
      <c r="J318" s="195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</row>
    <row r="319" spans="1:24" x14ac:dyDescent="0.2">
      <c r="A319" s="201"/>
      <c r="B319" s="195"/>
      <c r="C319" s="182"/>
      <c r="D319" s="183"/>
      <c r="E319" s="179"/>
      <c r="F319" s="70"/>
      <c r="G319" s="70"/>
      <c r="H319" s="70"/>
      <c r="I319" s="70"/>
      <c r="J319" s="195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</row>
    <row r="320" spans="1:24" x14ac:dyDescent="0.2">
      <c r="A320" s="201"/>
      <c r="B320" s="195"/>
      <c r="C320" s="182"/>
      <c r="D320" s="183"/>
      <c r="E320" s="179"/>
      <c r="F320" s="70"/>
      <c r="G320" s="70"/>
      <c r="H320" s="70"/>
      <c r="I320" s="70"/>
      <c r="J320" s="195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</row>
    <row r="321" spans="1:24" x14ac:dyDescent="0.2">
      <c r="A321" s="201"/>
      <c r="B321" s="195"/>
      <c r="C321" s="182"/>
      <c r="D321" s="183"/>
      <c r="E321" s="179"/>
      <c r="F321" s="70"/>
      <c r="G321" s="70"/>
      <c r="H321" s="70"/>
      <c r="I321" s="70"/>
      <c r="J321" s="195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</row>
    <row r="322" spans="1:24" x14ac:dyDescent="0.2">
      <c r="A322" s="201"/>
      <c r="B322" s="195"/>
      <c r="C322" s="182"/>
      <c r="D322" s="183"/>
      <c r="E322" s="179"/>
      <c r="F322" s="70"/>
      <c r="G322" s="70"/>
      <c r="H322" s="70"/>
      <c r="I322" s="70"/>
      <c r="J322" s="195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</row>
    <row r="323" spans="1:24" x14ac:dyDescent="0.2">
      <c r="A323" s="201"/>
      <c r="B323" s="195"/>
      <c r="C323" s="182"/>
      <c r="D323" s="183"/>
      <c r="E323" s="179"/>
      <c r="F323" s="70"/>
      <c r="G323" s="70"/>
      <c r="H323" s="70"/>
      <c r="I323" s="70"/>
      <c r="J323" s="195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</row>
    <row r="324" spans="1:24" x14ac:dyDescent="0.2">
      <c r="A324" s="201"/>
      <c r="B324" s="195"/>
      <c r="C324" s="182"/>
      <c r="D324" s="183"/>
      <c r="E324" s="179"/>
      <c r="F324" s="70"/>
      <c r="G324" s="70"/>
      <c r="H324" s="70"/>
      <c r="I324" s="70"/>
      <c r="J324" s="195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</row>
    <row r="325" spans="1:24" x14ac:dyDescent="0.2">
      <c r="A325" s="201"/>
      <c r="B325" s="195"/>
      <c r="C325" s="182"/>
      <c r="D325" s="183"/>
      <c r="E325" s="179"/>
      <c r="F325" s="70"/>
      <c r="G325" s="70"/>
      <c r="H325" s="70"/>
      <c r="I325" s="70"/>
      <c r="J325" s="195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</row>
    <row r="326" spans="1:24" x14ac:dyDescent="0.2">
      <c r="A326" s="201"/>
      <c r="B326" s="195"/>
      <c r="C326" s="182"/>
      <c r="D326" s="183"/>
      <c r="E326" s="179"/>
      <c r="F326" s="70"/>
      <c r="G326" s="70"/>
      <c r="H326" s="70"/>
      <c r="I326" s="70"/>
      <c r="J326" s="195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</row>
    <row r="327" spans="1:24" x14ac:dyDescent="0.2">
      <c r="A327" s="201"/>
      <c r="B327" s="195"/>
      <c r="C327" s="182"/>
      <c r="D327" s="183"/>
      <c r="E327" s="179"/>
      <c r="F327" s="70"/>
      <c r="G327" s="70"/>
      <c r="H327" s="70"/>
      <c r="I327" s="70"/>
      <c r="J327" s="195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</row>
    <row r="328" spans="1:24" x14ac:dyDescent="0.2">
      <c r="A328" s="201"/>
      <c r="B328" s="195"/>
      <c r="C328" s="182"/>
      <c r="D328" s="183"/>
      <c r="E328" s="179"/>
      <c r="F328" s="70"/>
      <c r="G328" s="70"/>
      <c r="H328" s="70"/>
      <c r="I328" s="70"/>
      <c r="J328" s="195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</row>
    <row r="329" spans="1:24" x14ac:dyDescent="0.2">
      <c r="A329" s="201"/>
      <c r="B329" s="195"/>
      <c r="C329" s="182"/>
      <c r="D329" s="183"/>
      <c r="E329" s="179"/>
      <c r="F329" s="70"/>
      <c r="G329" s="70"/>
      <c r="H329" s="70"/>
      <c r="I329" s="70"/>
      <c r="J329" s="195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</row>
    <row r="330" spans="1:24" x14ac:dyDescent="0.2">
      <c r="A330" s="201"/>
      <c r="B330" s="195"/>
      <c r="C330" s="182"/>
      <c r="D330" s="183"/>
      <c r="E330" s="179"/>
      <c r="F330" s="70"/>
      <c r="G330" s="70"/>
      <c r="H330" s="70"/>
      <c r="I330" s="70"/>
      <c r="J330" s="195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</row>
    <row r="331" spans="1:24" x14ac:dyDescent="0.2">
      <c r="A331" s="201"/>
      <c r="B331" s="195"/>
      <c r="C331" s="182"/>
      <c r="D331" s="183"/>
      <c r="E331" s="179"/>
      <c r="F331" s="70"/>
      <c r="G331" s="70"/>
      <c r="H331" s="70"/>
      <c r="I331" s="70"/>
      <c r="J331" s="195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</row>
    <row r="332" spans="1:24" x14ac:dyDescent="0.2">
      <c r="A332" s="201"/>
      <c r="B332" s="195"/>
      <c r="C332" s="182"/>
      <c r="D332" s="183"/>
      <c r="E332" s="179"/>
      <c r="F332" s="70"/>
      <c r="G332" s="70"/>
      <c r="H332" s="70"/>
      <c r="I332" s="70"/>
      <c r="J332" s="195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</row>
    <row r="333" spans="1:24" x14ac:dyDescent="0.2">
      <c r="A333" s="201"/>
      <c r="B333" s="195"/>
      <c r="C333" s="182"/>
      <c r="D333" s="183"/>
      <c r="E333" s="179"/>
      <c r="F333" s="70"/>
      <c r="G333" s="70"/>
      <c r="H333" s="70"/>
      <c r="I333" s="70"/>
      <c r="J333" s="195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</row>
    <row r="334" spans="1:24" x14ac:dyDescent="0.2">
      <c r="A334" s="201"/>
      <c r="B334" s="195"/>
      <c r="C334" s="182"/>
      <c r="D334" s="183"/>
      <c r="E334" s="179"/>
      <c r="F334" s="70"/>
      <c r="G334" s="70"/>
      <c r="H334" s="70"/>
      <c r="I334" s="70"/>
      <c r="J334" s="195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</row>
    <row r="335" spans="1:24" x14ac:dyDescent="0.2">
      <c r="A335" s="201"/>
      <c r="B335" s="195"/>
      <c r="C335" s="182"/>
      <c r="D335" s="183"/>
      <c r="E335" s="179"/>
      <c r="F335" s="70"/>
      <c r="G335" s="70"/>
      <c r="H335" s="70"/>
      <c r="I335" s="70"/>
      <c r="J335" s="195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</row>
    <row r="336" spans="1:24" x14ac:dyDescent="0.2">
      <c r="A336" s="201"/>
      <c r="B336" s="195"/>
      <c r="C336" s="182"/>
      <c r="D336" s="183"/>
      <c r="E336" s="179"/>
      <c r="F336" s="70"/>
      <c r="G336" s="70"/>
      <c r="H336" s="70"/>
      <c r="I336" s="70"/>
      <c r="J336" s="195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</row>
    <row r="337" spans="1:24" x14ac:dyDescent="0.2">
      <c r="A337" s="201"/>
      <c r="B337" s="195"/>
      <c r="C337" s="182"/>
      <c r="D337" s="183"/>
      <c r="E337" s="179"/>
      <c r="F337" s="70"/>
      <c r="G337" s="70"/>
      <c r="H337" s="70"/>
      <c r="I337" s="70"/>
      <c r="J337" s="195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</row>
    <row r="338" spans="1:24" x14ac:dyDescent="0.2">
      <c r="A338" s="201"/>
      <c r="B338" s="195"/>
      <c r="C338" s="182"/>
      <c r="D338" s="183"/>
      <c r="E338" s="179"/>
      <c r="F338" s="70"/>
      <c r="G338" s="70"/>
      <c r="H338" s="70"/>
      <c r="I338" s="70"/>
      <c r="J338" s="195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</row>
    <row r="339" spans="1:24" x14ac:dyDescent="0.2">
      <c r="A339" s="201"/>
      <c r="B339" s="195"/>
      <c r="C339" s="182"/>
      <c r="D339" s="183"/>
      <c r="E339" s="179"/>
      <c r="F339" s="70"/>
      <c r="G339" s="70"/>
      <c r="H339" s="70"/>
      <c r="I339" s="70"/>
      <c r="J339" s="195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</row>
    <row r="340" spans="1:24" x14ac:dyDescent="0.2">
      <c r="A340" s="201"/>
      <c r="B340" s="195"/>
      <c r="C340" s="182"/>
      <c r="D340" s="183"/>
      <c r="E340" s="179"/>
      <c r="F340" s="70"/>
      <c r="G340" s="70"/>
      <c r="H340" s="70"/>
      <c r="I340" s="70"/>
      <c r="J340" s="195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</row>
    <row r="341" spans="1:24" x14ac:dyDescent="0.2">
      <c r="A341" s="201"/>
      <c r="B341" s="195"/>
      <c r="C341" s="182"/>
      <c r="D341" s="183"/>
      <c r="E341" s="179"/>
      <c r="F341" s="70"/>
      <c r="G341" s="70"/>
      <c r="H341" s="70"/>
      <c r="I341" s="70"/>
      <c r="J341" s="195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</row>
    <row r="342" spans="1:24" x14ac:dyDescent="0.2">
      <c r="A342" s="201"/>
      <c r="B342" s="195"/>
      <c r="C342" s="182"/>
      <c r="D342" s="183"/>
      <c r="E342" s="179"/>
      <c r="F342" s="70"/>
      <c r="G342" s="70"/>
      <c r="H342" s="70"/>
      <c r="I342" s="70"/>
      <c r="J342" s="195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</row>
    <row r="343" spans="1:24" x14ac:dyDescent="0.2">
      <c r="A343" s="201"/>
      <c r="B343" s="195"/>
      <c r="C343" s="182"/>
      <c r="D343" s="183"/>
      <c r="E343" s="179"/>
      <c r="F343" s="70"/>
      <c r="G343" s="70"/>
      <c r="H343" s="70"/>
      <c r="I343" s="70"/>
      <c r="J343" s="195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</row>
    <row r="344" spans="1:24" x14ac:dyDescent="0.2">
      <c r="A344" s="201"/>
      <c r="B344" s="195"/>
      <c r="C344" s="182"/>
      <c r="D344" s="183"/>
      <c r="E344" s="179"/>
      <c r="F344" s="70"/>
      <c r="G344" s="70"/>
      <c r="H344" s="70"/>
      <c r="I344" s="70"/>
      <c r="J344" s="195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</row>
    <row r="345" spans="1:24" x14ac:dyDescent="0.2">
      <c r="A345" s="201"/>
      <c r="B345" s="195"/>
      <c r="C345" s="182"/>
      <c r="D345" s="183"/>
      <c r="E345" s="179"/>
      <c r="F345" s="70"/>
      <c r="G345" s="70"/>
      <c r="H345" s="70"/>
      <c r="I345" s="70"/>
      <c r="J345" s="195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</row>
    <row r="346" spans="1:24" x14ac:dyDescent="0.2">
      <c r="A346" s="201"/>
      <c r="B346" s="195"/>
      <c r="C346" s="182"/>
      <c r="D346" s="183"/>
      <c r="E346" s="179"/>
      <c r="F346" s="70"/>
      <c r="G346" s="70"/>
      <c r="H346" s="70"/>
      <c r="I346" s="70"/>
      <c r="J346" s="195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</row>
    <row r="347" spans="1:24" x14ac:dyDescent="0.2">
      <c r="A347" s="201"/>
      <c r="B347" s="195"/>
      <c r="C347" s="182"/>
      <c r="D347" s="183"/>
      <c r="E347" s="179"/>
      <c r="F347" s="70"/>
      <c r="G347" s="70"/>
      <c r="H347" s="70"/>
      <c r="I347" s="70"/>
      <c r="J347" s="195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</row>
    <row r="348" spans="1:24" x14ac:dyDescent="0.2">
      <c r="A348" s="201"/>
      <c r="B348" s="195"/>
      <c r="C348" s="182"/>
      <c r="D348" s="183"/>
      <c r="E348" s="179"/>
      <c r="F348" s="70"/>
      <c r="G348" s="70"/>
      <c r="H348" s="70"/>
      <c r="I348" s="70"/>
      <c r="J348" s="195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</row>
    <row r="349" spans="1:24" x14ac:dyDescent="0.2">
      <c r="A349" s="201"/>
      <c r="B349" s="195"/>
      <c r="C349" s="182"/>
      <c r="D349" s="183"/>
      <c r="E349" s="179"/>
      <c r="F349" s="70"/>
      <c r="G349" s="70"/>
      <c r="H349" s="70"/>
      <c r="I349" s="70"/>
      <c r="J349" s="195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</row>
    <row r="350" spans="1:24" x14ac:dyDescent="0.2">
      <c r="A350" s="201"/>
      <c r="B350" s="195"/>
      <c r="C350" s="182"/>
      <c r="D350" s="183"/>
      <c r="E350" s="179"/>
      <c r="F350" s="70"/>
      <c r="G350" s="70"/>
      <c r="H350" s="70"/>
      <c r="I350" s="70"/>
      <c r="J350" s="195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</row>
    <row r="351" spans="1:24" x14ac:dyDescent="0.2">
      <c r="A351" s="201"/>
      <c r="B351" s="195"/>
      <c r="C351" s="182"/>
      <c r="D351" s="183"/>
      <c r="E351" s="179"/>
      <c r="F351" s="70"/>
      <c r="G351" s="70"/>
      <c r="H351" s="70"/>
      <c r="I351" s="70"/>
      <c r="J351" s="195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</row>
    <row r="352" spans="1:24" x14ac:dyDescent="0.2">
      <c r="A352" s="201"/>
      <c r="B352" s="195"/>
      <c r="C352" s="182"/>
      <c r="D352" s="183"/>
      <c r="E352" s="179"/>
      <c r="F352" s="70"/>
      <c r="G352" s="70"/>
      <c r="H352" s="70"/>
      <c r="I352" s="70"/>
      <c r="J352" s="195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</row>
    <row r="353" spans="1:24" x14ac:dyDescent="0.2">
      <c r="A353" s="201"/>
      <c r="B353" s="195"/>
      <c r="C353" s="182"/>
      <c r="D353" s="183"/>
      <c r="E353" s="179"/>
      <c r="F353" s="70"/>
      <c r="G353" s="70"/>
      <c r="H353" s="70"/>
      <c r="I353" s="70"/>
      <c r="J353" s="195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</row>
    <row r="354" spans="1:24" x14ac:dyDescent="0.2">
      <c r="A354" s="201"/>
      <c r="B354" s="195"/>
      <c r="C354" s="182"/>
      <c r="D354" s="183"/>
      <c r="E354" s="179"/>
      <c r="F354" s="70"/>
      <c r="G354" s="70"/>
      <c r="H354" s="70"/>
      <c r="I354" s="70"/>
      <c r="J354" s="195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</row>
    <row r="355" spans="1:24" x14ac:dyDescent="0.2">
      <c r="A355" s="201"/>
      <c r="B355" s="195"/>
      <c r="C355" s="182"/>
      <c r="D355" s="183"/>
      <c r="E355" s="179"/>
      <c r="F355" s="70"/>
      <c r="G355" s="70"/>
      <c r="H355" s="70"/>
      <c r="I355" s="70"/>
      <c r="J355" s="195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</row>
    <row r="356" spans="1:24" x14ac:dyDescent="0.2">
      <c r="A356" s="201"/>
      <c r="B356" s="195"/>
      <c r="C356" s="182"/>
      <c r="D356" s="183"/>
      <c r="E356" s="179"/>
      <c r="F356" s="70"/>
      <c r="G356" s="70"/>
      <c r="H356" s="70"/>
      <c r="I356" s="70"/>
      <c r="J356" s="195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</row>
    <row r="357" spans="1:24" x14ac:dyDescent="0.2">
      <c r="A357" s="201"/>
      <c r="B357" s="195"/>
      <c r="C357" s="182"/>
      <c r="D357" s="183"/>
      <c r="E357" s="179"/>
      <c r="F357" s="70"/>
      <c r="G357" s="70"/>
      <c r="H357" s="70"/>
      <c r="I357" s="70"/>
      <c r="J357" s="195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</row>
    <row r="358" spans="1:24" x14ac:dyDescent="0.2">
      <c r="A358" s="201"/>
      <c r="B358" s="195"/>
      <c r="C358" s="182"/>
      <c r="D358" s="183"/>
      <c r="E358" s="179"/>
      <c r="F358" s="70"/>
      <c r="G358" s="70"/>
      <c r="H358" s="70"/>
      <c r="I358" s="70"/>
      <c r="J358" s="195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</row>
    <row r="359" spans="1:24" x14ac:dyDescent="0.2">
      <c r="A359" s="201"/>
      <c r="B359" s="195"/>
      <c r="C359" s="182"/>
      <c r="D359" s="183"/>
      <c r="E359" s="179"/>
      <c r="F359" s="70"/>
      <c r="G359" s="70"/>
      <c r="H359" s="70"/>
      <c r="I359" s="70"/>
      <c r="J359" s="195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</row>
    <row r="360" spans="1:24" x14ac:dyDescent="0.2">
      <c r="A360" s="201"/>
      <c r="B360" s="195"/>
      <c r="C360" s="182"/>
      <c r="D360" s="183"/>
      <c r="E360" s="179"/>
      <c r="F360" s="70"/>
      <c r="G360" s="70"/>
      <c r="H360" s="70"/>
      <c r="I360" s="70"/>
      <c r="J360" s="195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</row>
    <row r="361" spans="1:24" x14ac:dyDescent="0.2">
      <c r="A361" s="201"/>
      <c r="B361" s="195"/>
      <c r="C361" s="182"/>
      <c r="D361" s="183"/>
      <c r="E361" s="179"/>
      <c r="F361" s="70"/>
      <c r="G361" s="70"/>
      <c r="H361" s="70"/>
      <c r="I361" s="70"/>
      <c r="J361" s="195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</row>
    <row r="362" spans="1:24" x14ac:dyDescent="0.2">
      <c r="A362" s="201"/>
      <c r="B362" s="195"/>
      <c r="C362" s="182"/>
      <c r="D362" s="183"/>
      <c r="E362" s="179"/>
      <c r="F362" s="70"/>
      <c r="G362" s="70"/>
      <c r="H362" s="70"/>
      <c r="I362" s="70"/>
      <c r="J362" s="195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</row>
    <row r="363" spans="1:24" x14ac:dyDescent="0.2">
      <c r="A363" s="201"/>
      <c r="B363" s="195"/>
      <c r="C363" s="182"/>
      <c r="D363" s="183"/>
      <c r="E363" s="179"/>
      <c r="F363" s="70"/>
      <c r="G363" s="70"/>
      <c r="H363" s="70"/>
      <c r="I363" s="70"/>
      <c r="J363" s="195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</row>
    <row r="364" spans="1:24" x14ac:dyDescent="0.2">
      <c r="A364" s="201"/>
      <c r="B364" s="195"/>
      <c r="C364" s="182"/>
      <c r="D364" s="183"/>
      <c r="E364" s="179"/>
      <c r="F364" s="70"/>
      <c r="G364" s="70"/>
      <c r="H364" s="70"/>
      <c r="I364" s="70"/>
      <c r="J364" s="195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</row>
    <row r="365" spans="1:24" x14ac:dyDescent="0.2">
      <c r="A365" s="201"/>
      <c r="B365" s="195"/>
      <c r="C365" s="182"/>
      <c r="D365" s="183"/>
      <c r="E365" s="179"/>
      <c r="F365" s="70"/>
      <c r="G365" s="70"/>
      <c r="H365" s="70"/>
      <c r="I365" s="70"/>
      <c r="J365" s="195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</row>
    <row r="366" spans="1:24" x14ac:dyDescent="0.2">
      <c r="A366" s="201"/>
      <c r="B366" s="195"/>
      <c r="C366" s="182"/>
      <c r="D366" s="183"/>
      <c r="E366" s="179"/>
      <c r="F366" s="70"/>
      <c r="G366" s="70"/>
      <c r="H366" s="70"/>
      <c r="I366" s="70"/>
      <c r="J366" s="195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</row>
    <row r="367" spans="1:24" x14ac:dyDescent="0.2">
      <c r="A367" s="201"/>
      <c r="B367" s="195"/>
      <c r="C367" s="182"/>
      <c r="D367" s="183"/>
      <c r="E367" s="179"/>
      <c r="F367" s="70"/>
      <c r="G367" s="70"/>
      <c r="H367" s="70"/>
      <c r="I367" s="70"/>
      <c r="J367" s="195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</row>
    <row r="368" spans="1:24" x14ac:dyDescent="0.2">
      <c r="A368" s="201"/>
      <c r="B368" s="195"/>
      <c r="C368" s="182"/>
      <c r="D368" s="183"/>
      <c r="E368" s="179"/>
      <c r="F368" s="70"/>
      <c r="G368" s="70"/>
      <c r="H368" s="70"/>
      <c r="I368" s="70"/>
      <c r="J368" s="195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</row>
    <row r="369" spans="1:24" x14ac:dyDescent="0.2">
      <c r="A369" s="201"/>
      <c r="B369" s="195"/>
      <c r="C369" s="182"/>
      <c r="D369" s="183"/>
      <c r="E369" s="179"/>
      <c r="F369" s="70"/>
      <c r="G369" s="70"/>
      <c r="H369" s="70"/>
      <c r="I369" s="70"/>
      <c r="J369" s="195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</row>
    <row r="370" spans="1:24" x14ac:dyDescent="0.2">
      <c r="A370" s="201"/>
      <c r="B370" s="195"/>
      <c r="C370" s="182"/>
      <c r="D370" s="183"/>
      <c r="E370" s="179"/>
      <c r="F370" s="70"/>
      <c r="G370" s="70"/>
      <c r="H370" s="70"/>
      <c r="I370" s="70"/>
      <c r="J370" s="195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</row>
    <row r="371" spans="1:24" x14ac:dyDescent="0.2">
      <c r="A371" s="201"/>
      <c r="B371" s="195"/>
      <c r="C371" s="182"/>
      <c r="D371" s="183"/>
      <c r="E371" s="179"/>
      <c r="F371" s="70"/>
      <c r="G371" s="70"/>
      <c r="H371" s="70"/>
      <c r="I371" s="70"/>
      <c r="J371" s="195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</row>
    <row r="372" spans="1:24" x14ac:dyDescent="0.2">
      <c r="A372" s="201"/>
      <c r="B372" s="195"/>
      <c r="C372" s="182"/>
      <c r="D372" s="183"/>
      <c r="E372" s="179"/>
      <c r="F372" s="70"/>
      <c r="G372" s="70"/>
      <c r="H372" s="70"/>
      <c r="I372" s="70"/>
      <c r="J372" s="195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</row>
    <row r="373" spans="1:24" x14ac:dyDescent="0.2">
      <c r="A373" s="201"/>
      <c r="B373" s="195"/>
      <c r="C373" s="182"/>
      <c r="D373" s="183"/>
      <c r="E373" s="179"/>
      <c r="F373" s="70"/>
      <c r="G373" s="70"/>
      <c r="H373" s="70"/>
      <c r="I373" s="70"/>
      <c r="J373" s="195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</row>
    <row r="374" spans="1:24" x14ac:dyDescent="0.2">
      <c r="A374" s="201"/>
      <c r="B374" s="195"/>
      <c r="C374" s="182"/>
      <c r="D374" s="183"/>
      <c r="E374" s="179"/>
      <c r="F374" s="70"/>
      <c r="G374" s="70"/>
      <c r="H374" s="70"/>
      <c r="I374" s="70"/>
      <c r="J374" s="195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</row>
    <row r="375" spans="1:24" x14ac:dyDescent="0.2">
      <c r="A375" s="201"/>
      <c r="B375" s="195"/>
      <c r="C375" s="182"/>
      <c r="D375" s="183"/>
      <c r="E375" s="179"/>
      <c r="F375" s="70"/>
      <c r="G375" s="70"/>
      <c r="H375" s="70"/>
      <c r="I375" s="70"/>
      <c r="J375" s="195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</row>
    <row r="376" spans="1:24" x14ac:dyDescent="0.2">
      <c r="A376" s="201"/>
      <c r="B376" s="195"/>
      <c r="C376" s="182"/>
      <c r="D376" s="183"/>
      <c r="E376" s="179"/>
      <c r="F376" s="70"/>
      <c r="G376" s="70"/>
      <c r="H376" s="70"/>
      <c r="I376" s="70"/>
      <c r="J376" s="195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</row>
    <row r="377" spans="1:24" x14ac:dyDescent="0.2">
      <c r="A377" s="201"/>
      <c r="B377" s="195"/>
      <c r="C377" s="182"/>
      <c r="D377" s="183"/>
      <c r="E377" s="179"/>
      <c r="F377" s="70"/>
      <c r="G377" s="70"/>
      <c r="H377" s="70"/>
      <c r="I377" s="70"/>
      <c r="J377" s="195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</row>
    <row r="378" spans="1:24" x14ac:dyDescent="0.2">
      <c r="A378" s="201"/>
      <c r="B378" s="195"/>
      <c r="C378" s="182"/>
      <c r="D378" s="183"/>
      <c r="E378" s="179"/>
      <c r="F378" s="70"/>
      <c r="G378" s="70"/>
      <c r="H378" s="70"/>
      <c r="I378" s="70"/>
      <c r="J378" s="195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</row>
    <row r="379" spans="1:24" x14ac:dyDescent="0.2">
      <c r="A379" s="201"/>
      <c r="B379" s="195"/>
      <c r="C379" s="182"/>
      <c r="D379" s="183"/>
      <c r="E379" s="179"/>
      <c r="F379" s="70"/>
      <c r="G379" s="70"/>
      <c r="H379" s="70"/>
      <c r="I379" s="70"/>
      <c r="J379" s="195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</row>
    <row r="380" spans="1:24" x14ac:dyDescent="0.2">
      <c r="A380" s="201"/>
      <c r="B380" s="195"/>
      <c r="C380" s="182"/>
      <c r="D380" s="183"/>
      <c r="E380" s="179"/>
      <c r="F380" s="70"/>
      <c r="G380" s="70"/>
      <c r="H380" s="70"/>
      <c r="I380" s="70"/>
      <c r="J380" s="195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</row>
    <row r="381" spans="1:24" x14ac:dyDescent="0.2">
      <c r="A381" s="201"/>
      <c r="B381" s="195"/>
      <c r="C381" s="182"/>
      <c r="D381" s="183"/>
      <c r="E381" s="179"/>
      <c r="F381" s="70"/>
      <c r="G381" s="70"/>
      <c r="H381" s="70"/>
      <c r="I381" s="70"/>
      <c r="J381" s="195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</row>
    <row r="382" spans="1:24" x14ac:dyDescent="0.2">
      <c r="A382" s="201"/>
      <c r="B382" s="195"/>
      <c r="C382" s="182"/>
      <c r="D382" s="183"/>
      <c r="E382" s="179"/>
      <c r="F382" s="70"/>
      <c r="G382" s="70"/>
      <c r="H382" s="70"/>
      <c r="I382" s="70"/>
      <c r="J382" s="195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</row>
    <row r="383" spans="1:24" x14ac:dyDescent="0.2">
      <c r="A383" s="201"/>
      <c r="B383" s="195"/>
      <c r="C383" s="182"/>
      <c r="D383" s="183"/>
      <c r="E383" s="179"/>
      <c r="F383" s="70"/>
      <c r="G383" s="70"/>
      <c r="H383" s="70"/>
      <c r="I383" s="70"/>
      <c r="J383" s="195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</row>
    <row r="384" spans="1:24" x14ac:dyDescent="0.2">
      <c r="A384" s="201"/>
      <c r="B384" s="195"/>
      <c r="C384" s="182"/>
      <c r="D384" s="183"/>
      <c r="E384" s="179"/>
      <c r="F384" s="70"/>
      <c r="G384" s="70"/>
      <c r="H384" s="70"/>
      <c r="I384" s="70"/>
      <c r="J384" s="195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</row>
    <row r="385" spans="1:24" x14ac:dyDescent="0.2">
      <c r="A385" s="201"/>
      <c r="B385" s="195"/>
      <c r="C385" s="182"/>
      <c r="D385" s="183"/>
      <c r="E385" s="179"/>
      <c r="F385" s="70"/>
      <c r="G385" s="70"/>
      <c r="H385" s="70"/>
      <c r="I385" s="70"/>
      <c r="J385" s="195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</row>
    <row r="386" spans="1:24" x14ac:dyDescent="0.2">
      <c r="A386" s="201"/>
      <c r="B386" s="195"/>
      <c r="C386" s="182"/>
      <c r="D386" s="183"/>
      <c r="E386" s="179"/>
      <c r="F386" s="70"/>
      <c r="G386" s="70"/>
      <c r="H386" s="70"/>
      <c r="I386" s="70"/>
      <c r="J386" s="195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</row>
    <row r="387" spans="1:24" x14ac:dyDescent="0.2">
      <c r="A387" s="201"/>
      <c r="B387" s="195"/>
      <c r="C387" s="182"/>
      <c r="D387" s="183"/>
      <c r="E387" s="179"/>
      <c r="F387" s="70"/>
      <c r="G387" s="70"/>
      <c r="H387" s="70"/>
      <c r="I387" s="70"/>
      <c r="J387" s="195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</row>
    <row r="388" spans="1:24" x14ac:dyDescent="0.2">
      <c r="A388" s="201"/>
      <c r="B388" s="195"/>
      <c r="C388" s="182"/>
      <c r="D388" s="183"/>
      <c r="E388" s="179"/>
      <c r="F388" s="70"/>
      <c r="G388" s="70"/>
      <c r="H388" s="70"/>
      <c r="I388" s="70"/>
      <c r="J388" s="195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</row>
    <row r="389" spans="1:24" x14ac:dyDescent="0.2">
      <c r="A389" s="201"/>
      <c r="B389" s="195"/>
      <c r="C389" s="182"/>
      <c r="D389" s="183"/>
      <c r="E389" s="179"/>
      <c r="F389" s="70"/>
      <c r="G389" s="70"/>
      <c r="H389" s="70"/>
      <c r="I389" s="70"/>
      <c r="J389" s="195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</row>
    <row r="390" spans="1:24" x14ac:dyDescent="0.2">
      <c r="A390" s="201"/>
      <c r="B390" s="195"/>
      <c r="C390" s="182"/>
      <c r="D390" s="183"/>
      <c r="E390" s="179"/>
      <c r="F390" s="70"/>
      <c r="G390" s="70"/>
      <c r="H390" s="70"/>
      <c r="I390" s="70"/>
      <c r="J390" s="195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</row>
    <row r="391" spans="1:24" x14ac:dyDescent="0.2">
      <c r="A391" s="201"/>
      <c r="B391" s="195"/>
      <c r="C391" s="182"/>
      <c r="D391" s="183"/>
      <c r="E391" s="179"/>
      <c r="F391" s="70"/>
      <c r="G391" s="70"/>
      <c r="H391" s="70"/>
      <c r="I391" s="70"/>
      <c r="J391" s="195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</row>
    <row r="392" spans="1:24" x14ac:dyDescent="0.2">
      <c r="A392" s="201"/>
      <c r="B392" s="195"/>
      <c r="C392" s="182"/>
      <c r="D392" s="183"/>
      <c r="E392" s="179"/>
      <c r="F392" s="70"/>
      <c r="G392" s="70"/>
      <c r="H392" s="70"/>
      <c r="I392" s="70"/>
      <c r="J392" s="195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</row>
    <row r="393" spans="1:24" x14ac:dyDescent="0.2">
      <c r="A393" s="201"/>
      <c r="B393" s="195"/>
      <c r="C393" s="182"/>
      <c r="D393" s="183"/>
      <c r="E393" s="179"/>
      <c r="F393" s="70"/>
      <c r="G393" s="70"/>
      <c r="H393" s="70"/>
      <c r="I393" s="70"/>
      <c r="J393" s="195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</row>
    <row r="394" spans="1:24" x14ac:dyDescent="0.2">
      <c r="A394" s="201"/>
      <c r="B394" s="195"/>
      <c r="C394" s="182"/>
      <c r="D394" s="183"/>
      <c r="E394" s="179"/>
      <c r="F394" s="70"/>
      <c r="G394" s="70"/>
      <c r="H394" s="70"/>
      <c r="I394" s="70"/>
      <c r="J394" s="195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</row>
    <row r="395" spans="1:24" x14ac:dyDescent="0.2">
      <c r="A395" s="201"/>
      <c r="B395" s="195"/>
      <c r="C395" s="182"/>
      <c r="D395" s="183"/>
      <c r="E395" s="179"/>
      <c r="F395" s="70"/>
      <c r="G395" s="70"/>
      <c r="H395" s="70"/>
      <c r="I395" s="70"/>
      <c r="J395" s="195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</row>
    <row r="396" spans="1:24" x14ac:dyDescent="0.2">
      <c r="A396" s="201"/>
      <c r="B396" s="195"/>
      <c r="C396" s="182"/>
      <c r="D396" s="183"/>
      <c r="E396" s="179"/>
      <c r="F396" s="70"/>
      <c r="G396" s="70"/>
      <c r="H396" s="70"/>
      <c r="I396" s="70"/>
      <c r="J396" s="195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</row>
    <row r="397" spans="1:24" x14ac:dyDescent="0.2">
      <c r="A397" s="201"/>
      <c r="B397" s="195"/>
      <c r="C397" s="182"/>
      <c r="D397" s="183"/>
      <c r="E397" s="179"/>
      <c r="F397" s="70"/>
      <c r="G397" s="70"/>
      <c r="H397" s="70"/>
      <c r="I397" s="70"/>
      <c r="J397" s="195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</row>
    <row r="398" spans="1:24" x14ac:dyDescent="0.2">
      <c r="A398" s="201"/>
      <c r="B398" s="195"/>
      <c r="C398" s="182"/>
      <c r="D398" s="183"/>
      <c r="E398" s="179"/>
      <c r="F398" s="70"/>
      <c r="G398" s="70"/>
      <c r="H398" s="70"/>
      <c r="I398" s="70"/>
      <c r="J398" s="195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</row>
    <row r="399" spans="1:24" x14ac:dyDescent="0.2">
      <c r="A399" s="201"/>
      <c r="B399" s="195"/>
      <c r="C399" s="182"/>
      <c r="D399" s="183"/>
      <c r="E399" s="179"/>
      <c r="F399" s="70"/>
      <c r="G399" s="70"/>
      <c r="H399" s="70"/>
      <c r="I399" s="70"/>
      <c r="J399" s="195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</row>
    <row r="400" spans="1:24" x14ac:dyDescent="0.2">
      <c r="A400" s="201"/>
      <c r="B400" s="195"/>
      <c r="C400" s="182"/>
      <c r="D400" s="183"/>
      <c r="E400" s="179"/>
      <c r="F400" s="70"/>
      <c r="G400" s="70"/>
      <c r="H400" s="70"/>
      <c r="I400" s="70"/>
      <c r="J400" s="195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</row>
    <row r="401" spans="1:24" x14ac:dyDescent="0.2">
      <c r="A401" s="201"/>
      <c r="B401" s="195"/>
      <c r="C401" s="182"/>
      <c r="D401" s="183"/>
      <c r="E401" s="179"/>
      <c r="F401" s="70"/>
      <c r="G401" s="70"/>
      <c r="H401" s="70"/>
      <c r="I401" s="70"/>
      <c r="J401" s="195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</row>
    <row r="402" spans="1:24" x14ac:dyDescent="0.2">
      <c r="A402" s="201"/>
      <c r="B402" s="195"/>
      <c r="C402" s="182"/>
      <c r="D402" s="183"/>
      <c r="E402" s="179"/>
      <c r="F402" s="70"/>
      <c r="G402" s="70"/>
      <c r="H402" s="70"/>
      <c r="I402" s="70"/>
      <c r="J402" s="195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</row>
    <row r="403" spans="1:24" x14ac:dyDescent="0.2">
      <c r="A403" s="201"/>
      <c r="B403" s="195"/>
      <c r="C403" s="182"/>
      <c r="D403" s="183"/>
      <c r="E403" s="179"/>
      <c r="F403" s="70"/>
      <c r="G403" s="70"/>
      <c r="H403" s="70"/>
      <c r="I403" s="70"/>
      <c r="J403" s="195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</row>
    <row r="404" spans="1:24" x14ac:dyDescent="0.2">
      <c r="A404" s="201"/>
      <c r="B404" s="195"/>
      <c r="C404" s="182"/>
      <c r="D404" s="183"/>
      <c r="E404" s="179"/>
      <c r="F404" s="70"/>
      <c r="G404" s="70"/>
      <c r="H404" s="70"/>
      <c r="I404" s="70"/>
      <c r="J404" s="195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</row>
    <row r="405" spans="1:24" x14ac:dyDescent="0.2">
      <c r="A405" s="201"/>
      <c r="B405" s="195"/>
      <c r="C405" s="182"/>
      <c r="D405" s="183"/>
      <c r="E405" s="179"/>
      <c r="F405" s="70"/>
      <c r="G405" s="70"/>
      <c r="H405" s="70"/>
      <c r="I405" s="70"/>
      <c r="J405" s="195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</row>
    <row r="406" spans="1:24" x14ac:dyDescent="0.2">
      <c r="A406" s="201"/>
      <c r="B406" s="195"/>
      <c r="C406" s="182"/>
      <c r="D406" s="183"/>
      <c r="E406" s="179"/>
      <c r="F406" s="70"/>
      <c r="G406" s="70"/>
      <c r="H406" s="70"/>
      <c r="I406" s="70"/>
      <c r="J406" s="195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</row>
    <row r="407" spans="1:24" x14ac:dyDescent="0.2">
      <c r="A407" s="201"/>
      <c r="B407" s="195"/>
      <c r="C407" s="182"/>
      <c r="D407" s="183"/>
      <c r="E407" s="179"/>
      <c r="F407" s="70"/>
      <c r="G407" s="70"/>
      <c r="H407" s="70"/>
      <c r="I407" s="70"/>
      <c r="J407" s="195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</row>
    <row r="408" spans="1:24" x14ac:dyDescent="0.2">
      <c r="A408" s="201"/>
      <c r="B408" s="195"/>
      <c r="C408" s="182"/>
      <c r="D408" s="183"/>
      <c r="E408" s="179"/>
      <c r="F408" s="70"/>
      <c r="G408" s="70"/>
      <c r="H408" s="70"/>
      <c r="I408" s="70"/>
      <c r="J408" s="195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</row>
    <row r="409" spans="1:24" x14ac:dyDescent="0.2">
      <c r="A409" s="201"/>
      <c r="B409" s="195"/>
      <c r="C409" s="182"/>
      <c r="D409" s="183"/>
      <c r="E409" s="179"/>
      <c r="F409" s="70"/>
      <c r="G409" s="70"/>
      <c r="H409" s="70"/>
      <c r="I409" s="70"/>
      <c r="J409" s="195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</row>
    <row r="410" spans="1:24" x14ac:dyDescent="0.2">
      <c r="A410" s="201"/>
      <c r="B410" s="195"/>
      <c r="C410" s="182"/>
      <c r="D410" s="183"/>
      <c r="E410" s="179"/>
      <c r="F410" s="70"/>
      <c r="G410" s="70"/>
      <c r="H410" s="70"/>
      <c r="I410" s="70"/>
      <c r="J410" s="195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</row>
    <row r="411" spans="1:24" x14ac:dyDescent="0.2">
      <c r="A411" s="201"/>
      <c r="B411" s="195"/>
      <c r="C411" s="182"/>
      <c r="D411" s="183"/>
      <c r="E411" s="179"/>
      <c r="F411" s="70"/>
      <c r="G411" s="70"/>
      <c r="H411" s="70"/>
      <c r="I411" s="70"/>
      <c r="J411" s="195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</row>
    <row r="412" spans="1:24" x14ac:dyDescent="0.2">
      <c r="A412" s="201"/>
      <c r="B412" s="195"/>
      <c r="C412" s="182"/>
      <c r="D412" s="183"/>
      <c r="E412" s="179"/>
      <c r="F412" s="70"/>
      <c r="G412" s="70"/>
      <c r="H412" s="70"/>
      <c r="I412" s="70"/>
      <c r="J412" s="195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</row>
    <row r="413" spans="1:24" x14ac:dyDescent="0.2">
      <c r="A413" s="201"/>
      <c r="B413" s="195"/>
      <c r="C413" s="182"/>
      <c r="D413" s="183"/>
      <c r="E413" s="179"/>
      <c r="F413" s="70"/>
      <c r="G413" s="70"/>
      <c r="H413" s="70"/>
      <c r="I413" s="70"/>
      <c r="J413" s="195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</row>
    <row r="414" spans="1:24" x14ac:dyDescent="0.2">
      <c r="A414" s="201"/>
      <c r="B414" s="195"/>
      <c r="C414" s="182"/>
      <c r="D414" s="183"/>
      <c r="E414" s="179"/>
      <c r="F414" s="70"/>
      <c r="G414" s="70"/>
      <c r="H414" s="70"/>
      <c r="I414" s="70"/>
      <c r="J414" s="195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</row>
    <row r="415" spans="1:24" x14ac:dyDescent="0.2">
      <c r="A415" s="201"/>
      <c r="B415" s="195"/>
      <c r="C415" s="182"/>
      <c r="D415" s="183"/>
      <c r="E415" s="179"/>
      <c r="F415" s="70"/>
      <c r="G415" s="70"/>
      <c r="H415" s="70"/>
      <c r="I415" s="70"/>
      <c r="J415" s="195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</row>
    <row r="416" spans="1:24" x14ac:dyDescent="0.2">
      <c r="A416" s="201"/>
      <c r="B416" s="195"/>
      <c r="C416" s="182"/>
      <c r="D416" s="183"/>
      <c r="E416" s="179"/>
      <c r="F416" s="70"/>
      <c r="G416" s="70"/>
      <c r="H416" s="70"/>
      <c r="I416" s="70"/>
      <c r="J416" s="195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</row>
    <row r="417" spans="1:24" x14ac:dyDescent="0.2">
      <c r="A417" s="201"/>
      <c r="B417" s="195"/>
      <c r="C417" s="182"/>
      <c r="D417" s="183"/>
      <c r="E417" s="179"/>
      <c r="F417" s="70"/>
      <c r="G417" s="70"/>
      <c r="H417" s="70"/>
      <c r="I417" s="70"/>
      <c r="J417" s="195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</row>
    <row r="418" spans="1:24" x14ac:dyDescent="0.2">
      <c r="A418" s="201"/>
      <c r="B418" s="195"/>
      <c r="C418" s="182"/>
      <c r="D418" s="183"/>
      <c r="E418" s="179"/>
      <c r="F418" s="70"/>
      <c r="G418" s="70"/>
      <c r="H418" s="70"/>
      <c r="I418" s="70"/>
      <c r="J418" s="195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</row>
    <row r="419" spans="1:24" x14ac:dyDescent="0.2">
      <c r="A419" s="201"/>
      <c r="B419" s="195"/>
      <c r="C419" s="182"/>
      <c r="D419" s="183"/>
      <c r="E419" s="179"/>
      <c r="F419" s="70"/>
      <c r="G419" s="70"/>
      <c r="H419" s="70"/>
      <c r="I419" s="70"/>
      <c r="J419" s="195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</row>
    <row r="420" spans="1:24" x14ac:dyDescent="0.2">
      <c r="A420" s="201"/>
      <c r="B420" s="195"/>
      <c r="C420" s="182"/>
      <c r="D420" s="183"/>
      <c r="E420" s="179"/>
      <c r="F420" s="70"/>
      <c r="G420" s="70"/>
      <c r="H420" s="70"/>
      <c r="I420" s="70"/>
      <c r="J420" s="195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</row>
    <row r="421" spans="1:24" x14ac:dyDescent="0.2">
      <c r="A421" s="201"/>
      <c r="B421" s="195"/>
      <c r="C421" s="182"/>
      <c r="D421" s="183"/>
      <c r="E421" s="179"/>
      <c r="F421" s="70"/>
      <c r="G421" s="70"/>
      <c r="H421" s="70"/>
      <c r="I421" s="70"/>
      <c r="J421" s="195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</row>
    <row r="422" spans="1:24" x14ac:dyDescent="0.2">
      <c r="A422" s="201"/>
      <c r="B422" s="195"/>
      <c r="C422" s="182"/>
      <c r="D422" s="183"/>
      <c r="E422" s="179"/>
      <c r="F422" s="70"/>
      <c r="G422" s="70"/>
      <c r="H422" s="70"/>
      <c r="I422" s="70"/>
      <c r="J422" s="195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</row>
    <row r="423" spans="1:24" x14ac:dyDescent="0.2">
      <c r="A423" s="201"/>
      <c r="B423" s="195"/>
      <c r="C423" s="182"/>
      <c r="D423" s="183"/>
      <c r="E423" s="179"/>
      <c r="F423" s="70"/>
      <c r="G423" s="70"/>
      <c r="H423" s="70"/>
      <c r="I423" s="70"/>
      <c r="J423" s="195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</row>
    <row r="424" spans="1:24" x14ac:dyDescent="0.2">
      <c r="A424" s="201"/>
      <c r="B424" s="195"/>
      <c r="C424" s="182"/>
      <c r="D424" s="183"/>
      <c r="E424" s="179"/>
      <c r="F424" s="70"/>
      <c r="G424" s="70"/>
      <c r="H424" s="70"/>
      <c r="I424" s="70"/>
      <c r="J424" s="195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</row>
    <row r="425" spans="1:24" x14ac:dyDescent="0.2">
      <c r="A425" s="201"/>
      <c r="B425" s="195"/>
      <c r="C425" s="182"/>
      <c r="D425" s="183"/>
      <c r="E425" s="179"/>
      <c r="F425" s="70"/>
      <c r="G425" s="70"/>
      <c r="H425" s="70"/>
      <c r="I425" s="70"/>
      <c r="J425" s="195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</row>
    <row r="426" spans="1:24" x14ac:dyDescent="0.2">
      <c r="A426" s="201"/>
      <c r="B426" s="195"/>
      <c r="C426" s="182"/>
      <c r="D426" s="183"/>
      <c r="E426" s="179"/>
      <c r="F426" s="70"/>
      <c r="G426" s="70"/>
      <c r="H426" s="70"/>
      <c r="I426" s="70"/>
      <c r="J426" s="195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</row>
    <row r="427" spans="1:24" x14ac:dyDescent="0.2">
      <c r="A427" s="201"/>
      <c r="B427" s="195"/>
      <c r="C427" s="182"/>
      <c r="D427" s="183"/>
      <c r="E427" s="179"/>
      <c r="F427" s="70"/>
      <c r="G427" s="70"/>
      <c r="H427" s="70"/>
      <c r="I427" s="70"/>
      <c r="J427" s="195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</row>
    <row r="428" spans="1:24" x14ac:dyDescent="0.2">
      <c r="A428" s="201"/>
      <c r="B428" s="195"/>
      <c r="C428" s="182"/>
      <c r="D428" s="183"/>
      <c r="E428" s="179"/>
      <c r="F428" s="70"/>
      <c r="G428" s="70"/>
      <c r="H428" s="70"/>
      <c r="I428" s="70"/>
      <c r="J428" s="195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</row>
    <row r="429" spans="1:24" x14ac:dyDescent="0.2">
      <c r="A429" s="201"/>
      <c r="B429" s="195"/>
      <c r="C429" s="182"/>
      <c r="D429" s="183"/>
      <c r="E429" s="179"/>
      <c r="F429" s="70"/>
      <c r="G429" s="70"/>
      <c r="H429" s="70"/>
      <c r="I429" s="70"/>
      <c r="J429" s="195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</row>
    <row r="430" spans="1:24" x14ac:dyDescent="0.2">
      <c r="A430" s="201"/>
      <c r="B430" s="195"/>
      <c r="C430" s="182"/>
      <c r="D430" s="183"/>
      <c r="E430" s="179"/>
      <c r="F430" s="70"/>
      <c r="G430" s="70"/>
      <c r="H430" s="70"/>
      <c r="I430" s="70"/>
      <c r="J430" s="195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</row>
    <row r="431" spans="1:24" x14ac:dyDescent="0.2">
      <c r="A431" s="201"/>
      <c r="B431" s="195"/>
      <c r="C431" s="182"/>
      <c r="D431" s="183"/>
      <c r="E431" s="179"/>
      <c r="F431" s="70"/>
      <c r="G431" s="70"/>
      <c r="H431" s="70"/>
      <c r="I431" s="70"/>
      <c r="J431" s="195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</row>
    <row r="432" spans="1:24" x14ac:dyDescent="0.2">
      <c r="A432" s="201"/>
      <c r="B432" s="195"/>
      <c r="C432" s="182"/>
      <c r="D432" s="183"/>
      <c r="E432" s="179"/>
      <c r="F432" s="70"/>
      <c r="G432" s="70"/>
      <c r="H432" s="70"/>
      <c r="I432" s="70"/>
      <c r="J432" s="195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</row>
    <row r="433" spans="1:24" x14ac:dyDescent="0.2">
      <c r="A433" s="201"/>
      <c r="B433" s="195"/>
      <c r="C433" s="182"/>
      <c r="D433" s="183"/>
      <c r="E433" s="179"/>
      <c r="F433" s="70"/>
      <c r="G433" s="70"/>
      <c r="H433" s="70"/>
      <c r="I433" s="70"/>
      <c r="J433" s="195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</row>
    <row r="434" spans="1:24" x14ac:dyDescent="0.2">
      <c r="A434" s="201"/>
      <c r="B434" s="195"/>
      <c r="C434" s="182"/>
      <c r="D434" s="183"/>
      <c r="E434" s="179"/>
      <c r="F434" s="70"/>
      <c r="G434" s="70"/>
      <c r="H434" s="70"/>
      <c r="I434" s="70"/>
      <c r="J434" s="195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</row>
    <row r="435" spans="1:24" x14ac:dyDescent="0.2">
      <c r="A435" s="201"/>
      <c r="B435" s="195"/>
      <c r="C435" s="182"/>
      <c r="D435" s="183"/>
      <c r="E435" s="179"/>
      <c r="F435" s="70"/>
      <c r="G435" s="70"/>
      <c r="H435" s="70"/>
      <c r="I435" s="70"/>
      <c r="J435" s="195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</row>
    <row r="436" spans="1:24" x14ac:dyDescent="0.2">
      <c r="A436" s="201"/>
      <c r="B436" s="195"/>
      <c r="C436" s="182"/>
      <c r="D436" s="183"/>
      <c r="E436" s="179"/>
      <c r="F436" s="70"/>
      <c r="G436" s="70"/>
      <c r="H436" s="70"/>
      <c r="I436" s="70"/>
      <c r="J436" s="195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</row>
    <row r="437" spans="1:24" x14ac:dyDescent="0.2">
      <c r="A437" s="201"/>
      <c r="B437" s="195"/>
      <c r="C437" s="182"/>
      <c r="D437" s="183"/>
      <c r="E437" s="179"/>
      <c r="F437" s="70"/>
      <c r="G437" s="70"/>
      <c r="H437" s="70"/>
      <c r="I437" s="70"/>
      <c r="J437" s="195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</row>
    <row r="438" spans="1:24" x14ac:dyDescent="0.2">
      <c r="A438" s="201"/>
      <c r="B438" s="195"/>
      <c r="C438" s="182"/>
      <c r="D438" s="183"/>
      <c r="E438" s="179"/>
      <c r="F438" s="70"/>
      <c r="G438" s="70"/>
      <c r="H438" s="70"/>
      <c r="I438" s="70"/>
      <c r="J438" s="195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</row>
    <row r="439" spans="1:24" x14ac:dyDescent="0.2">
      <c r="A439" s="201"/>
      <c r="B439" s="195"/>
      <c r="C439" s="182"/>
      <c r="D439" s="183"/>
      <c r="E439" s="179"/>
      <c r="F439" s="70"/>
      <c r="G439" s="70"/>
      <c r="H439" s="70"/>
      <c r="I439" s="70"/>
      <c r="J439" s="195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</row>
    <row r="440" spans="1:24" x14ac:dyDescent="0.2">
      <c r="A440" s="201"/>
      <c r="B440" s="195"/>
      <c r="C440" s="182"/>
      <c r="D440" s="183"/>
      <c r="E440" s="179"/>
      <c r="F440" s="70"/>
      <c r="G440" s="70"/>
      <c r="H440" s="70"/>
      <c r="I440" s="70"/>
      <c r="J440" s="195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</row>
    <row r="441" spans="1:24" x14ac:dyDescent="0.2">
      <c r="A441" s="201"/>
      <c r="B441" s="195"/>
      <c r="C441" s="182"/>
      <c r="D441" s="183"/>
      <c r="E441" s="179"/>
      <c r="F441" s="70"/>
      <c r="G441" s="70"/>
      <c r="H441" s="70"/>
      <c r="I441" s="70"/>
      <c r="J441" s="195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</row>
    <row r="442" spans="1:24" x14ac:dyDescent="0.2">
      <c r="A442" s="201"/>
      <c r="B442" s="195"/>
      <c r="C442" s="182"/>
      <c r="D442" s="183"/>
      <c r="E442" s="179"/>
      <c r="F442" s="70"/>
      <c r="G442" s="70"/>
      <c r="H442" s="70"/>
      <c r="I442" s="70"/>
      <c r="J442" s="195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</row>
    <row r="443" spans="1:24" x14ac:dyDescent="0.2">
      <c r="A443" s="201"/>
      <c r="B443" s="195"/>
      <c r="C443" s="182"/>
      <c r="D443" s="183"/>
      <c r="E443" s="179"/>
      <c r="F443" s="70"/>
      <c r="G443" s="70"/>
      <c r="H443" s="70"/>
      <c r="I443" s="70"/>
      <c r="J443" s="195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</row>
    <row r="444" spans="1:24" x14ac:dyDescent="0.2">
      <c r="A444" s="201"/>
      <c r="B444" s="195"/>
      <c r="C444" s="182"/>
      <c r="D444" s="183"/>
      <c r="E444" s="179"/>
      <c r="F444" s="70"/>
      <c r="G444" s="70"/>
      <c r="H444" s="70"/>
      <c r="I444" s="70"/>
      <c r="J444" s="195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</row>
    <row r="445" spans="1:24" x14ac:dyDescent="0.2">
      <c r="A445" s="201"/>
      <c r="B445" s="195"/>
      <c r="C445" s="182"/>
      <c r="D445" s="183"/>
      <c r="E445" s="179"/>
      <c r="F445" s="70"/>
      <c r="G445" s="70"/>
      <c r="H445" s="70"/>
      <c r="I445" s="70"/>
      <c r="J445" s="195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</row>
    <row r="446" spans="1:24" x14ac:dyDescent="0.2">
      <c r="A446" s="201"/>
      <c r="B446" s="195"/>
      <c r="C446" s="182"/>
      <c r="D446" s="183"/>
      <c r="E446" s="179"/>
      <c r="F446" s="70"/>
      <c r="G446" s="70"/>
      <c r="H446" s="70"/>
      <c r="I446" s="70"/>
      <c r="J446" s="195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</row>
    <row r="447" spans="1:24" x14ac:dyDescent="0.2">
      <c r="A447" s="201"/>
      <c r="B447" s="195"/>
      <c r="C447" s="182"/>
      <c r="D447" s="183"/>
      <c r="E447" s="179"/>
      <c r="F447" s="70"/>
      <c r="G447" s="70"/>
      <c r="H447" s="70"/>
      <c r="I447" s="70"/>
      <c r="J447" s="195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</row>
    <row r="448" spans="1:24" x14ac:dyDescent="0.2">
      <c r="A448" s="201"/>
      <c r="B448" s="195"/>
      <c r="C448" s="182"/>
      <c r="D448" s="183"/>
      <c r="E448" s="179"/>
      <c r="F448" s="70"/>
      <c r="G448" s="70"/>
      <c r="H448" s="70"/>
      <c r="I448" s="70"/>
      <c r="J448" s="195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</row>
    <row r="449" spans="1:24" x14ac:dyDescent="0.2">
      <c r="A449" s="201"/>
      <c r="B449" s="195"/>
      <c r="C449" s="182"/>
      <c r="D449" s="183"/>
      <c r="E449" s="179"/>
      <c r="F449" s="70"/>
      <c r="G449" s="70"/>
      <c r="H449" s="70"/>
      <c r="I449" s="70"/>
      <c r="J449" s="195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</row>
    <row r="450" spans="1:24" x14ac:dyDescent="0.2">
      <c r="A450" s="201"/>
      <c r="B450" s="195"/>
      <c r="C450" s="182"/>
      <c r="D450" s="183"/>
      <c r="E450" s="179"/>
      <c r="F450" s="70"/>
      <c r="G450" s="70"/>
      <c r="H450" s="70"/>
      <c r="I450" s="70"/>
      <c r="J450" s="195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</row>
    <row r="451" spans="1:24" x14ac:dyDescent="0.2">
      <c r="A451" s="201"/>
      <c r="B451" s="195"/>
      <c r="C451" s="182"/>
      <c r="D451" s="183"/>
      <c r="E451" s="179"/>
      <c r="F451" s="70"/>
      <c r="G451" s="70"/>
      <c r="H451" s="70"/>
      <c r="I451" s="70"/>
      <c r="J451" s="195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</row>
    <row r="452" spans="1:24" x14ac:dyDescent="0.2">
      <c r="A452" s="201"/>
      <c r="B452" s="195"/>
      <c r="C452" s="182"/>
      <c r="D452" s="183"/>
      <c r="E452" s="179"/>
      <c r="F452" s="70"/>
      <c r="G452" s="70"/>
      <c r="H452" s="70"/>
      <c r="I452" s="70"/>
      <c r="J452" s="195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</row>
    <row r="453" spans="1:24" x14ac:dyDescent="0.2">
      <c r="A453" s="201"/>
      <c r="B453" s="195"/>
      <c r="C453" s="182"/>
      <c r="D453" s="183"/>
      <c r="E453" s="179"/>
      <c r="F453" s="70"/>
      <c r="G453" s="70"/>
      <c r="H453" s="70"/>
      <c r="I453" s="70"/>
      <c r="J453" s="195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</row>
    <row r="454" spans="1:24" x14ac:dyDescent="0.2">
      <c r="A454" s="201"/>
      <c r="B454" s="195"/>
      <c r="C454" s="182"/>
      <c r="D454" s="183"/>
      <c r="E454" s="179"/>
      <c r="F454" s="70"/>
      <c r="G454" s="70"/>
      <c r="H454" s="70"/>
      <c r="I454" s="70"/>
      <c r="J454" s="195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</row>
    <row r="455" spans="1:24" x14ac:dyDescent="0.2">
      <c r="A455" s="201"/>
      <c r="B455" s="195"/>
      <c r="C455" s="182"/>
      <c r="D455" s="183"/>
      <c r="E455" s="179"/>
      <c r="F455" s="70"/>
      <c r="G455" s="70"/>
      <c r="H455" s="70"/>
      <c r="I455" s="70"/>
      <c r="J455" s="195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</row>
    <row r="456" spans="1:24" x14ac:dyDescent="0.2">
      <c r="A456" s="201"/>
      <c r="B456" s="195"/>
      <c r="C456" s="182"/>
      <c r="D456" s="183"/>
      <c r="E456" s="179"/>
      <c r="F456" s="70"/>
      <c r="G456" s="70"/>
      <c r="H456" s="70"/>
      <c r="I456" s="70"/>
      <c r="J456" s="195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</row>
    <row r="457" spans="1:24" x14ac:dyDescent="0.2">
      <c r="A457" s="201"/>
      <c r="B457" s="195"/>
      <c r="C457" s="182"/>
      <c r="D457" s="183"/>
      <c r="E457" s="179"/>
      <c r="F457" s="70"/>
      <c r="G457" s="70"/>
      <c r="H457" s="70"/>
      <c r="I457" s="70"/>
      <c r="J457" s="195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</row>
    <row r="458" spans="1:24" x14ac:dyDescent="0.2">
      <c r="A458" s="201"/>
      <c r="B458" s="195"/>
      <c r="C458" s="182"/>
      <c r="D458" s="183"/>
      <c r="E458" s="179"/>
      <c r="F458" s="70"/>
      <c r="G458" s="70"/>
      <c r="H458" s="70"/>
      <c r="I458" s="70"/>
      <c r="J458" s="195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</row>
    <row r="459" spans="1:24" x14ac:dyDescent="0.2">
      <c r="A459" s="201"/>
      <c r="B459" s="195"/>
      <c r="C459" s="182"/>
      <c r="D459" s="183"/>
      <c r="E459" s="179"/>
      <c r="F459" s="70"/>
      <c r="G459" s="70"/>
      <c r="H459" s="70"/>
      <c r="I459" s="70"/>
      <c r="J459" s="195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</row>
    <row r="460" spans="1:24" x14ac:dyDescent="0.2">
      <c r="A460" s="201"/>
      <c r="B460" s="195"/>
      <c r="C460" s="182"/>
      <c r="D460" s="183"/>
      <c r="E460" s="179"/>
      <c r="F460" s="70"/>
      <c r="G460" s="70"/>
      <c r="H460" s="70"/>
      <c r="I460" s="70"/>
      <c r="J460" s="195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</row>
    <row r="461" spans="1:24" x14ac:dyDescent="0.2">
      <c r="A461" s="201"/>
      <c r="B461" s="195"/>
      <c r="C461" s="182"/>
      <c r="D461" s="183"/>
      <c r="E461" s="179"/>
      <c r="F461" s="70"/>
      <c r="G461" s="70"/>
      <c r="H461" s="70"/>
      <c r="I461" s="70"/>
      <c r="J461" s="195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</row>
    <row r="462" spans="1:24" x14ac:dyDescent="0.2">
      <c r="A462" s="201"/>
      <c r="B462" s="195"/>
      <c r="C462" s="182"/>
      <c r="D462" s="183"/>
      <c r="E462" s="179"/>
      <c r="F462" s="70"/>
      <c r="G462" s="70"/>
      <c r="H462" s="70"/>
      <c r="I462" s="70"/>
      <c r="J462" s="195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</row>
    <row r="463" spans="1:24" x14ac:dyDescent="0.2">
      <c r="A463" s="201"/>
      <c r="B463" s="195"/>
      <c r="C463" s="182"/>
      <c r="D463" s="183"/>
      <c r="E463" s="179"/>
      <c r="F463" s="70"/>
      <c r="G463" s="70"/>
      <c r="H463" s="70"/>
      <c r="I463" s="70"/>
      <c r="J463" s="195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</row>
    <row r="464" spans="1:24" x14ac:dyDescent="0.2">
      <c r="A464" s="201"/>
      <c r="B464" s="195"/>
      <c r="C464" s="182"/>
      <c r="D464" s="183"/>
      <c r="E464" s="179"/>
      <c r="F464" s="70"/>
      <c r="G464" s="70"/>
      <c r="H464" s="70"/>
      <c r="I464" s="70"/>
      <c r="J464" s="195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</row>
    <row r="465" spans="1:24" x14ac:dyDescent="0.2">
      <c r="A465" s="201"/>
      <c r="B465" s="195"/>
      <c r="C465" s="182"/>
      <c r="D465" s="183"/>
      <c r="E465" s="179"/>
      <c r="F465" s="70"/>
      <c r="G465" s="70"/>
      <c r="H465" s="70"/>
      <c r="I465" s="70"/>
      <c r="J465" s="195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</row>
    <row r="466" spans="1:24" x14ac:dyDescent="0.2">
      <c r="A466" s="201"/>
      <c r="B466" s="195"/>
      <c r="C466" s="182"/>
      <c r="D466" s="183"/>
      <c r="E466" s="179"/>
      <c r="F466" s="70"/>
      <c r="G466" s="70"/>
      <c r="H466" s="70"/>
      <c r="I466" s="70"/>
      <c r="J466" s="195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</row>
    <row r="467" spans="1:24" x14ac:dyDescent="0.2">
      <c r="A467" s="201"/>
      <c r="B467" s="195"/>
      <c r="C467" s="182"/>
      <c r="D467" s="183"/>
      <c r="E467" s="179"/>
      <c r="F467" s="70"/>
      <c r="G467" s="70"/>
      <c r="H467" s="70"/>
      <c r="I467" s="70"/>
      <c r="J467" s="195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</row>
    <row r="468" spans="1:24" x14ac:dyDescent="0.2">
      <c r="A468" s="201"/>
      <c r="B468" s="195"/>
      <c r="C468" s="182"/>
      <c r="D468" s="183"/>
      <c r="E468" s="179"/>
      <c r="F468" s="70"/>
      <c r="G468" s="70"/>
      <c r="H468" s="70"/>
      <c r="I468" s="70"/>
      <c r="J468" s="195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</row>
    <row r="469" spans="1:24" x14ac:dyDescent="0.2">
      <c r="A469" s="201"/>
      <c r="B469" s="195"/>
      <c r="C469" s="182"/>
      <c r="D469" s="183"/>
      <c r="E469" s="179"/>
      <c r="F469" s="70"/>
      <c r="G469" s="70"/>
      <c r="H469" s="70"/>
      <c r="I469" s="70"/>
      <c r="J469" s="195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</row>
    <row r="470" spans="1:24" x14ac:dyDescent="0.2">
      <c r="A470" s="201"/>
      <c r="B470" s="195"/>
      <c r="C470" s="182"/>
      <c r="D470" s="183"/>
      <c r="E470" s="179"/>
      <c r="F470" s="70"/>
      <c r="G470" s="70"/>
      <c r="H470" s="70"/>
      <c r="I470" s="70"/>
      <c r="J470" s="195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</row>
    <row r="471" spans="1:24" x14ac:dyDescent="0.2">
      <c r="A471" s="201"/>
      <c r="B471" s="195"/>
      <c r="C471" s="182"/>
      <c r="D471" s="183"/>
      <c r="E471" s="179"/>
      <c r="F471" s="70"/>
      <c r="G471" s="70"/>
      <c r="H471" s="70"/>
      <c r="I471" s="70"/>
      <c r="J471" s="195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</row>
    <row r="472" spans="1:24" x14ac:dyDescent="0.2">
      <c r="A472" s="201"/>
      <c r="B472" s="195"/>
      <c r="C472" s="182"/>
      <c r="D472" s="183"/>
      <c r="E472" s="179"/>
      <c r="F472" s="70"/>
      <c r="G472" s="70"/>
      <c r="H472" s="70"/>
      <c r="I472" s="70"/>
      <c r="J472" s="195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</row>
    <row r="473" spans="1:24" x14ac:dyDescent="0.2">
      <c r="A473" s="201"/>
      <c r="B473" s="195"/>
      <c r="C473" s="182"/>
      <c r="D473" s="183"/>
      <c r="E473" s="179"/>
      <c r="F473" s="70"/>
      <c r="G473" s="70"/>
      <c r="H473" s="70"/>
      <c r="I473" s="70"/>
      <c r="J473" s="195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</row>
    <row r="474" spans="1:24" x14ac:dyDescent="0.2">
      <c r="A474" s="201"/>
      <c r="B474" s="195"/>
      <c r="C474" s="182"/>
      <c r="D474" s="183"/>
      <c r="E474" s="179"/>
      <c r="F474" s="70"/>
      <c r="G474" s="70"/>
      <c r="H474" s="70"/>
      <c r="I474" s="70"/>
      <c r="J474" s="195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</row>
    <row r="475" spans="1:24" x14ac:dyDescent="0.2">
      <c r="A475" s="201"/>
      <c r="B475" s="195"/>
      <c r="C475" s="182"/>
      <c r="D475" s="183"/>
      <c r="E475" s="179"/>
      <c r="F475" s="70"/>
      <c r="G475" s="70"/>
      <c r="H475" s="70"/>
      <c r="I475" s="70"/>
      <c r="J475" s="195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</row>
    <row r="476" spans="1:24" x14ac:dyDescent="0.2">
      <c r="A476" s="201"/>
      <c r="B476" s="195"/>
      <c r="C476" s="182"/>
      <c r="D476" s="183"/>
      <c r="E476" s="179"/>
      <c r="F476" s="70"/>
      <c r="G476" s="70"/>
      <c r="H476" s="70"/>
      <c r="I476" s="70"/>
      <c r="J476" s="195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</row>
    <row r="477" spans="1:24" x14ac:dyDescent="0.2">
      <c r="A477" s="201"/>
      <c r="B477" s="195"/>
      <c r="C477" s="182"/>
      <c r="D477" s="183"/>
      <c r="E477" s="179"/>
      <c r="F477" s="70"/>
      <c r="G477" s="70"/>
      <c r="H477" s="70"/>
      <c r="I477" s="70"/>
      <c r="J477" s="195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</row>
    <row r="478" spans="1:24" x14ac:dyDescent="0.2">
      <c r="A478" s="201"/>
      <c r="B478" s="195"/>
      <c r="C478" s="182"/>
      <c r="D478" s="183"/>
      <c r="E478" s="179"/>
      <c r="F478" s="70"/>
      <c r="G478" s="70"/>
      <c r="H478" s="70"/>
      <c r="I478" s="70"/>
      <c r="J478" s="195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</row>
    <row r="479" spans="1:24" x14ac:dyDescent="0.2">
      <c r="A479" s="201"/>
      <c r="B479" s="195"/>
      <c r="C479" s="182"/>
      <c r="D479" s="183"/>
      <c r="E479" s="179"/>
      <c r="F479" s="70"/>
      <c r="G479" s="70"/>
      <c r="H479" s="70"/>
      <c r="I479" s="70"/>
      <c r="J479" s="195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</row>
    <row r="480" spans="1:24" x14ac:dyDescent="0.2">
      <c r="A480" s="201"/>
      <c r="B480" s="195"/>
      <c r="C480" s="182"/>
      <c r="D480" s="183"/>
      <c r="E480" s="179"/>
      <c r="F480" s="70"/>
      <c r="G480" s="70"/>
      <c r="H480" s="70"/>
      <c r="I480" s="70"/>
      <c r="J480" s="195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</row>
    <row r="481" spans="1:24" x14ac:dyDescent="0.2">
      <c r="A481" s="201"/>
      <c r="B481" s="195"/>
      <c r="C481" s="182"/>
      <c r="D481" s="183"/>
      <c r="E481" s="179"/>
      <c r="F481" s="70"/>
      <c r="G481" s="70"/>
      <c r="H481" s="70"/>
      <c r="I481" s="70"/>
      <c r="J481" s="195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</row>
    <row r="482" spans="1:24" x14ac:dyDescent="0.2">
      <c r="A482" s="201"/>
      <c r="B482" s="195"/>
      <c r="C482" s="182"/>
      <c r="D482" s="183"/>
      <c r="E482" s="179"/>
      <c r="F482" s="70"/>
      <c r="G482" s="70"/>
      <c r="H482" s="70"/>
      <c r="I482" s="70"/>
      <c r="J482" s="195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</row>
    <row r="483" spans="1:24" x14ac:dyDescent="0.2">
      <c r="A483" s="201"/>
      <c r="B483" s="195"/>
      <c r="C483" s="182"/>
      <c r="D483" s="183"/>
      <c r="E483" s="179"/>
      <c r="F483" s="70"/>
      <c r="G483" s="70"/>
      <c r="H483" s="70"/>
      <c r="I483" s="70"/>
      <c r="J483" s="195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</row>
    <row r="484" spans="1:24" x14ac:dyDescent="0.2">
      <c r="A484" s="201"/>
      <c r="B484" s="195"/>
      <c r="C484" s="182"/>
      <c r="D484" s="183"/>
      <c r="E484" s="179"/>
      <c r="F484" s="70"/>
      <c r="G484" s="70"/>
      <c r="H484" s="70"/>
      <c r="I484" s="70"/>
      <c r="J484" s="195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</row>
    <row r="485" spans="1:24" x14ac:dyDescent="0.2">
      <c r="A485" s="201"/>
      <c r="B485" s="195"/>
      <c r="C485" s="182"/>
      <c r="D485" s="183"/>
      <c r="E485" s="179"/>
      <c r="F485" s="70"/>
      <c r="G485" s="70"/>
      <c r="H485" s="70"/>
      <c r="I485" s="70"/>
      <c r="J485" s="195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</row>
    <row r="486" spans="1:24" x14ac:dyDescent="0.2">
      <c r="A486" s="201"/>
      <c r="B486" s="195"/>
      <c r="C486" s="182"/>
      <c r="D486" s="183"/>
      <c r="E486" s="179"/>
      <c r="F486" s="70"/>
      <c r="G486" s="70"/>
      <c r="H486" s="70"/>
      <c r="I486" s="70"/>
      <c r="J486" s="195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</row>
    <row r="487" spans="1:24" x14ac:dyDescent="0.2">
      <c r="A487" s="201"/>
      <c r="B487" s="195"/>
      <c r="C487" s="182"/>
      <c r="D487" s="183"/>
      <c r="E487" s="179"/>
      <c r="F487" s="70"/>
      <c r="G487" s="70"/>
      <c r="H487" s="70"/>
      <c r="I487" s="70"/>
      <c r="J487" s="195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</row>
    <row r="488" spans="1:24" x14ac:dyDescent="0.2">
      <c r="A488" s="201"/>
      <c r="B488" s="195"/>
      <c r="C488" s="182"/>
      <c r="D488" s="183"/>
      <c r="E488" s="179"/>
      <c r="F488" s="70"/>
      <c r="G488" s="70"/>
      <c r="H488" s="70"/>
      <c r="I488" s="70"/>
      <c r="J488" s="195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</row>
    <row r="489" spans="1:24" x14ac:dyDescent="0.2">
      <c r="A489" s="201"/>
      <c r="B489" s="195"/>
      <c r="C489" s="182"/>
      <c r="D489" s="183"/>
      <c r="E489" s="179"/>
      <c r="F489" s="70"/>
      <c r="G489" s="70"/>
      <c r="H489" s="70"/>
      <c r="I489" s="70"/>
      <c r="J489" s="195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</row>
    <row r="490" spans="1:24" x14ac:dyDescent="0.2">
      <c r="A490" s="201"/>
      <c r="B490" s="195"/>
      <c r="C490" s="182"/>
      <c r="D490" s="183"/>
      <c r="E490" s="179"/>
      <c r="F490" s="70"/>
      <c r="G490" s="70"/>
      <c r="H490" s="70"/>
      <c r="I490" s="70"/>
      <c r="J490" s="195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</row>
    <row r="491" spans="1:24" x14ac:dyDescent="0.2">
      <c r="A491" s="201"/>
      <c r="B491" s="195"/>
      <c r="C491" s="182"/>
      <c r="D491" s="183"/>
      <c r="E491" s="179"/>
      <c r="F491" s="70"/>
      <c r="G491" s="70"/>
      <c r="H491" s="70"/>
      <c r="I491" s="70"/>
      <c r="J491" s="195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</row>
    <row r="492" spans="1:24" x14ac:dyDescent="0.2">
      <c r="A492" s="201"/>
      <c r="B492" s="195"/>
      <c r="C492" s="182"/>
      <c r="D492" s="183"/>
      <c r="E492" s="179"/>
      <c r="F492" s="70"/>
      <c r="G492" s="70"/>
      <c r="H492" s="70"/>
      <c r="I492" s="70"/>
      <c r="J492" s="195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</row>
    <row r="493" spans="1:24" x14ac:dyDescent="0.2">
      <c r="A493" s="201"/>
      <c r="B493" s="195"/>
      <c r="C493" s="182"/>
      <c r="D493" s="183"/>
      <c r="E493" s="179"/>
      <c r="F493" s="70"/>
      <c r="G493" s="70"/>
      <c r="H493" s="70"/>
      <c r="I493" s="70"/>
      <c r="J493" s="195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</row>
    <row r="494" spans="1:24" x14ac:dyDescent="0.2">
      <c r="A494" s="201"/>
      <c r="B494" s="195"/>
      <c r="C494" s="182"/>
      <c r="D494" s="183"/>
      <c r="E494" s="179"/>
      <c r="F494" s="70"/>
      <c r="G494" s="70"/>
      <c r="H494" s="70"/>
      <c r="I494" s="70"/>
      <c r="J494" s="195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</row>
    <row r="495" spans="1:24" x14ac:dyDescent="0.2">
      <c r="A495" s="201"/>
      <c r="B495" s="195"/>
      <c r="C495" s="182"/>
      <c r="D495" s="183"/>
      <c r="E495" s="179"/>
      <c r="F495" s="70"/>
      <c r="G495" s="70"/>
      <c r="H495" s="70"/>
      <c r="I495" s="70"/>
      <c r="J495" s="195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</row>
    <row r="496" spans="1:24" x14ac:dyDescent="0.2">
      <c r="A496" s="201"/>
      <c r="B496" s="195"/>
      <c r="C496" s="182"/>
      <c r="D496" s="183"/>
      <c r="E496" s="179"/>
      <c r="F496" s="70"/>
      <c r="G496" s="70"/>
      <c r="H496" s="70"/>
      <c r="I496" s="70"/>
      <c r="J496" s="195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</row>
    <row r="497" spans="1:24" x14ac:dyDescent="0.2">
      <c r="A497" s="201"/>
      <c r="B497" s="195"/>
      <c r="C497" s="182"/>
      <c r="D497" s="183"/>
      <c r="E497" s="179"/>
      <c r="F497" s="70"/>
      <c r="G497" s="70"/>
      <c r="H497" s="70"/>
      <c r="I497" s="70"/>
      <c r="J497" s="195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</row>
    <row r="498" spans="1:24" x14ac:dyDescent="0.2">
      <c r="A498" s="201"/>
      <c r="B498" s="195"/>
      <c r="C498" s="182"/>
      <c r="D498" s="183"/>
      <c r="E498" s="179"/>
      <c r="F498" s="70"/>
      <c r="G498" s="70"/>
      <c r="H498" s="70"/>
      <c r="I498" s="70"/>
      <c r="J498" s="195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</row>
    <row r="499" spans="1:24" x14ac:dyDescent="0.2">
      <c r="A499" s="201"/>
      <c r="B499" s="195"/>
      <c r="C499" s="182"/>
      <c r="D499" s="183"/>
      <c r="E499" s="179"/>
      <c r="F499" s="70"/>
      <c r="G499" s="70"/>
      <c r="H499" s="70"/>
      <c r="I499" s="70"/>
      <c r="J499" s="195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</row>
    <row r="500" spans="1:24" x14ac:dyDescent="0.2">
      <c r="A500" s="201"/>
      <c r="B500" s="195"/>
      <c r="C500" s="182"/>
      <c r="D500" s="183"/>
      <c r="E500" s="179"/>
      <c r="F500" s="70"/>
      <c r="G500" s="70"/>
      <c r="H500" s="70"/>
      <c r="I500" s="70"/>
      <c r="J500" s="195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</row>
    <row r="501" spans="1:24" x14ac:dyDescent="0.2">
      <c r="A501" s="201"/>
      <c r="B501" s="195"/>
      <c r="C501" s="182"/>
      <c r="D501" s="183"/>
      <c r="E501" s="179"/>
      <c r="F501" s="70"/>
      <c r="G501" s="70"/>
      <c r="H501" s="70"/>
      <c r="I501" s="70"/>
      <c r="J501" s="195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</row>
    <row r="502" spans="1:24" x14ac:dyDescent="0.2">
      <c r="A502" s="201"/>
      <c r="B502" s="195"/>
      <c r="C502" s="182"/>
      <c r="D502" s="183"/>
      <c r="E502" s="179"/>
      <c r="F502" s="70"/>
      <c r="G502" s="70"/>
      <c r="H502" s="70"/>
      <c r="I502" s="70"/>
      <c r="J502" s="195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</row>
    <row r="503" spans="1:24" x14ac:dyDescent="0.2">
      <c r="A503" s="201"/>
      <c r="B503" s="195"/>
      <c r="C503" s="182"/>
      <c r="D503" s="183"/>
      <c r="E503" s="179"/>
      <c r="F503" s="70"/>
      <c r="G503" s="70"/>
      <c r="H503" s="70"/>
      <c r="I503" s="70"/>
      <c r="J503" s="195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</row>
    <row r="504" spans="1:24" x14ac:dyDescent="0.2">
      <c r="A504" s="201"/>
      <c r="B504" s="195"/>
      <c r="C504" s="182"/>
      <c r="D504" s="183"/>
      <c r="E504" s="179"/>
      <c r="F504" s="70"/>
      <c r="G504" s="70"/>
      <c r="H504" s="70"/>
      <c r="I504" s="70"/>
      <c r="J504" s="195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</row>
    <row r="505" spans="1:24" x14ac:dyDescent="0.2">
      <c r="A505" s="201"/>
      <c r="B505" s="195"/>
      <c r="C505" s="182"/>
      <c r="D505" s="183"/>
      <c r="E505" s="179"/>
      <c r="F505" s="70"/>
      <c r="G505" s="70"/>
      <c r="H505" s="70"/>
      <c r="I505" s="70"/>
      <c r="J505" s="195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</row>
    <row r="506" spans="1:24" x14ac:dyDescent="0.2">
      <c r="A506" s="201"/>
      <c r="B506" s="195"/>
      <c r="C506" s="182"/>
      <c r="D506" s="183"/>
      <c r="E506" s="179"/>
      <c r="F506" s="70"/>
      <c r="G506" s="70"/>
      <c r="H506" s="70"/>
      <c r="I506" s="70"/>
      <c r="J506" s="195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</row>
    <row r="507" spans="1:24" x14ac:dyDescent="0.2">
      <c r="A507" s="201"/>
      <c r="B507" s="195"/>
      <c r="C507" s="182"/>
      <c r="D507" s="183"/>
      <c r="E507" s="179"/>
      <c r="F507" s="70"/>
      <c r="G507" s="70"/>
      <c r="H507" s="70"/>
      <c r="I507" s="70"/>
      <c r="J507" s="195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</row>
    <row r="508" spans="1:24" x14ac:dyDescent="0.2">
      <c r="A508" s="201"/>
      <c r="B508" s="195"/>
      <c r="C508" s="182"/>
      <c r="D508" s="183"/>
      <c r="E508" s="179"/>
      <c r="F508" s="70"/>
      <c r="G508" s="70"/>
      <c r="H508" s="70"/>
      <c r="I508" s="70"/>
      <c r="J508" s="195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</row>
    <row r="509" spans="1:24" x14ac:dyDescent="0.2">
      <c r="A509" s="201"/>
      <c r="B509" s="195"/>
      <c r="C509" s="182"/>
      <c r="D509" s="183"/>
      <c r="E509" s="179"/>
      <c r="F509" s="70"/>
      <c r="G509" s="70"/>
      <c r="H509" s="70"/>
      <c r="I509" s="70"/>
      <c r="J509" s="195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</row>
    <row r="510" spans="1:24" x14ac:dyDescent="0.2">
      <c r="A510" s="201"/>
      <c r="B510" s="195"/>
      <c r="C510" s="182"/>
      <c r="D510" s="183"/>
      <c r="E510" s="179"/>
      <c r="F510" s="70"/>
      <c r="G510" s="70"/>
      <c r="H510" s="70"/>
      <c r="I510" s="70"/>
      <c r="J510" s="195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</row>
    <row r="511" spans="1:24" x14ac:dyDescent="0.2">
      <c r="A511" s="201"/>
      <c r="B511" s="195"/>
      <c r="C511" s="182"/>
      <c r="D511" s="183"/>
      <c r="E511" s="179"/>
      <c r="F511" s="70"/>
      <c r="G511" s="70"/>
      <c r="H511" s="70"/>
      <c r="I511" s="70"/>
      <c r="J511" s="195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</row>
    <row r="512" spans="1:24" x14ac:dyDescent="0.2">
      <c r="A512" s="201"/>
      <c r="B512" s="195"/>
      <c r="C512" s="182"/>
      <c r="D512" s="183"/>
      <c r="E512" s="179"/>
      <c r="F512" s="70"/>
      <c r="G512" s="70"/>
      <c r="H512" s="70"/>
      <c r="I512" s="70"/>
      <c r="J512" s="195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</row>
    <row r="513" spans="1:24" x14ac:dyDescent="0.2">
      <c r="A513" s="201"/>
      <c r="B513" s="195"/>
      <c r="C513" s="182"/>
      <c r="D513" s="183"/>
      <c r="E513" s="179"/>
      <c r="F513" s="70"/>
      <c r="G513" s="70"/>
      <c r="H513" s="70"/>
      <c r="I513" s="70"/>
      <c r="J513" s="195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</row>
    <row r="514" spans="1:24" x14ac:dyDescent="0.2">
      <c r="A514" s="201"/>
      <c r="B514" s="195"/>
      <c r="C514" s="182"/>
      <c r="D514" s="183"/>
      <c r="E514" s="179"/>
      <c r="F514" s="70"/>
      <c r="G514" s="70"/>
      <c r="H514" s="70"/>
      <c r="I514" s="70"/>
      <c r="J514" s="195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</row>
    <row r="515" spans="1:24" x14ac:dyDescent="0.2">
      <c r="A515" s="201"/>
      <c r="B515" s="195"/>
      <c r="C515" s="182"/>
      <c r="D515" s="183"/>
      <c r="E515" s="179"/>
      <c r="F515" s="70"/>
      <c r="G515" s="70"/>
      <c r="H515" s="70"/>
      <c r="I515" s="70"/>
      <c r="J515" s="195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</row>
    <row r="516" spans="1:24" x14ac:dyDescent="0.2">
      <c r="A516" s="201"/>
      <c r="B516" s="195"/>
      <c r="C516" s="182"/>
      <c r="D516" s="183"/>
      <c r="E516" s="179"/>
      <c r="F516" s="70"/>
      <c r="G516" s="70"/>
      <c r="H516" s="70"/>
      <c r="I516" s="70"/>
      <c r="J516" s="195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</row>
    <row r="517" spans="1:24" x14ac:dyDescent="0.2">
      <c r="A517" s="201"/>
      <c r="B517" s="195"/>
      <c r="C517" s="182"/>
      <c r="D517" s="183"/>
      <c r="E517" s="179"/>
      <c r="F517" s="70"/>
      <c r="G517" s="70"/>
      <c r="H517" s="70"/>
      <c r="I517" s="70"/>
      <c r="J517" s="195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</row>
    <row r="518" spans="1:24" x14ac:dyDescent="0.2">
      <c r="A518" s="201"/>
      <c r="B518" s="195"/>
      <c r="C518" s="182"/>
      <c r="D518" s="183"/>
      <c r="E518" s="179"/>
      <c r="F518" s="70"/>
      <c r="G518" s="70"/>
      <c r="H518" s="70"/>
      <c r="I518" s="70"/>
      <c r="J518" s="195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</row>
    <row r="519" spans="1:24" x14ac:dyDescent="0.2">
      <c r="A519" s="201"/>
      <c r="B519" s="195"/>
      <c r="C519" s="182"/>
      <c r="D519" s="183"/>
      <c r="E519" s="179"/>
      <c r="F519" s="70"/>
      <c r="G519" s="70"/>
      <c r="H519" s="70"/>
      <c r="I519" s="70"/>
      <c r="J519" s="195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</row>
    <row r="520" spans="1:24" x14ac:dyDescent="0.2">
      <c r="A520" s="201"/>
      <c r="B520" s="195"/>
      <c r="C520" s="182"/>
      <c r="D520" s="183"/>
      <c r="E520" s="179"/>
      <c r="F520" s="70"/>
      <c r="G520" s="70"/>
      <c r="H520" s="70"/>
      <c r="I520" s="70"/>
      <c r="J520" s="195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</row>
    <row r="521" spans="1:24" x14ac:dyDescent="0.2">
      <c r="A521" s="201"/>
      <c r="B521" s="195"/>
      <c r="C521" s="182"/>
      <c r="D521" s="183"/>
      <c r="E521" s="179"/>
      <c r="F521" s="70"/>
      <c r="G521" s="70"/>
      <c r="H521" s="70"/>
      <c r="I521" s="70"/>
      <c r="J521" s="195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</row>
    <row r="522" spans="1:24" x14ac:dyDescent="0.2">
      <c r="A522" s="201"/>
      <c r="B522" s="195"/>
      <c r="C522" s="182"/>
      <c r="D522" s="183"/>
      <c r="E522" s="179"/>
      <c r="F522" s="70"/>
      <c r="G522" s="70"/>
      <c r="H522" s="70"/>
      <c r="I522" s="70"/>
      <c r="J522" s="195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</row>
    <row r="523" spans="1:24" x14ac:dyDescent="0.2">
      <c r="A523" s="201"/>
      <c r="B523" s="195"/>
      <c r="C523" s="182"/>
      <c r="D523" s="183"/>
      <c r="E523" s="179"/>
      <c r="F523" s="70"/>
      <c r="G523" s="70"/>
      <c r="H523" s="70"/>
      <c r="I523" s="70"/>
      <c r="J523" s="195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</row>
    <row r="524" spans="1:24" x14ac:dyDescent="0.2">
      <c r="A524" s="201"/>
      <c r="B524" s="195"/>
      <c r="C524" s="182"/>
      <c r="D524" s="183"/>
      <c r="E524" s="179"/>
      <c r="F524" s="70"/>
      <c r="G524" s="70"/>
      <c r="H524" s="70"/>
      <c r="I524" s="70"/>
      <c r="J524" s="195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</row>
    <row r="525" spans="1:24" x14ac:dyDescent="0.2">
      <c r="A525" s="201"/>
      <c r="B525" s="195"/>
      <c r="C525" s="182"/>
      <c r="D525" s="183"/>
      <c r="E525" s="179"/>
      <c r="F525" s="70"/>
      <c r="G525" s="70"/>
      <c r="H525" s="70"/>
      <c r="I525" s="70"/>
      <c r="J525" s="195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</row>
    <row r="526" spans="1:24" x14ac:dyDescent="0.2">
      <c r="A526" s="201"/>
      <c r="B526" s="195"/>
      <c r="C526" s="182"/>
      <c r="D526" s="183"/>
      <c r="E526" s="179"/>
      <c r="F526" s="70"/>
      <c r="G526" s="70"/>
      <c r="H526" s="70"/>
      <c r="I526" s="70"/>
      <c r="J526" s="195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</row>
    <row r="527" spans="1:24" x14ac:dyDescent="0.2">
      <c r="A527" s="201"/>
      <c r="B527" s="195"/>
      <c r="C527" s="182"/>
      <c r="D527" s="183"/>
      <c r="E527" s="179"/>
      <c r="F527" s="70"/>
      <c r="G527" s="70"/>
      <c r="H527" s="70"/>
      <c r="I527" s="70"/>
      <c r="J527" s="195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</row>
    <row r="528" spans="1:24" x14ac:dyDescent="0.2">
      <c r="A528" s="201"/>
      <c r="B528" s="195"/>
      <c r="C528" s="182"/>
      <c r="D528" s="183"/>
      <c r="E528" s="179"/>
      <c r="F528" s="70"/>
      <c r="G528" s="70"/>
      <c r="H528" s="70"/>
      <c r="I528" s="70"/>
      <c r="J528" s="195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</row>
    <row r="529" spans="1:24" x14ac:dyDescent="0.2">
      <c r="A529" s="201"/>
      <c r="B529" s="195"/>
      <c r="C529" s="182"/>
      <c r="D529" s="183"/>
      <c r="E529" s="179"/>
      <c r="F529" s="70"/>
      <c r="G529" s="70"/>
      <c r="H529" s="70"/>
      <c r="I529" s="70"/>
      <c r="J529" s="195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</row>
    <row r="530" spans="1:24" x14ac:dyDescent="0.2">
      <c r="A530" s="201"/>
      <c r="B530" s="195"/>
      <c r="C530" s="182"/>
      <c r="D530" s="183"/>
      <c r="E530" s="179"/>
      <c r="F530" s="70"/>
      <c r="G530" s="70"/>
      <c r="H530" s="70"/>
      <c r="I530" s="70"/>
      <c r="J530" s="195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</row>
    <row r="531" spans="1:24" x14ac:dyDescent="0.2">
      <c r="A531" s="201"/>
      <c r="B531" s="195"/>
      <c r="C531" s="182"/>
      <c r="D531" s="183"/>
      <c r="E531" s="179"/>
      <c r="F531" s="70"/>
      <c r="G531" s="70"/>
      <c r="H531" s="70"/>
      <c r="I531" s="70"/>
      <c r="J531" s="195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</row>
    <row r="532" spans="1:24" x14ac:dyDescent="0.2">
      <c r="A532" s="201"/>
      <c r="B532" s="195"/>
      <c r="C532" s="182"/>
      <c r="D532" s="183"/>
      <c r="E532" s="179"/>
      <c r="F532" s="70"/>
      <c r="G532" s="70"/>
      <c r="H532" s="70"/>
      <c r="I532" s="70"/>
      <c r="J532" s="195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</row>
    <row r="533" spans="1:24" x14ac:dyDescent="0.2">
      <c r="A533" s="201"/>
      <c r="B533" s="195"/>
      <c r="C533" s="182"/>
      <c r="D533" s="183"/>
      <c r="E533" s="179"/>
      <c r="F533" s="70"/>
      <c r="G533" s="70"/>
      <c r="H533" s="70"/>
      <c r="I533" s="70"/>
      <c r="J533" s="195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</row>
    <row r="534" spans="1:24" x14ac:dyDescent="0.2">
      <c r="A534" s="201"/>
      <c r="B534" s="195"/>
      <c r="C534" s="182"/>
      <c r="D534" s="183"/>
      <c r="E534" s="179"/>
      <c r="F534" s="70"/>
      <c r="G534" s="70"/>
      <c r="H534" s="70"/>
      <c r="I534" s="70"/>
      <c r="J534" s="195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</row>
    <row r="535" spans="1:24" x14ac:dyDescent="0.2">
      <c r="A535" s="201"/>
      <c r="B535" s="195"/>
      <c r="C535" s="182"/>
      <c r="D535" s="183"/>
      <c r="E535" s="179"/>
      <c r="F535" s="70"/>
      <c r="G535" s="70"/>
      <c r="H535" s="70"/>
      <c r="I535" s="70"/>
      <c r="J535" s="195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</row>
    <row r="536" spans="1:24" x14ac:dyDescent="0.2">
      <c r="A536" s="201"/>
      <c r="B536" s="195"/>
      <c r="C536" s="182"/>
      <c r="D536" s="183"/>
      <c r="E536" s="179"/>
      <c r="F536" s="70"/>
      <c r="G536" s="70"/>
      <c r="H536" s="70"/>
      <c r="I536" s="70"/>
      <c r="J536" s="195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</row>
    <row r="537" spans="1:24" x14ac:dyDescent="0.2">
      <c r="A537" s="201"/>
      <c r="B537" s="195"/>
      <c r="C537" s="182"/>
      <c r="D537" s="183"/>
      <c r="E537" s="179"/>
      <c r="F537" s="70"/>
      <c r="G537" s="70"/>
      <c r="H537" s="70"/>
      <c r="I537" s="70"/>
      <c r="J537" s="195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</row>
    <row r="538" spans="1:24" x14ac:dyDescent="0.2">
      <c r="A538" s="201"/>
      <c r="B538" s="195"/>
      <c r="C538" s="182"/>
      <c r="D538" s="183"/>
      <c r="E538" s="179"/>
      <c r="F538" s="70"/>
      <c r="G538" s="70"/>
      <c r="H538" s="70"/>
      <c r="I538" s="70"/>
      <c r="J538" s="195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</row>
    <row r="539" spans="1:24" x14ac:dyDescent="0.2">
      <c r="A539" s="201"/>
      <c r="B539" s="195"/>
      <c r="C539" s="182"/>
      <c r="D539" s="183"/>
      <c r="E539" s="179"/>
      <c r="F539" s="70"/>
      <c r="G539" s="70"/>
      <c r="H539" s="70"/>
      <c r="I539" s="70"/>
      <c r="J539" s="195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</row>
    <row r="540" spans="1:24" x14ac:dyDescent="0.2">
      <c r="A540" s="201"/>
      <c r="B540" s="195"/>
      <c r="C540" s="182"/>
      <c r="D540" s="183"/>
      <c r="E540" s="179"/>
      <c r="F540" s="70"/>
      <c r="G540" s="70"/>
      <c r="H540" s="70"/>
      <c r="I540" s="70"/>
      <c r="J540" s="195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</row>
    <row r="541" spans="1:24" x14ac:dyDescent="0.2">
      <c r="A541" s="201"/>
      <c r="B541" s="195"/>
      <c r="C541" s="182"/>
      <c r="D541" s="183"/>
      <c r="E541" s="179"/>
      <c r="F541" s="70"/>
      <c r="G541" s="70"/>
      <c r="H541" s="70"/>
      <c r="I541" s="70"/>
      <c r="J541" s="195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</row>
    <row r="542" spans="1:24" x14ac:dyDescent="0.2">
      <c r="A542" s="201"/>
      <c r="B542" s="195"/>
      <c r="C542" s="182"/>
      <c r="D542" s="183"/>
      <c r="E542" s="179"/>
      <c r="F542" s="70"/>
      <c r="G542" s="70"/>
      <c r="H542" s="70"/>
      <c r="I542" s="70"/>
      <c r="J542" s="195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</row>
    <row r="543" spans="1:24" x14ac:dyDescent="0.2">
      <c r="A543" s="201"/>
      <c r="B543" s="195"/>
      <c r="C543" s="182"/>
      <c r="D543" s="183"/>
      <c r="E543" s="179"/>
      <c r="F543" s="70"/>
      <c r="G543" s="70"/>
      <c r="H543" s="70"/>
      <c r="I543" s="70"/>
      <c r="J543" s="195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</row>
    <row r="544" spans="1:24" x14ac:dyDescent="0.2">
      <c r="A544" s="201"/>
      <c r="B544" s="195"/>
      <c r="C544" s="182"/>
      <c r="D544" s="183"/>
      <c r="E544" s="179"/>
      <c r="F544" s="70"/>
      <c r="G544" s="70"/>
      <c r="H544" s="70"/>
      <c r="I544" s="70"/>
      <c r="J544" s="195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</row>
    <row r="545" spans="1:24" x14ac:dyDescent="0.2">
      <c r="A545" s="201"/>
      <c r="B545" s="195"/>
      <c r="C545" s="182"/>
      <c r="D545" s="183"/>
      <c r="E545" s="179"/>
      <c r="F545" s="70"/>
      <c r="G545" s="70"/>
      <c r="H545" s="70"/>
      <c r="I545" s="70"/>
      <c r="J545" s="195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</row>
    <row r="546" spans="1:24" x14ac:dyDescent="0.2">
      <c r="A546" s="201"/>
      <c r="B546" s="195"/>
      <c r="C546" s="182"/>
      <c r="D546" s="183"/>
      <c r="E546" s="179"/>
      <c r="F546" s="70"/>
      <c r="G546" s="70"/>
      <c r="H546" s="70"/>
      <c r="I546" s="70"/>
      <c r="J546" s="195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</row>
    <row r="547" spans="1:24" x14ac:dyDescent="0.2">
      <c r="A547" s="201"/>
      <c r="B547" s="195"/>
      <c r="C547" s="182"/>
      <c r="D547" s="183"/>
      <c r="E547" s="179"/>
      <c r="F547" s="70"/>
      <c r="G547" s="70"/>
      <c r="H547" s="70"/>
      <c r="I547" s="70"/>
      <c r="J547" s="195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</row>
    <row r="548" spans="1:24" x14ac:dyDescent="0.2">
      <c r="A548" s="201"/>
      <c r="B548" s="195"/>
      <c r="C548" s="182"/>
      <c r="D548" s="183"/>
      <c r="E548" s="179"/>
      <c r="F548" s="70"/>
      <c r="G548" s="70"/>
      <c r="H548" s="70"/>
      <c r="I548" s="70"/>
      <c r="J548" s="195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</row>
    <row r="549" spans="1:24" x14ac:dyDescent="0.2">
      <c r="A549" s="201"/>
      <c r="B549" s="195"/>
      <c r="C549" s="182"/>
      <c r="D549" s="183"/>
      <c r="E549" s="179"/>
      <c r="F549" s="70"/>
      <c r="G549" s="70"/>
      <c r="H549" s="70"/>
      <c r="I549" s="70"/>
      <c r="J549" s="195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</row>
    <row r="550" spans="1:24" x14ac:dyDescent="0.2">
      <c r="A550" s="201"/>
      <c r="B550" s="195"/>
      <c r="C550" s="182"/>
      <c r="D550" s="183"/>
      <c r="E550" s="179"/>
      <c r="F550" s="70"/>
      <c r="G550" s="70"/>
      <c r="H550" s="70"/>
      <c r="I550" s="70"/>
      <c r="J550" s="195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</row>
    <row r="551" spans="1:24" x14ac:dyDescent="0.2">
      <c r="A551" s="201"/>
      <c r="B551" s="195"/>
      <c r="C551" s="182"/>
      <c r="D551" s="183"/>
      <c r="E551" s="179"/>
      <c r="F551" s="70"/>
      <c r="G551" s="70"/>
      <c r="H551" s="70"/>
      <c r="I551" s="70"/>
      <c r="J551" s="195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</row>
    <row r="552" spans="1:24" x14ac:dyDescent="0.2">
      <c r="A552" s="201"/>
      <c r="B552" s="195"/>
      <c r="C552" s="182"/>
      <c r="D552" s="183"/>
      <c r="E552" s="179"/>
      <c r="F552" s="70"/>
      <c r="G552" s="70"/>
      <c r="H552" s="70"/>
      <c r="I552" s="70"/>
      <c r="J552" s="195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</row>
    <row r="553" spans="1:24" x14ac:dyDescent="0.2">
      <c r="A553" s="201"/>
      <c r="B553" s="195"/>
      <c r="C553" s="182"/>
      <c r="D553" s="183"/>
      <c r="E553" s="179"/>
      <c r="F553" s="70"/>
      <c r="G553" s="70"/>
      <c r="H553" s="70"/>
      <c r="I553" s="70"/>
      <c r="J553" s="195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</row>
    <row r="554" spans="1:24" x14ac:dyDescent="0.2">
      <c r="A554" s="201"/>
      <c r="B554" s="195"/>
      <c r="C554" s="182"/>
      <c r="D554" s="183"/>
      <c r="E554" s="179"/>
      <c r="F554" s="70"/>
      <c r="G554" s="70"/>
      <c r="H554" s="70"/>
      <c r="I554" s="70"/>
      <c r="J554" s="195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</row>
    <row r="555" spans="1:24" x14ac:dyDescent="0.2">
      <c r="A555" s="201"/>
      <c r="B555" s="195"/>
      <c r="C555" s="182"/>
      <c r="D555" s="183"/>
      <c r="E555" s="179"/>
      <c r="F555" s="70"/>
      <c r="G555" s="70"/>
      <c r="H555" s="70"/>
      <c r="I555" s="70"/>
      <c r="J555" s="195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</row>
    <row r="556" spans="1:24" x14ac:dyDescent="0.2">
      <c r="A556" s="201"/>
      <c r="B556" s="195"/>
      <c r="C556" s="182"/>
      <c r="D556" s="183"/>
      <c r="E556" s="179"/>
      <c r="F556" s="70"/>
      <c r="G556" s="70"/>
      <c r="H556" s="70"/>
      <c r="I556" s="70"/>
      <c r="J556" s="195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</row>
    <row r="557" spans="1:24" x14ac:dyDescent="0.2">
      <c r="A557" s="201"/>
      <c r="B557" s="195"/>
      <c r="C557" s="182"/>
      <c r="D557" s="183"/>
      <c r="E557" s="179"/>
      <c r="F557" s="70"/>
      <c r="G557" s="70"/>
      <c r="H557" s="70"/>
      <c r="I557" s="70"/>
      <c r="J557" s="195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</row>
    <row r="558" spans="1:24" x14ac:dyDescent="0.2">
      <c r="A558" s="201"/>
      <c r="B558" s="195"/>
      <c r="C558" s="182"/>
      <c r="D558" s="183"/>
      <c r="E558" s="179"/>
      <c r="F558" s="70"/>
      <c r="G558" s="70"/>
      <c r="H558" s="70"/>
      <c r="I558" s="70"/>
      <c r="J558" s="195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</row>
    <row r="559" spans="1:24" x14ac:dyDescent="0.2">
      <c r="A559" s="201"/>
      <c r="B559" s="195"/>
      <c r="C559" s="182"/>
      <c r="D559" s="183"/>
      <c r="E559" s="179"/>
      <c r="F559" s="70"/>
      <c r="G559" s="70"/>
      <c r="H559" s="70"/>
      <c r="I559" s="70"/>
      <c r="J559" s="195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</row>
    <row r="560" spans="1:24" x14ac:dyDescent="0.2">
      <c r="A560" s="201"/>
      <c r="B560" s="195"/>
      <c r="C560" s="182"/>
      <c r="D560" s="183"/>
      <c r="E560" s="179"/>
      <c r="F560" s="70"/>
      <c r="G560" s="70"/>
      <c r="H560" s="70"/>
      <c r="I560" s="70"/>
      <c r="J560" s="195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</row>
    <row r="561" spans="1:24" x14ac:dyDescent="0.2">
      <c r="A561" s="201"/>
      <c r="B561" s="195"/>
      <c r="C561" s="182"/>
      <c r="D561" s="183"/>
      <c r="E561" s="179"/>
      <c r="F561" s="70"/>
      <c r="G561" s="70"/>
      <c r="H561" s="70"/>
      <c r="I561" s="70"/>
      <c r="J561" s="195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</row>
    <row r="562" spans="1:24" x14ac:dyDescent="0.2">
      <c r="A562" s="201"/>
      <c r="B562" s="195"/>
      <c r="C562" s="182"/>
      <c r="D562" s="183"/>
      <c r="E562" s="179"/>
      <c r="F562" s="70"/>
      <c r="G562" s="70"/>
      <c r="H562" s="70"/>
      <c r="I562" s="70"/>
      <c r="J562" s="195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</row>
    <row r="563" spans="1:24" x14ac:dyDescent="0.2">
      <c r="A563" s="201"/>
      <c r="B563" s="195"/>
      <c r="C563" s="182"/>
      <c r="D563" s="183"/>
      <c r="E563" s="179"/>
      <c r="F563" s="70"/>
      <c r="G563" s="70"/>
      <c r="H563" s="70"/>
      <c r="I563" s="70"/>
      <c r="J563" s="195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</row>
    <row r="564" spans="1:24" x14ac:dyDescent="0.2">
      <c r="A564" s="201"/>
      <c r="B564" s="195"/>
      <c r="C564" s="182"/>
      <c r="D564" s="183"/>
      <c r="E564" s="179"/>
      <c r="F564" s="70"/>
      <c r="G564" s="70"/>
      <c r="H564" s="70"/>
      <c r="I564" s="70"/>
      <c r="J564" s="195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</row>
    <row r="565" spans="1:24" x14ac:dyDescent="0.2">
      <c r="A565" s="201"/>
      <c r="B565" s="195"/>
      <c r="C565" s="182"/>
      <c r="D565" s="183"/>
      <c r="E565" s="179"/>
      <c r="F565" s="70"/>
      <c r="G565" s="70"/>
      <c r="H565" s="70"/>
      <c r="I565" s="70"/>
      <c r="J565" s="195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</row>
    <row r="566" spans="1:24" x14ac:dyDescent="0.2">
      <c r="A566" s="201"/>
      <c r="B566" s="195"/>
      <c r="C566" s="182"/>
      <c r="D566" s="183"/>
      <c r="E566" s="179"/>
      <c r="F566" s="70"/>
      <c r="G566" s="70"/>
      <c r="H566" s="70"/>
      <c r="I566" s="70"/>
      <c r="J566" s="195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</row>
    <row r="567" spans="1:24" x14ac:dyDescent="0.2">
      <c r="A567" s="201"/>
      <c r="B567" s="195"/>
      <c r="C567" s="182"/>
      <c r="D567" s="183"/>
      <c r="E567" s="179"/>
      <c r="F567" s="70"/>
      <c r="G567" s="70"/>
      <c r="H567" s="70"/>
      <c r="I567" s="70"/>
      <c r="J567" s="195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</row>
    <row r="568" spans="1:24" x14ac:dyDescent="0.2">
      <c r="A568" s="201"/>
      <c r="B568" s="195"/>
      <c r="C568" s="182"/>
      <c r="D568" s="183"/>
      <c r="E568" s="179"/>
      <c r="F568" s="70"/>
      <c r="G568" s="70"/>
      <c r="H568" s="70"/>
      <c r="I568" s="70"/>
      <c r="J568" s="195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</row>
    <row r="569" spans="1:24" x14ac:dyDescent="0.2">
      <c r="A569" s="201"/>
      <c r="B569" s="195"/>
      <c r="C569" s="182"/>
      <c r="D569" s="183"/>
      <c r="E569" s="179"/>
      <c r="F569" s="70"/>
      <c r="G569" s="70"/>
      <c r="H569" s="70"/>
      <c r="I569" s="70"/>
      <c r="J569" s="195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</row>
    <row r="570" spans="1:24" x14ac:dyDescent="0.2">
      <c r="A570" s="201"/>
      <c r="B570" s="195"/>
      <c r="C570" s="182"/>
      <c r="D570" s="183"/>
      <c r="E570" s="179"/>
      <c r="F570" s="70"/>
      <c r="G570" s="70"/>
      <c r="H570" s="70"/>
      <c r="I570" s="70"/>
      <c r="J570" s="195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</row>
    <row r="571" spans="1:24" x14ac:dyDescent="0.2">
      <c r="A571" s="201"/>
      <c r="B571" s="195"/>
      <c r="C571" s="182"/>
      <c r="D571" s="183"/>
      <c r="E571" s="179"/>
      <c r="F571" s="70"/>
      <c r="G571" s="70"/>
      <c r="H571" s="70"/>
      <c r="I571" s="70"/>
      <c r="J571" s="195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</row>
    <row r="572" spans="1:24" x14ac:dyDescent="0.2">
      <c r="A572" s="201"/>
      <c r="B572" s="195"/>
      <c r="C572" s="182"/>
      <c r="D572" s="183"/>
      <c r="E572" s="179"/>
      <c r="F572" s="70"/>
      <c r="G572" s="70"/>
      <c r="H572" s="70"/>
      <c r="I572" s="70"/>
      <c r="J572" s="195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</row>
    <row r="573" spans="1:24" x14ac:dyDescent="0.2">
      <c r="A573" s="201"/>
      <c r="B573" s="195"/>
      <c r="C573" s="182"/>
      <c r="D573" s="183"/>
      <c r="E573" s="179"/>
      <c r="F573" s="70"/>
      <c r="G573" s="70"/>
      <c r="H573" s="70"/>
      <c r="I573" s="70"/>
      <c r="J573" s="195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</row>
    <row r="574" spans="1:24" x14ac:dyDescent="0.2">
      <c r="A574" s="201"/>
      <c r="B574" s="195"/>
      <c r="C574" s="182"/>
      <c r="D574" s="183"/>
      <c r="E574" s="179"/>
      <c r="F574" s="70"/>
      <c r="G574" s="70"/>
      <c r="H574" s="70"/>
      <c r="I574" s="70"/>
      <c r="J574" s="195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</row>
    <row r="575" spans="1:24" x14ac:dyDescent="0.2">
      <c r="A575" s="201"/>
      <c r="B575" s="195"/>
      <c r="C575" s="182"/>
      <c r="D575" s="183"/>
      <c r="E575" s="179"/>
      <c r="F575" s="70"/>
      <c r="G575" s="70"/>
      <c r="H575" s="70"/>
      <c r="I575" s="70"/>
      <c r="J575" s="195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</row>
    <row r="576" spans="1:24" x14ac:dyDescent="0.2">
      <c r="A576" s="201"/>
      <c r="B576" s="195"/>
      <c r="C576" s="182"/>
      <c r="D576" s="183"/>
      <c r="E576" s="179"/>
      <c r="F576" s="70"/>
      <c r="G576" s="70"/>
      <c r="H576" s="70"/>
      <c r="I576" s="70"/>
      <c r="J576" s="195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</row>
    <row r="577" spans="1:24" x14ac:dyDescent="0.2">
      <c r="A577" s="201"/>
      <c r="B577" s="195"/>
      <c r="C577" s="182"/>
      <c r="D577" s="183"/>
      <c r="E577" s="179"/>
      <c r="F577" s="70"/>
      <c r="G577" s="70"/>
      <c r="H577" s="70"/>
      <c r="I577" s="70"/>
      <c r="J577" s="195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</row>
    <row r="578" spans="1:24" x14ac:dyDescent="0.2">
      <c r="A578" s="201"/>
      <c r="B578" s="195"/>
      <c r="C578" s="182"/>
      <c r="D578" s="183"/>
      <c r="E578" s="179"/>
      <c r="F578" s="70"/>
      <c r="G578" s="70"/>
      <c r="H578" s="70"/>
      <c r="I578" s="70"/>
      <c r="J578" s="195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</row>
    <row r="579" spans="1:24" x14ac:dyDescent="0.2">
      <c r="A579" s="201"/>
      <c r="B579" s="195"/>
      <c r="C579" s="182"/>
      <c r="D579" s="183"/>
      <c r="E579" s="179"/>
      <c r="F579" s="70"/>
      <c r="G579" s="70"/>
      <c r="H579" s="70"/>
      <c r="I579" s="70"/>
      <c r="J579" s="195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</row>
    <row r="580" spans="1:24" x14ac:dyDescent="0.2">
      <c r="A580" s="201"/>
      <c r="B580" s="195"/>
      <c r="C580" s="182"/>
      <c r="D580" s="183"/>
      <c r="E580" s="179"/>
      <c r="F580" s="70"/>
      <c r="G580" s="70"/>
      <c r="H580" s="70"/>
      <c r="I580" s="70"/>
      <c r="J580" s="195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</row>
    <row r="581" spans="1:24" x14ac:dyDescent="0.2">
      <c r="A581" s="201"/>
      <c r="B581" s="195"/>
      <c r="C581" s="182"/>
      <c r="D581" s="183"/>
      <c r="E581" s="179"/>
      <c r="F581" s="70"/>
      <c r="G581" s="70"/>
      <c r="H581" s="70"/>
      <c r="I581" s="70"/>
      <c r="J581" s="195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</row>
  </sheetData>
  <mergeCells count="3">
    <mergeCell ref="E5:F5"/>
    <mergeCell ref="G5:H5"/>
    <mergeCell ref="A1:S2"/>
  </mergeCells>
  <phoneticPr fontId="12" type="noConversion"/>
  <conditionalFormatting sqref="G7 G9">
    <cfRule type="expression" dxfId="89" priority="46" stopIfTrue="1">
      <formula>IF(AND($F$7=$F$9,$F$7&lt;&gt;"",$F$9&lt;&gt;""),1,0)</formula>
    </cfRule>
  </conditionalFormatting>
  <conditionalFormatting sqref="G12 G14">
    <cfRule type="expression" dxfId="88" priority="47" stopIfTrue="1">
      <formula>IF(AND($F$12=$F$14,$F$12&lt;&gt;"",$F$14&lt;&gt;""),1,0)</formula>
    </cfRule>
  </conditionalFormatting>
  <conditionalFormatting sqref="G17 G19">
    <cfRule type="expression" dxfId="87" priority="48" stopIfTrue="1">
      <formula>IF(AND($F$17=$F$19,$F$17&lt;&gt;"",$F$19&lt;&gt;""),1,0)</formula>
    </cfRule>
  </conditionalFormatting>
  <conditionalFormatting sqref="G22 G24">
    <cfRule type="expression" dxfId="86" priority="49" stopIfTrue="1">
      <formula>IF(AND($F$22=$F$24,$F$22&lt;&gt;"",$F$24&lt;&gt;""),1,0)</formula>
    </cfRule>
  </conditionalFormatting>
  <conditionalFormatting sqref="G29 G27">
    <cfRule type="expression" dxfId="85" priority="50" stopIfTrue="1">
      <formula>IF(AND($F$27=$F$29,$F$27&lt;&gt;"",$F$29&lt;&gt;""),1,0)</formula>
    </cfRule>
  </conditionalFormatting>
  <conditionalFormatting sqref="G32 G34">
    <cfRule type="expression" dxfId="84" priority="51" stopIfTrue="1">
      <formula>IF(AND($F$32=$F$34,$F$32&lt;&gt;"",$F$34&lt;&gt;""),1,0)</formula>
    </cfRule>
  </conditionalFormatting>
  <conditionalFormatting sqref="G37 G39">
    <cfRule type="expression" dxfId="83" priority="52" stopIfTrue="1">
      <formula>IF(AND($F$37=$F$39,$F$37&lt;&gt;"",$F$39&lt;&gt;""),1,0)</formula>
    </cfRule>
  </conditionalFormatting>
  <conditionalFormatting sqref="G42 G44">
    <cfRule type="expression" dxfId="82" priority="53" stopIfTrue="1">
      <formula>IF(AND($F$42=$F$44,$F$42&lt;&gt;"",$F$44&lt;&gt;""),1,0)</formula>
    </cfRule>
  </conditionalFormatting>
  <conditionalFormatting sqref="A8:C8 C12:C13">
    <cfRule type="expression" dxfId="81" priority="54" stopIfTrue="1">
      <formula>IF(OR($E$8="en juego",$E$8="hoy!"),1,0)</formula>
    </cfRule>
  </conditionalFormatting>
  <conditionalFormatting sqref="A43">
    <cfRule type="expression" dxfId="80" priority="55" stopIfTrue="1">
      <formula>IF(OR($E$43="en juego",$E$43="hoy!"),1,0)</formula>
    </cfRule>
  </conditionalFormatting>
  <conditionalFormatting sqref="A38 E38">
    <cfRule type="expression" dxfId="79" priority="56" stopIfTrue="1">
      <formula>IF(OR($E$38="en juego",$E$38="hoy!"),1,0)</formula>
    </cfRule>
  </conditionalFormatting>
  <conditionalFormatting sqref="A33">
    <cfRule type="expression" dxfId="78" priority="57" stopIfTrue="1">
      <formula>IF(OR($E$33="en juego",$E$33="hoy!"),1,0)</formula>
    </cfRule>
  </conditionalFormatting>
  <conditionalFormatting sqref="A28 E28">
    <cfRule type="expression" dxfId="77" priority="58" stopIfTrue="1">
      <formula>IF(OR($E$28="en juego",$E$28="hoy!"),1,0)</formula>
    </cfRule>
  </conditionalFormatting>
  <conditionalFormatting sqref="A23">
    <cfRule type="expression" dxfId="76" priority="59" stopIfTrue="1">
      <formula>IF(OR($E$23="en juego",$E$23="hoy!"),1,0)</formula>
    </cfRule>
  </conditionalFormatting>
  <conditionalFormatting sqref="A18">
    <cfRule type="expression" dxfId="75" priority="60" stopIfTrue="1">
      <formula>IF(OR($E$18="en juego",$E$18="hoy!"),1,0)</formula>
    </cfRule>
  </conditionalFormatting>
  <conditionalFormatting sqref="A13 D13">
    <cfRule type="expression" dxfId="74" priority="61" stopIfTrue="1">
      <formula>IF(OR($E$13="en juego",$E$13="hoy!"),1,0)</formula>
    </cfRule>
  </conditionalFormatting>
  <conditionalFormatting sqref="E30">
    <cfRule type="expression" dxfId="73" priority="45" stopIfTrue="1">
      <formula>IF(OR($E$28="en juego",$E$28="hoy!"),1,0)</formula>
    </cfRule>
  </conditionalFormatting>
  <conditionalFormatting sqref="E40:E41">
    <cfRule type="expression" dxfId="72" priority="44" stopIfTrue="1">
      <formula>IF(OR($E$38="en juego",$E$38="hoy!"),1,0)</formula>
    </cfRule>
  </conditionalFormatting>
  <conditionalFormatting sqref="B13">
    <cfRule type="expression" dxfId="71" priority="43" stopIfTrue="1">
      <formula>IF(OR($E$8="en juego",$E$8="hoy!"),1,0)</formula>
    </cfRule>
  </conditionalFormatting>
  <conditionalFormatting sqref="B18">
    <cfRule type="expression" dxfId="70" priority="42" stopIfTrue="1">
      <formula>IF(OR($E$8="en juego",$E$8="hoy!"),1,0)</formula>
    </cfRule>
  </conditionalFormatting>
  <conditionalFormatting sqref="B23">
    <cfRule type="expression" dxfId="69" priority="41" stopIfTrue="1">
      <formula>IF(OR($E$8="en juego",$E$8="hoy!"),1,0)</formula>
    </cfRule>
  </conditionalFormatting>
  <conditionalFormatting sqref="B28">
    <cfRule type="expression" dxfId="68" priority="40" stopIfTrue="1">
      <formula>IF(OR($E$8="en juego",$E$8="hoy!"),1,0)</formula>
    </cfRule>
  </conditionalFormatting>
  <conditionalFormatting sqref="B33">
    <cfRule type="expression" dxfId="67" priority="39" stopIfTrue="1">
      <formula>IF(OR($E$8="en juego",$E$8="hoy!"),1,0)</formula>
    </cfRule>
  </conditionalFormatting>
  <conditionalFormatting sqref="B38">
    <cfRule type="expression" dxfId="66" priority="38" stopIfTrue="1">
      <formula>IF(OR($E$8="en juego",$E$8="hoy!"),1,0)</formula>
    </cfRule>
  </conditionalFormatting>
  <conditionalFormatting sqref="B43">
    <cfRule type="expression" dxfId="65" priority="37" stopIfTrue="1">
      <formula>IF(OR($E$8="en juego",$E$8="hoy!"),1,0)</formula>
    </cfRule>
  </conditionalFormatting>
  <conditionalFormatting sqref="E8">
    <cfRule type="expression" dxfId="64" priority="36" stopIfTrue="1">
      <formula>IF(OR($E$28="en juego",$E$28="hoy!"),1,0)</formula>
    </cfRule>
  </conditionalFormatting>
  <conditionalFormatting sqref="E10:E11">
    <cfRule type="expression" dxfId="63" priority="35" stopIfTrue="1">
      <formula>IF(OR($E$28="en juego",$E$28="hoy!"),1,0)</formula>
    </cfRule>
  </conditionalFormatting>
  <conditionalFormatting sqref="E13">
    <cfRule type="expression" dxfId="62" priority="34" stopIfTrue="1">
      <formula>IF(OR($E$28="en juego",$E$28="hoy!"),1,0)</formula>
    </cfRule>
  </conditionalFormatting>
  <conditionalFormatting sqref="E15:E16">
    <cfRule type="expression" dxfId="61" priority="33" stopIfTrue="1">
      <formula>IF(OR($E$28="en juego",$E$28="hoy!"),1,0)</formula>
    </cfRule>
  </conditionalFormatting>
  <conditionalFormatting sqref="E18">
    <cfRule type="expression" dxfId="60" priority="32" stopIfTrue="1">
      <formula>IF(OR($E$28="en juego",$E$28="hoy!"),1,0)</formula>
    </cfRule>
  </conditionalFormatting>
  <conditionalFormatting sqref="E20:E21">
    <cfRule type="expression" dxfId="59" priority="31" stopIfTrue="1">
      <formula>IF(OR($E$28="en juego",$E$28="hoy!"),1,0)</formula>
    </cfRule>
  </conditionalFormatting>
  <conditionalFormatting sqref="E23">
    <cfRule type="expression" dxfId="58" priority="30" stopIfTrue="1">
      <formula>IF(OR($E$28="en juego",$E$28="hoy!"),1,0)</formula>
    </cfRule>
  </conditionalFormatting>
  <conditionalFormatting sqref="E25:E26">
    <cfRule type="expression" dxfId="57" priority="29" stopIfTrue="1">
      <formula>IF(OR($E$28="en juego",$E$28="hoy!"),1,0)</formula>
    </cfRule>
  </conditionalFormatting>
  <conditionalFormatting sqref="E33">
    <cfRule type="expression" dxfId="56" priority="28" stopIfTrue="1">
      <formula>IF(OR($E$28="en juego",$E$28="hoy!"),1,0)</formula>
    </cfRule>
  </conditionalFormatting>
  <conditionalFormatting sqref="E35:E36">
    <cfRule type="expression" dxfId="55" priority="27" stopIfTrue="1">
      <formula>IF(OR($E$28="en juego",$E$28="hoy!"),1,0)</formula>
    </cfRule>
  </conditionalFormatting>
  <conditionalFormatting sqref="E43">
    <cfRule type="expression" dxfId="54" priority="26" stopIfTrue="1">
      <formula>IF(OR($E$28="en juego",$E$28="hoy!"),1,0)</formula>
    </cfRule>
  </conditionalFormatting>
  <conditionalFormatting sqref="E45">
    <cfRule type="expression" dxfId="53" priority="25" stopIfTrue="1">
      <formula>IF(OR($E$28="en juego",$E$28="hoy!"),1,0)</formula>
    </cfRule>
  </conditionalFormatting>
  <conditionalFormatting sqref="D8">
    <cfRule type="expression" dxfId="52" priority="24" stopIfTrue="1">
      <formula>IF(OR($E$13="en juego",$E$13="hoy!"),1,0)</formula>
    </cfRule>
  </conditionalFormatting>
  <conditionalFormatting sqref="D18">
    <cfRule type="expression" dxfId="51" priority="23" stopIfTrue="1">
      <formula>IF(OR($E$13="en juego",$E$13="hoy!"),1,0)</formula>
    </cfRule>
  </conditionalFormatting>
  <conditionalFormatting sqref="D33">
    <cfRule type="expression" dxfId="50" priority="20" stopIfTrue="1">
      <formula>IF(OR($E$13="en juego",$E$13="hoy!"),1,0)</formula>
    </cfRule>
  </conditionalFormatting>
  <conditionalFormatting sqref="D28">
    <cfRule type="expression" dxfId="49" priority="21" stopIfTrue="1">
      <formula>IF(OR($E$13="en juego",$E$13="hoy!"),1,0)</formula>
    </cfRule>
  </conditionalFormatting>
  <conditionalFormatting sqref="D38">
    <cfRule type="expression" dxfId="48" priority="19" stopIfTrue="1">
      <formula>IF(OR($E$13="en juego",$E$13="hoy!"),1,0)</formula>
    </cfRule>
  </conditionalFormatting>
  <conditionalFormatting sqref="D43">
    <cfRule type="expression" dxfId="47" priority="18" stopIfTrue="1">
      <formula>IF(OR($E$13="en juego",$E$13="hoy!"),1,0)</formula>
    </cfRule>
  </conditionalFormatting>
  <conditionalFormatting sqref="D23">
    <cfRule type="expression" dxfId="46" priority="15" stopIfTrue="1">
      <formula>IF(OR($E$13="en juego",$E$13="hoy!"),1,0)</formula>
    </cfRule>
  </conditionalFormatting>
  <conditionalFormatting sqref="C28">
    <cfRule type="expression" dxfId="45" priority="9" stopIfTrue="1">
      <formula>IF(OR($E$8="en juego",$E$8="hoy!"),1,0)</formula>
    </cfRule>
  </conditionalFormatting>
  <conditionalFormatting sqref="C18">
    <cfRule type="expression" dxfId="44" priority="5" stopIfTrue="1">
      <formula>IF(OR($E$8="en juego",$E$8="hoy!"),1,0)</formula>
    </cfRule>
  </conditionalFormatting>
  <conditionalFormatting sqref="C23">
    <cfRule type="expression" dxfId="43" priority="4" stopIfTrue="1">
      <formula>IF(OR($E$8="en juego",$E$8="hoy!"),1,0)</formula>
    </cfRule>
  </conditionalFormatting>
  <conditionalFormatting sqref="C33">
    <cfRule type="expression" dxfId="42" priority="3" stopIfTrue="1">
      <formula>IF(OR($E$8="en juego",$E$8="hoy!"),1,0)</formula>
    </cfRule>
  </conditionalFormatting>
  <conditionalFormatting sqref="C38">
    <cfRule type="expression" dxfId="41" priority="2" stopIfTrue="1">
      <formula>IF(OR($E$8="en juego",$E$8="hoy!"),1,0)</formula>
    </cfRule>
  </conditionalFormatting>
  <conditionalFormatting sqref="C43">
    <cfRule type="expression" dxfId="40" priority="1" stopIfTrue="1">
      <formula>IF(OR($E$8="en juego",$E$8="hoy!"),1,0)</formula>
    </cfRule>
  </conditionalFormatting>
  <dataValidations count="2">
    <dataValidation type="whole" allowBlank="1" showErrorMessage="1" errorTitle="Dato no válido" error="Ingrese sólo un número entero_x000a_entre 0 y 99." sqref="F27 F7 F9 F12 F14 F17 F19 F22 F24 F34 F39 F32 F42 F37 F44 F29">
      <formula1>0</formula1>
      <formula2>99</formula2>
    </dataValidation>
    <dataValidation type="custom" showErrorMessage="1" errorTitle="Dato no válido" error="Debe introducir antes el resultado del partido." sqref="G7 G9 G12 G14 G17 G19 G24 G29 G34 G44 G42 G37 G39 G32 G27 G22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6"/>
  <sheetViews>
    <sheetView showGridLines="0" showOutlineSymbols="0" zoomScale="115" zoomScaleNormal="115" workbookViewId="0">
      <selection sqref="A1:S2"/>
    </sheetView>
  </sheetViews>
  <sheetFormatPr baseColWidth="10" defaultColWidth="9.140625" defaultRowHeight="15" x14ac:dyDescent="0.2"/>
  <cols>
    <col min="1" max="1" width="14.42578125" style="210" customWidth="1"/>
    <col min="2" max="2" width="24.42578125" style="65" customWidth="1"/>
    <col min="3" max="4" width="19.5703125" style="210" customWidth="1"/>
    <col min="5" max="5" width="27.140625" style="65" customWidth="1"/>
    <col min="6" max="6" width="3.7109375" style="65" customWidth="1"/>
    <col min="7" max="7" width="3" style="260" customWidth="1"/>
    <col min="8" max="8" width="6.42578125" style="65" customWidth="1"/>
    <col min="9" max="9" width="11.7109375" style="65" customWidth="1"/>
    <col min="10" max="10" width="32.85546875" style="65" customWidth="1"/>
    <col min="11" max="11" width="3.7109375" style="65" customWidth="1"/>
    <col min="12" max="12" width="7.7109375" style="65" bestFit="1" customWidth="1"/>
    <col min="13" max="13" width="5.42578125" style="65" bestFit="1" customWidth="1"/>
    <col min="14" max="14" width="1.7109375" style="65" customWidth="1"/>
    <col min="15" max="16384" width="9.140625" style="65"/>
  </cols>
  <sheetData>
    <row r="1" spans="1:21" s="69" customFormat="1" ht="34.5" customHeight="1" x14ac:dyDescent="0.2">
      <c r="A1" s="309" t="s">
        <v>204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68"/>
      <c r="U1" s="68"/>
    </row>
    <row r="2" spans="1:21" s="69" customFormat="1" ht="84.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  <c r="U2" s="68"/>
    </row>
    <row r="3" spans="1:21" ht="15" customHeight="1" x14ac:dyDescent="0.2">
      <c r="A3" s="89"/>
      <c r="B3" s="44"/>
      <c r="C3" s="89"/>
      <c r="D3" s="89"/>
      <c r="E3" s="45"/>
      <c r="F3" s="53"/>
      <c r="G3" s="25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21" ht="12.75" customHeight="1" thickBot="1" x14ac:dyDescent="0.25">
      <c r="A4" s="89"/>
      <c r="B4" s="44"/>
      <c r="C4" s="89"/>
      <c r="D4" s="89"/>
      <c r="E4" s="43"/>
      <c r="F4" s="54"/>
      <c r="G4" s="254"/>
      <c r="H4" s="44"/>
      <c r="I4" s="44"/>
      <c r="J4" s="44"/>
      <c r="K4" s="44"/>
      <c r="L4" s="44"/>
      <c r="M4" s="44"/>
      <c r="N4" s="44"/>
      <c r="O4" s="56"/>
      <c r="P4" s="44"/>
      <c r="Q4" s="44"/>
      <c r="R4" s="44"/>
      <c r="S4" s="44"/>
    </row>
    <row r="5" spans="1:21" ht="21.75" customHeight="1" thickBot="1" x14ac:dyDescent="0.2">
      <c r="A5" s="206" t="s">
        <v>85</v>
      </c>
      <c r="B5" s="206" t="s">
        <v>63</v>
      </c>
      <c r="C5" s="206" t="s">
        <v>83</v>
      </c>
      <c r="D5" s="206" t="s">
        <v>65</v>
      </c>
      <c r="E5" s="349" t="s">
        <v>81</v>
      </c>
      <c r="F5" s="350"/>
      <c r="G5" s="351" t="s">
        <v>67</v>
      </c>
      <c r="H5" s="352"/>
      <c r="I5" s="207"/>
      <c r="J5" s="208" t="s">
        <v>87</v>
      </c>
      <c r="K5" s="44"/>
      <c r="L5" s="85"/>
      <c r="M5" s="44"/>
      <c r="N5" s="44"/>
      <c r="O5" s="44"/>
      <c r="P5" s="44"/>
      <c r="Q5" s="44"/>
      <c r="R5" s="44"/>
      <c r="S5" s="44"/>
    </row>
    <row r="6" spans="1:21" ht="12" customHeight="1" x14ac:dyDescent="0.2">
      <c r="A6" s="211"/>
      <c r="B6" s="45"/>
      <c r="C6" s="212"/>
      <c r="D6" s="212"/>
      <c r="E6" s="61"/>
      <c r="F6" s="61"/>
      <c r="G6" s="255"/>
      <c r="H6" s="61"/>
      <c r="I6" s="61"/>
      <c r="J6" s="213"/>
      <c r="K6" s="44"/>
      <c r="L6" s="44"/>
      <c r="M6" s="44"/>
      <c r="N6" s="44"/>
      <c r="O6" s="44"/>
      <c r="P6" s="44"/>
      <c r="Q6" s="44"/>
      <c r="R6" s="44"/>
      <c r="S6" s="44"/>
    </row>
    <row r="7" spans="1:21" ht="26.25" customHeight="1" x14ac:dyDescent="0.2">
      <c r="A7" s="211"/>
      <c r="B7" s="45"/>
      <c r="C7" s="212"/>
      <c r="D7" s="212"/>
      <c r="E7" s="86" t="s">
        <v>154</v>
      </c>
      <c r="F7" s="87"/>
      <c r="G7" s="256"/>
      <c r="H7" s="88"/>
      <c r="I7" s="61"/>
      <c r="J7" s="213"/>
      <c r="K7" s="44"/>
      <c r="L7" s="44"/>
      <c r="M7" s="44"/>
      <c r="N7" s="44"/>
      <c r="O7" s="44"/>
      <c r="P7" s="44"/>
      <c r="Q7" s="44"/>
      <c r="R7" s="44"/>
      <c r="S7" s="44"/>
    </row>
    <row r="8" spans="1:21" ht="26.25" customHeight="1" x14ac:dyDescent="0.2">
      <c r="A8" s="227">
        <v>1</v>
      </c>
      <c r="B8" s="187" t="s">
        <v>80</v>
      </c>
      <c r="C8" s="184">
        <v>42335</v>
      </c>
      <c r="D8" s="209">
        <v>0.70833333333333337</v>
      </c>
      <c r="E8" s="191"/>
      <c r="F8" s="214"/>
      <c r="G8" s="257"/>
      <c r="H8" s="63"/>
      <c r="I8" s="61"/>
      <c r="J8" s="261" t="str">
        <f>IF(AND(E7&lt;&gt;"",E9&lt;&gt;""),IF(OR(F7="",F9="",AND(F7=F9,OR(G7="",G9=""))),"CF1",IF(F7=F9,IF(G7&gt;G9,E7,E9),IF(F7&gt;F9,E7,E9))),"")</f>
        <v>CF1</v>
      </c>
      <c r="K8" s="44"/>
      <c r="L8" s="44"/>
      <c r="M8" s="44"/>
      <c r="N8" s="44"/>
      <c r="O8" s="44"/>
      <c r="P8" s="44"/>
      <c r="Q8" s="44"/>
      <c r="R8" s="44"/>
      <c r="S8" s="44"/>
    </row>
    <row r="9" spans="1:21" ht="26.25" customHeight="1" x14ac:dyDescent="0.2">
      <c r="A9" s="211"/>
      <c r="B9" s="212"/>
      <c r="C9" s="212"/>
      <c r="D9" s="212"/>
      <c r="E9" s="86" t="s">
        <v>155</v>
      </c>
      <c r="F9" s="87"/>
      <c r="G9" s="258"/>
      <c r="H9" s="90"/>
      <c r="I9" s="61"/>
      <c r="J9" s="213"/>
      <c r="K9" s="44"/>
      <c r="L9" s="44"/>
      <c r="M9" s="44"/>
      <c r="N9" s="44"/>
      <c r="O9" s="44"/>
      <c r="P9" s="44"/>
      <c r="Q9" s="44"/>
      <c r="R9" s="44"/>
      <c r="S9" s="44"/>
    </row>
    <row r="10" spans="1:21" ht="26.25" customHeight="1" x14ac:dyDescent="0.2">
      <c r="A10" s="211"/>
      <c r="B10" s="212"/>
      <c r="C10" s="212"/>
      <c r="D10" s="212"/>
      <c r="E10" s="191"/>
      <c r="F10" s="214"/>
      <c r="G10" s="255"/>
      <c r="H10" s="61"/>
      <c r="I10" s="61"/>
      <c r="J10" s="213"/>
      <c r="K10" s="44"/>
      <c r="L10" s="44"/>
      <c r="M10" s="44"/>
      <c r="N10" s="44"/>
      <c r="O10" s="44"/>
      <c r="P10" s="44"/>
      <c r="Q10" s="44"/>
      <c r="R10" s="44"/>
      <c r="S10" s="44"/>
    </row>
    <row r="11" spans="1:21" ht="26.25" customHeight="1" x14ac:dyDescent="0.2">
      <c r="A11" s="211"/>
      <c r="B11" s="212"/>
      <c r="C11" s="212"/>
      <c r="D11" s="212"/>
      <c r="E11" s="86" t="s">
        <v>156</v>
      </c>
      <c r="F11" s="87"/>
      <c r="G11" s="256"/>
      <c r="H11" s="88"/>
      <c r="I11" s="61"/>
      <c r="J11" s="213"/>
      <c r="K11" s="44"/>
      <c r="L11" s="44"/>
      <c r="M11" s="44"/>
      <c r="N11" s="44"/>
      <c r="O11" s="44"/>
      <c r="P11" s="44"/>
      <c r="Q11" s="44"/>
      <c r="R11" s="44"/>
      <c r="S11" s="44"/>
    </row>
    <row r="12" spans="1:21" ht="26.25" customHeight="1" x14ac:dyDescent="0.2">
      <c r="A12" s="227">
        <v>2</v>
      </c>
      <c r="B12" s="187" t="s">
        <v>80</v>
      </c>
      <c r="C12" s="184">
        <v>42335</v>
      </c>
      <c r="D12" s="209">
        <v>0.625</v>
      </c>
      <c r="E12" s="191"/>
      <c r="F12" s="214"/>
      <c r="G12" s="257"/>
      <c r="H12" s="63"/>
      <c r="I12" s="61"/>
      <c r="J12" s="261" t="str">
        <f>IF(AND(E11&lt;&gt;"",E13&lt;&gt;""),IF(OR(F11="",F13="",AND(F11=F13,OR(G11="",G13=""))),"CF2",IF(F11=F13,IF(G11&gt;G13,E11,E13),IF(F11&gt;F13,E11,E13))),"")</f>
        <v>CF2</v>
      </c>
      <c r="K12" s="44"/>
      <c r="L12" s="44"/>
      <c r="M12" s="44"/>
      <c r="N12" s="44"/>
      <c r="O12" s="44"/>
      <c r="P12" s="44"/>
      <c r="Q12" s="44"/>
      <c r="R12" s="44"/>
      <c r="S12" s="44"/>
    </row>
    <row r="13" spans="1:21" ht="26.25" customHeight="1" x14ac:dyDescent="0.2">
      <c r="A13" s="211"/>
      <c r="B13" s="212"/>
      <c r="C13" s="212"/>
      <c r="D13" s="212"/>
      <c r="E13" s="86" t="s">
        <v>157</v>
      </c>
      <c r="F13" s="87"/>
      <c r="G13" s="258"/>
      <c r="H13" s="90"/>
      <c r="I13" s="61"/>
      <c r="J13" s="213"/>
      <c r="K13" s="44"/>
      <c r="L13" s="44"/>
      <c r="M13" s="44"/>
      <c r="N13" s="44"/>
      <c r="O13" s="44"/>
      <c r="P13" s="44"/>
      <c r="Q13" s="44"/>
      <c r="R13" s="44"/>
      <c r="S13" s="44"/>
    </row>
    <row r="14" spans="1:21" ht="26.25" customHeight="1" x14ac:dyDescent="0.2">
      <c r="A14" s="211"/>
      <c r="B14" s="212"/>
      <c r="C14" s="212"/>
      <c r="D14" s="212"/>
      <c r="E14" s="191"/>
      <c r="F14" s="214"/>
      <c r="G14" s="255"/>
      <c r="H14" s="61"/>
      <c r="I14" s="61"/>
      <c r="J14" s="213"/>
      <c r="K14" s="44"/>
      <c r="L14" s="44"/>
      <c r="M14" s="44"/>
      <c r="N14" s="44"/>
      <c r="O14" s="44"/>
      <c r="P14" s="44"/>
      <c r="Q14" s="44"/>
      <c r="R14" s="44"/>
      <c r="S14" s="44"/>
    </row>
    <row r="15" spans="1:21" ht="26.25" customHeight="1" x14ac:dyDescent="0.2">
      <c r="A15" s="211"/>
      <c r="B15" s="212"/>
      <c r="C15" s="212"/>
      <c r="D15" s="212"/>
      <c r="E15" s="86" t="s">
        <v>158</v>
      </c>
      <c r="F15" s="87"/>
      <c r="G15" s="256"/>
      <c r="H15" s="88"/>
      <c r="I15" s="61"/>
      <c r="J15" s="213"/>
      <c r="K15" s="44"/>
      <c r="L15" s="44"/>
      <c r="M15" s="44"/>
      <c r="N15" s="44"/>
      <c r="O15" s="44"/>
      <c r="P15" s="44"/>
      <c r="Q15" s="44"/>
      <c r="R15" s="44"/>
      <c r="S15" s="44"/>
    </row>
    <row r="16" spans="1:21" ht="26.25" customHeight="1" x14ac:dyDescent="0.2">
      <c r="A16" s="227">
        <v>3</v>
      </c>
      <c r="B16" s="187" t="s">
        <v>80</v>
      </c>
      <c r="C16" s="184">
        <v>42335</v>
      </c>
      <c r="D16" s="209">
        <v>0.66666666666666663</v>
      </c>
      <c r="E16" s="191"/>
      <c r="F16" s="214"/>
      <c r="G16" s="257"/>
      <c r="H16" s="63"/>
      <c r="I16" s="61"/>
      <c r="J16" s="261" t="str">
        <f>IF(AND(E15&lt;&gt;"",E17&lt;&gt;""),IF(OR(F15="",F17="",AND(F15=F17,OR(G15="",G17=""))),"CF3",IF(F15=F17,IF(G15&gt;G17,E15,E17),IF(F15&gt;F17,E15,E17))),"")</f>
        <v>CF3</v>
      </c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6.25" customHeight="1" x14ac:dyDescent="0.2">
      <c r="A17" s="211"/>
      <c r="B17" s="212"/>
      <c r="C17" s="212"/>
      <c r="D17" s="212"/>
      <c r="E17" s="86" t="s">
        <v>159</v>
      </c>
      <c r="F17" s="87"/>
      <c r="G17" s="258"/>
      <c r="H17" s="90"/>
      <c r="I17" s="61"/>
      <c r="J17" s="213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6.25" customHeight="1" x14ac:dyDescent="0.2">
      <c r="A18" s="211"/>
      <c r="B18" s="212"/>
      <c r="C18" s="212"/>
      <c r="D18" s="212"/>
      <c r="E18" s="191"/>
      <c r="F18" s="214"/>
      <c r="G18" s="255"/>
      <c r="H18" s="61"/>
      <c r="I18" s="61"/>
      <c r="J18" s="213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6.25" customHeight="1" x14ac:dyDescent="0.2">
      <c r="A19" s="211"/>
      <c r="B19" s="212"/>
      <c r="C19" s="212"/>
      <c r="D19" s="212"/>
      <c r="E19" s="86" t="s">
        <v>160</v>
      </c>
      <c r="F19" s="87"/>
      <c r="G19" s="256"/>
      <c r="H19" s="88"/>
      <c r="I19" s="61"/>
      <c r="J19" s="213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6.25" customHeight="1" x14ac:dyDescent="0.2">
      <c r="A20" s="227">
        <v>4</v>
      </c>
      <c r="B20" s="187" t="s">
        <v>80</v>
      </c>
      <c r="C20" s="184">
        <v>42335</v>
      </c>
      <c r="D20" s="209">
        <v>0.58333333333333337</v>
      </c>
      <c r="E20" s="191"/>
      <c r="F20" s="214"/>
      <c r="G20" s="257"/>
      <c r="H20" s="63"/>
      <c r="I20" s="61"/>
      <c r="J20" s="261" t="str">
        <f>IF(AND(E19&lt;&gt;"",E21&lt;&gt;""),IF(OR(F19="",F21="",AND(F19=F21,OR(G19="",G21=""))),"CF4",IF(F19=F21,IF(G19&gt;G21,E19,E21),IF(F19&gt;F21,E19,E21))),"")</f>
        <v>CF4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26.25" customHeight="1" x14ac:dyDescent="0.2">
      <c r="A21" s="211"/>
      <c r="B21" s="45"/>
      <c r="C21" s="212"/>
      <c r="D21" s="212"/>
      <c r="E21" s="86" t="s">
        <v>161</v>
      </c>
      <c r="F21" s="87"/>
      <c r="G21" s="258"/>
      <c r="H21" s="90"/>
      <c r="I21" s="61"/>
      <c r="J21" s="213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5" customHeight="1" thickBot="1" x14ac:dyDescent="0.25">
      <c r="A22" s="219"/>
      <c r="B22" s="217"/>
      <c r="C22" s="218"/>
      <c r="D22" s="218"/>
      <c r="E22" s="200"/>
      <c r="F22" s="220"/>
      <c r="G22" s="259"/>
      <c r="H22" s="220"/>
      <c r="I22" s="220"/>
      <c r="J22" s="221"/>
      <c r="K22" s="44"/>
      <c r="L22" s="44"/>
      <c r="M22" s="44"/>
      <c r="N22" s="44"/>
      <c r="O22" s="44"/>
      <c r="P22" s="44"/>
      <c r="Q22" s="44"/>
      <c r="R22" s="44"/>
      <c r="S22" s="44"/>
    </row>
    <row r="23" spans="1:19" hidden="1" x14ac:dyDescent="0.2">
      <c r="A23" s="215"/>
      <c r="B23" s="61"/>
      <c r="C23" s="216"/>
      <c r="D23" s="216"/>
      <c r="E23" s="61"/>
      <c r="F23" s="61"/>
      <c r="G23" s="255"/>
      <c r="H23" s="61"/>
      <c r="I23" s="61"/>
      <c r="J23" s="213"/>
      <c r="K23" s="44"/>
      <c r="L23" s="44"/>
      <c r="M23" s="44"/>
      <c r="N23" s="44"/>
      <c r="O23" s="44"/>
      <c r="P23" s="44"/>
      <c r="Q23" s="44"/>
      <c r="R23" s="91">
        <f>HOUR(M4)</f>
        <v>0</v>
      </c>
      <c r="S23" s="91">
        <f>MINUTE(M4)</f>
        <v>0</v>
      </c>
    </row>
    <row r="24" spans="1:19" hidden="1" x14ac:dyDescent="0.2">
      <c r="A24" s="215"/>
      <c r="B24" s="61"/>
      <c r="C24" s="216"/>
      <c r="D24" s="216"/>
      <c r="E24" s="61"/>
      <c r="F24" s="61"/>
      <c r="G24" s="255"/>
      <c r="H24" s="61"/>
      <c r="I24" s="61"/>
      <c r="J24" s="213"/>
      <c r="K24" s="44"/>
      <c r="L24" s="44"/>
      <c r="M24" s="44"/>
      <c r="N24" s="44"/>
      <c r="O24" s="44"/>
      <c r="P24" s="44"/>
      <c r="Q24" s="44"/>
      <c r="R24" s="91"/>
      <c r="S24" s="92">
        <f>TIME(R23,S23,0)</f>
        <v>0</v>
      </c>
    </row>
    <row r="25" spans="1:19" x14ac:dyDescent="0.2">
      <c r="A25" s="89"/>
      <c r="B25" s="44"/>
      <c r="C25" s="89"/>
      <c r="D25" s="89"/>
      <c r="E25" s="44"/>
      <c r="F25" s="44"/>
      <c r="G25" s="25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x14ac:dyDescent="0.2">
      <c r="A26" s="89"/>
      <c r="B26" s="44"/>
      <c r="C26" s="89"/>
      <c r="D26" s="89"/>
      <c r="E26" s="44"/>
      <c r="F26" s="44"/>
      <c r="G26" s="25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x14ac:dyDescent="0.2">
      <c r="A27" s="89"/>
      <c r="B27" s="44"/>
      <c r="C27" s="89"/>
      <c r="D27" s="89"/>
      <c r="E27" s="44"/>
      <c r="F27" s="44"/>
      <c r="G27" s="25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x14ac:dyDescent="0.2">
      <c r="A28" s="89"/>
      <c r="B28" s="44"/>
      <c r="C28" s="89"/>
      <c r="D28" s="89"/>
      <c r="E28" s="44"/>
      <c r="F28" s="44"/>
      <c r="G28" s="25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x14ac:dyDescent="0.2">
      <c r="A29" s="89"/>
      <c r="B29" s="44"/>
      <c r="C29" s="89"/>
      <c r="D29" s="89"/>
      <c r="E29" s="44"/>
      <c r="F29" s="44"/>
      <c r="G29" s="25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x14ac:dyDescent="0.2">
      <c r="A30" s="89"/>
      <c r="B30" s="44"/>
      <c r="C30" s="89"/>
      <c r="D30" s="89"/>
      <c r="E30" s="44"/>
      <c r="F30" s="44"/>
      <c r="G30" s="25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x14ac:dyDescent="0.2">
      <c r="A31" s="89"/>
      <c r="B31" s="44"/>
      <c r="C31" s="89"/>
      <c r="D31" s="89"/>
      <c r="E31" s="44"/>
      <c r="F31" s="44"/>
      <c r="G31" s="25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x14ac:dyDescent="0.2">
      <c r="A32" s="89"/>
      <c r="B32" s="44"/>
      <c r="C32" s="89"/>
      <c r="D32" s="89"/>
      <c r="E32" s="44"/>
      <c r="F32" s="44"/>
      <c r="G32" s="25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x14ac:dyDescent="0.2">
      <c r="A33" s="89"/>
      <c r="B33" s="44"/>
      <c r="C33" s="89"/>
      <c r="D33" s="89"/>
      <c r="E33" s="44"/>
      <c r="F33" s="44"/>
      <c r="G33" s="25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x14ac:dyDescent="0.2">
      <c r="A34" s="89"/>
      <c r="B34" s="44"/>
      <c r="C34" s="89"/>
      <c r="D34" s="89"/>
      <c r="E34" s="44"/>
      <c r="F34" s="44"/>
      <c r="G34" s="25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x14ac:dyDescent="0.2">
      <c r="A35" s="89"/>
      <c r="B35" s="44"/>
      <c r="C35" s="89"/>
      <c r="D35" s="89"/>
      <c r="E35" s="44"/>
      <c r="F35" s="44"/>
      <c r="G35" s="25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x14ac:dyDescent="0.2">
      <c r="A36" s="89"/>
      <c r="B36" s="44"/>
      <c r="C36" s="89"/>
      <c r="D36" s="89"/>
      <c r="E36" s="44"/>
      <c r="F36" s="44"/>
      <c r="G36" s="25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x14ac:dyDescent="0.2">
      <c r="A37" s="89"/>
      <c r="B37" s="44"/>
      <c r="C37" s="89"/>
      <c r="D37" s="89"/>
      <c r="E37" s="44"/>
      <c r="F37" s="44"/>
      <c r="G37" s="25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x14ac:dyDescent="0.2">
      <c r="A38" s="89"/>
      <c r="B38" s="44"/>
      <c r="C38" s="89"/>
      <c r="D38" s="89"/>
      <c r="E38" s="44"/>
      <c r="F38" s="44"/>
      <c r="G38" s="25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x14ac:dyDescent="0.2">
      <c r="A39" s="89"/>
      <c r="B39" s="44"/>
      <c r="C39" s="89"/>
      <c r="D39" s="89"/>
      <c r="E39" s="44"/>
      <c r="F39" s="44"/>
      <c r="G39" s="25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x14ac:dyDescent="0.2">
      <c r="A40" s="89"/>
      <c r="B40" s="44"/>
      <c r="C40" s="89"/>
      <c r="D40" s="89"/>
      <c r="E40" s="44"/>
      <c r="F40" s="44"/>
      <c r="G40" s="25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x14ac:dyDescent="0.2">
      <c r="A41" s="89"/>
      <c r="B41" s="44"/>
      <c r="C41" s="89"/>
      <c r="D41" s="89"/>
      <c r="E41" s="44"/>
      <c r="F41" s="44"/>
      <c r="G41" s="25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x14ac:dyDescent="0.2">
      <c r="A42" s="89"/>
      <c r="B42" s="44"/>
      <c r="C42" s="89"/>
      <c r="D42" s="89"/>
      <c r="E42" s="44"/>
      <c r="F42" s="44"/>
      <c r="G42" s="25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x14ac:dyDescent="0.2">
      <c r="A43" s="89"/>
      <c r="B43" s="44"/>
      <c r="C43" s="89"/>
      <c r="D43" s="89"/>
      <c r="E43" s="44"/>
      <c r="F43" s="44"/>
      <c r="G43" s="25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x14ac:dyDescent="0.2">
      <c r="A44" s="89"/>
      <c r="B44" s="44"/>
      <c r="C44" s="89"/>
      <c r="D44" s="89"/>
      <c r="E44" s="44"/>
      <c r="F44" s="44"/>
      <c r="G44" s="25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x14ac:dyDescent="0.2">
      <c r="A45" s="89"/>
      <c r="B45" s="44"/>
      <c r="C45" s="89"/>
      <c r="D45" s="89"/>
      <c r="E45" s="44"/>
      <c r="F45" s="44"/>
      <c r="G45" s="25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x14ac:dyDescent="0.2">
      <c r="A46" s="89"/>
      <c r="B46" s="44"/>
      <c r="C46" s="89"/>
      <c r="D46" s="89"/>
      <c r="E46" s="44"/>
      <c r="F46" s="44"/>
      <c r="G46" s="25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x14ac:dyDescent="0.2">
      <c r="A47" s="89"/>
      <c r="B47" s="44"/>
      <c r="C47" s="89"/>
      <c r="D47" s="89"/>
      <c r="E47" s="44"/>
      <c r="F47" s="44"/>
      <c r="G47" s="25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x14ac:dyDescent="0.2">
      <c r="A48" s="89"/>
      <c r="B48" s="44"/>
      <c r="C48" s="89"/>
      <c r="D48" s="89"/>
      <c r="E48" s="44"/>
      <c r="F48" s="44"/>
      <c r="G48" s="25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x14ac:dyDescent="0.2">
      <c r="A49" s="89"/>
      <c r="B49" s="44"/>
      <c r="C49" s="89"/>
      <c r="D49" s="89"/>
      <c r="E49" s="44"/>
      <c r="F49" s="44"/>
      <c r="G49" s="25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x14ac:dyDescent="0.2">
      <c r="A50" s="89"/>
      <c r="B50" s="44"/>
      <c r="C50" s="89"/>
      <c r="D50" s="89"/>
      <c r="E50" s="44"/>
      <c r="F50" s="44"/>
      <c r="G50" s="25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x14ac:dyDescent="0.2">
      <c r="A51" s="89"/>
      <c r="B51" s="44"/>
      <c r="C51" s="89"/>
      <c r="D51" s="89"/>
      <c r="E51" s="44"/>
      <c r="F51" s="44"/>
      <c r="G51" s="25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x14ac:dyDescent="0.2">
      <c r="A52" s="89"/>
      <c r="B52" s="44"/>
      <c r="C52" s="89"/>
      <c r="D52" s="89"/>
      <c r="E52" s="44"/>
      <c r="F52" s="44"/>
      <c r="G52" s="25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x14ac:dyDescent="0.2">
      <c r="A53" s="89"/>
      <c r="B53" s="44"/>
      <c r="C53" s="89"/>
      <c r="D53" s="89"/>
      <c r="E53" s="44"/>
      <c r="F53" s="44"/>
      <c r="G53" s="25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x14ac:dyDescent="0.2">
      <c r="A54" s="89"/>
      <c r="B54" s="44"/>
      <c r="C54" s="89"/>
      <c r="D54" s="89"/>
      <c r="E54" s="44"/>
      <c r="F54" s="44"/>
      <c r="G54" s="25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x14ac:dyDescent="0.2">
      <c r="A55" s="89"/>
      <c r="B55" s="44"/>
      <c r="C55" s="89"/>
      <c r="D55" s="89"/>
      <c r="E55" s="44"/>
      <c r="F55" s="44"/>
      <c r="G55" s="25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x14ac:dyDescent="0.2">
      <c r="A56" s="89"/>
      <c r="B56" s="44"/>
      <c r="C56" s="89"/>
      <c r="D56" s="89"/>
      <c r="E56" s="44"/>
      <c r="F56" s="44"/>
      <c r="G56" s="25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x14ac:dyDescent="0.2">
      <c r="A57" s="89"/>
      <c r="B57" s="44"/>
      <c r="C57" s="89"/>
      <c r="D57" s="89"/>
      <c r="E57" s="44"/>
      <c r="F57" s="44"/>
      <c r="G57" s="25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x14ac:dyDescent="0.2">
      <c r="A58" s="89"/>
      <c r="B58" s="44"/>
      <c r="C58" s="89"/>
      <c r="D58" s="89"/>
      <c r="E58" s="44"/>
      <c r="F58" s="44"/>
      <c r="G58" s="25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1:19" x14ac:dyDescent="0.2">
      <c r="A59" s="89"/>
      <c r="B59" s="44"/>
      <c r="C59" s="89"/>
      <c r="D59" s="89"/>
      <c r="E59" s="44"/>
      <c r="F59" s="44"/>
      <c r="G59" s="25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1:19" x14ac:dyDescent="0.2">
      <c r="A60" s="89"/>
      <c r="B60" s="44"/>
      <c r="C60" s="89"/>
      <c r="D60" s="89"/>
      <c r="E60" s="44"/>
      <c r="F60" s="44"/>
      <c r="G60" s="25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19" x14ac:dyDescent="0.2">
      <c r="A61" s="89"/>
      <c r="B61" s="44"/>
      <c r="C61" s="89"/>
      <c r="D61" s="89"/>
      <c r="E61" s="44"/>
      <c r="F61" s="44"/>
      <c r="G61" s="25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19" x14ac:dyDescent="0.2">
      <c r="A62" s="89"/>
      <c r="B62" s="44"/>
      <c r="C62" s="89"/>
      <c r="D62" s="89"/>
      <c r="E62" s="44"/>
      <c r="F62" s="44"/>
      <c r="G62" s="25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x14ac:dyDescent="0.2">
      <c r="A63" s="89"/>
      <c r="B63" s="44"/>
      <c r="C63" s="89"/>
      <c r="D63" s="89"/>
      <c r="E63" s="44"/>
      <c r="F63" s="44"/>
      <c r="G63" s="25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1:19" x14ac:dyDescent="0.2">
      <c r="A64" s="89"/>
      <c r="B64" s="44"/>
      <c r="C64" s="89"/>
      <c r="D64" s="89"/>
      <c r="E64" s="44"/>
      <c r="F64" s="44"/>
      <c r="G64" s="25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1:19" x14ac:dyDescent="0.2">
      <c r="A65" s="89"/>
      <c r="B65" s="44"/>
      <c r="C65" s="89"/>
      <c r="D65" s="89"/>
      <c r="E65" s="44"/>
      <c r="F65" s="44"/>
      <c r="G65" s="25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spans="1:19" x14ac:dyDescent="0.2">
      <c r="A66" s="89"/>
      <c r="B66" s="44"/>
      <c r="C66" s="89"/>
      <c r="D66" s="89"/>
      <c r="E66" s="44"/>
      <c r="F66" s="44"/>
      <c r="G66" s="25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x14ac:dyDescent="0.2">
      <c r="A67" s="89"/>
      <c r="B67" s="44"/>
      <c r="C67" s="89"/>
      <c r="D67" s="89"/>
      <c r="E67" s="44"/>
      <c r="F67" s="44"/>
      <c r="G67" s="25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19" x14ac:dyDescent="0.2">
      <c r="A68" s="89"/>
      <c r="B68" s="44"/>
      <c r="C68" s="89"/>
      <c r="D68" s="89"/>
      <c r="E68" s="44"/>
      <c r="F68" s="44"/>
      <c r="G68" s="25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x14ac:dyDescent="0.2">
      <c r="A69" s="89"/>
      <c r="B69" s="44"/>
      <c r="C69" s="89"/>
      <c r="D69" s="89"/>
      <c r="E69" s="44"/>
      <c r="F69" s="44"/>
      <c r="G69" s="25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19" x14ac:dyDescent="0.2">
      <c r="A70" s="89"/>
      <c r="B70" s="44"/>
      <c r="C70" s="89"/>
      <c r="D70" s="89"/>
      <c r="E70" s="44"/>
      <c r="F70" s="44"/>
      <c r="G70" s="25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19" x14ac:dyDescent="0.2">
      <c r="A71" s="89"/>
      <c r="B71" s="44"/>
      <c r="C71" s="89"/>
      <c r="D71" s="89"/>
      <c r="E71" s="44"/>
      <c r="F71" s="44"/>
      <c r="G71" s="25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19" x14ac:dyDescent="0.2">
      <c r="A72" s="89"/>
      <c r="B72" s="44"/>
      <c r="C72" s="89"/>
      <c r="D72" s="89"/>
      <c r="E72" s="44"/>
      <c r="F72" s="44"/>
      <c r="G72" s="25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19" x14ac:dyDescent="0.2">
      <c r="A73" s="89"/>
      <c r="B73" s="44"/>
      <c r="C73" s="89"/>
      <c r="D73" s="89"/>
      <c r="E73" s="44"/>
      <c r="F73" s="44"/>
      <c r="G73" s="25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19" x14ac:dyDescent="0.2">
      <c r="A74" s="89"/>
      <c r="B74" s="44"/>
      <c r="C74" s="89"/>
      <c r="D74" s="89"/>
      <c r="E74" s="44"/>
      <c r="F74" s="44"/>
      <c r="G74" s="25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x14ac:dyDescent="0.2">
      <c r="A75" s="89"/>
      <c r="B75" s="44"/>
      <c r="C75" s="89"/>
      <c r="D75" s="89"/>
      <c r="E75" s="44"/>
      <c r="F75" s="44"/>
      <c r="G75" s="25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x14ac:dyDescent="0.2">
      <c r="A76" s="89"/>
      <c r="B76" s="44"/>
      <c r="C76" s="89"/>
      <c r="D76" s="89"/>
      <c r="E76" s="44"/>
      <c r="F76" s="44"/>
      <c r="G76" s="25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x14ac:dyDescent="0.2">
      <c r="A77" s="89"/>
      <c r="B77" s="44"/>
      <c r="C77" s="89"/>
      <c r="D77" s="89"/>
      <c r="E77" s="44"/>
      <c r="F77" s="44"/>
      <c r="G77" s="25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1:19" x14ac:dyDescent="0.2">
      <c r="A78" s="89"/>
      <c r="B78" s="44"/>
      <c r="C78" s="89"/>
      <c r="D78" s="89"/>
      <c r="E78" s="44"/>
      <c r="F78" s="44"/>
      <c r="G78" s="25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19" x14ac:dyDescent="0.2">
      <c r="A79" s="89"/>
      <c r="B79" s="44"/>
      <c r="C79" s="89"/>
      <c r="D79" s="89"/>
      <c r="E79" s="44"/>
      <c r="F79" s="44"/>
      <c r="G79" s="25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19" x14ac:dyDescent="0.2">
      <c r="A80" s="89"/>
      <c r="B80" s="44"/>
      <c r="C80" s="89"/>
      <c r="D80" s="89"/>
      <c r="E80" s="44"/>
      <c r="F80" s="44"/>
      <c r="G80" s="25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x14ac:dyDescent="0.2">
      <c r="A81" s="89"/>
      <c r="B81" s="44"/>
      <c r="C81" s="89"/>
      <c r="D81" s="89"/>
      <c r="E81" s="44"/>
      <c r="F81" s="44"/>
      <c r="G81" s="25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 x14ac:dyDescent="0.2">
      <c r="A82" s="89"/>
      <c r="B82" s="44"/>
      <c r="C82" s="89"/>
      <c r="D82" s="89"/>
      <c r="E82" s="44"/>
      <c r="F82" s="44"/>
      <c r="G82" s="25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 x14ac:dyDescent="0.2">
      <c r="A83" s="89"/>
      <c r="B83" s="44"/>
      <c r="C83" s="89"/>
      <c r="D83" s="89"/>
      <c r="E83" s="44"/>
      <c r="F83" s="44"/>
      <c r="G83" s="25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 x14ac:dyDescent="0.2">
      <c r="A84" s="89"/>
      <c r="B84" s="44"/>
      <c r="C84" s="89"/>
      <c r="D84" s="89"/>
      <c r="E84" s="44"/>
      <c r="F84" s="44"/>
      <c r="G84" s="25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x14ac:dyDescent="0.2">
      <c r="A85" s="89"/>
      <c r="B85" s="44"/>
      <c r="C85" s="89"/>
      <c r="D85" s="89"/>
      <c r="E85" s="44"/>
      <c r="F85" s="44"/>
      <c r="G85" s="25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 x14ac:dyDescent="0.2">
      <c r="A86" s="89"/>
      <c r="B86" s="44"/>
      <c r="C86" s="89"/>
      <c r="D86" s="89"/>
      <c r="E86" s="44"/>
      <c r="F86" s="44"/>
      <c r="G86" s="25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 x14ac:dyDescent="0.2">
      <c r="A87" s="89"/>
      <c r="B87" s="44"/>
      <c r="C87" s="89"/>
      <c r="D87" s="89"/>
      <c r="E87" s="44"/>
      <c r="F87" s="44"/>
      <c r="G87" s="25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x14ac:dyDescent="0.2">
      <c r="A88" s="89"/>
      <c r="B88" s="44"/>
      <c r="C88" s="89"/>
      <c r="D88" s="89"/>
      <c r="E88" s="44"/>
      <c r="F88" s="44"/>
      <c r="G88" s="25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19" x14ac:dyDescent="0.2">
      <c r="A89" s="89"/>
      <c r="B89" s="44"/>
      <c r="C89" s="89"/>
      <c r="D89" s="89"/>
      <c r="E89" s="44"/>
      <c r="F89" s="44"/>
      <c r="G89" s="25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1:19" x14ac:dyDescent="0.2">
      <c r="A90" s="89"/>
      <c r="B90" s="44"/>
      <c r="C90" s="89"/>
      <c r="D90" s="89"/>
      <c r="E90" s="44"/>
      <c r="F90" s="44"/>
      <c r="G90" s="25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1:19" x14ac:dyDescent="0.2">
      <c r="A91" s="89"/>
      <c r="B91" s="44"/>
      <c r="C91" s="89"/>
      <c r="D91" s="89"/>
      <c r="E91" s="44"/>
      <c r="F91" s="44"/>
      <c r="G91" s="25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1:19" x14ac:dyDescent="0.2">
      <c r="A92" s="89"/>
      <c r="B92" s="44"/>
      <c r="C92" s="89"/>
      <c r="D92" s="89"/>
      <c r="E92" s="44"/>
      <c r="F92" s="44"/>
      <c r="G92" s="25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1:19" x14ac:dyDescent="0.2">
      <c r="A93" s="89"/>
      <c r="B93" s="44"/>
      <c r="C93" s="89"/>
      <c r="D93" s="89"/>
      <c r="E93" s="44"/>
      <c r="F93" s="44"/>
      <c r="G93" s="25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</row>
    <row r="94" spans="1:19" x14ac:dyDescent="0.2">
      <c r="A94" s="89"/>
      <c r="B94" s="44"/>
      <c r="C94" s="89"/>
      <c r="D94" s="89"/>
      <c r="E94" s="44"/>
      <c r="F94" s="44"/>
      <c r="G94" s="25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1:19" x14ac:dyDescent="0.2">
      <c r="A95" s="89"/>
      <c r="B95" s="44"/>
      <c r="C95" s="89"/>
      <c r="D95" s="89"/>
      <c r="E95" s="44"/>
      <c r="F95" s="44"/>
      <c r="G95" s="25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</row>
    <row r="96" spans="1:19" x14ac:dyDescent="0.2">
      <c r="A96" s="89"/>
      <c r="B96" s="44"/>
      <c r="C96" s="89"/>
      <c r="D96" s="89"/>
      <c r="E96" s="44"/>
      <c r="F96" s="44"/>
      <c r="G96" s="25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  <row r="97" spans="1:19" x14ac:dyDescent="0.2">
      <c r="A97" s="89"/>
      <c r="B97" s="44"/>
      <c r="C97" s="89"/>
      <c r="D97" s="89"/>
      <c r="E97" s="44"/>
      <c r="F97" s="44"/>
      <c r="G97" s="25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1:19" x14ac:dyDescent="0.2">
      <c r="A98" s="89"/>
      <c r="B98" s="44"/>
      <c r="C98" s="89"/>
      <c r="D98" s="89"/>
      <c r="E98" s="44"/>
      <c r="F98" s="44"/>
      <c r="G98" s="25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1:19" x14ac:dyDescent="0.2">
      <c r="A99" s="89"/>
      <c r="B99" s="44"/>
      <c r="C99" s="89"/>
      <c r="D99" s="89"/>
      <c r="E99" s="44"/>
      <c r="F99" s="44"/>
      <c r="G99" s="25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x14ac:dyDescent="0.2">
      <c r="A100" s="89"/>
      <c r="B100" s="44"/>
      <c r="C100" s="89"/>
      <c r="D100" s="89"/>
      <c r="E100" s="44"/>
      <c r="F100" s="44"/>
      <c r="G100" s="25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x14ac:dyDescent="0.2">
      <c r="A101" s="89"/>
      <c r="B101" s="44"/>
      <c r="C101" s="89"/>
      <c r="D101" s="89"/>
      <c r="E101" s="44"/>
      <c r="F101" s="44"/>
      <c r="G101" s="25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x14ac:dyDescent="0.2">
      <c r="A102" s="89"/>
      <c r="B102" s="44"/>
      <c r="C102" s="89"/>
      <c r="D102" s="89"/>
      <c r="E102" s="44"/>
      <c r="F102" s="44"/>
      <c r="G102" s="25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x14ac:dyDescent="0.2">
      <c r="A103" s="89"/>
      <c r="B103" s="44"/>
      <c r="C103" s="89"/>
      <c r="D103" s="89"/>
      <c r="E103" s="44"/>
      <c r="F103" s="44"/>
      <c r="G103" s="25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x14ac:dyDescent="0.2">
      <c r="A104" s="89"/>
      <c r="B104" s="44"/>
      <c r="C104" s="89"/>
      <c r="D104" s="89"/>
      <c r="E104" s="44"/>
      <c r="F104" s="44"/>
      <c r="G104" s="25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x14ac:dyDescent="0.2">
      <c r="A105" s="89"/>
      <c r="B105" s="44"/>
      <c r="C105" s="89"/>
      <c r="D105" s="89"/>
      <c r="E105" s="44"/>
      <c r="F105" s="44"/>
      <c r="G105" s="25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x14ac:dyDescent="0.2">
      <c r="A106" s="89"/>
      <c r="B106" s="44"/>
      <c r="C106" s="89"/>
      <c r="D106" s="89"/>
      <c r="E106" s="44"/>
      <c r="F106" s="44"/>
      <c r="G106" s="25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x14ac:dyDescent="0.2">
      <c r="A107" s="89"/>
      <c r="B107" s="44"/>
      <c r="C107" s="89"/>
      <c r="D107" s="89"/>
      <c r="E107" s="44"/>
      <c r="F107" s="44"/>
      <c r="G107" s="25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x14ac:dyDescent="0.2">
      <c r="A108" s="89"/>
      <c r="B108" s="44"/>
      <c r="C108" s="89"/>
      <c r="D108" s="89"/>
      <c r="E108" s="44"/>
      <c r="F108" s="44"/>
      <c r="G108" s="25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x14ac:dyDescent="0.2">
      <c r="A109" s="89"/>
      <c r="B109" s="44"/>
      <c r="C109" s="89"/>
      <c r="D109" s="89"/>
      <c r="E109" s="44"/>
      <c r="F109" s="44"/>
      <c r="G109" s="25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x14ac:dyDescent="0.2">
      <c r="A110" s="89"/>
      <c r="B110" s="44"/>
      <c r="C110" s="89"/>
      <c r="D110" s="89"/>
      <c r="E110" s="44"/>
      <c r="F110" s="44"/>
      <c r="G110" s="25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x14ac:dyDescent="0.2">
      <c r="A111" s="89"/>
      <c r="B111" s="44"/>
      <c r="C111" s="89"/>
      <c r="D111" s="89"/>
      <c r="E111" s="44"/>
      <c r="F111" s="44"/>
      <c r="G111" s="25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x14ac:dyDescent="0.2">
      <c r="A112" s="89"/>
      <c r="B112" s="44"/>
      <c r="C112" s="89"/>
      <c r="D112" s="89"/>
      <c r="E112" s="44"/>
      <c r="F112" s="44"/>
      <c r="G112" s="25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x14ac:dyDescent="0.2">
      <c r="A113" s="89"/>
      <c r="B113" s="44"/>
      <c r="C113" s="89"/>
      <c r="D113" s="89"/>
      <c r="E113" s="44"/>
      <c r="F113" s="44"/>
      <c r="G113" s="25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x14ac:dyDescent="0.2">
      <c r="A114" s="89"/>
      <c r="B114" s="44"/>
      <c r="C114" s="89"/>
      <c r="D114" s="89"/>
      <c r="E114" s="44"/>
      <c r="F114" s="44"/>
      <c r="G114" s="25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x14ac:dyDescent="0.2">
      <c r="A115" s="89"/>
      <c r="B115" s="44"/>
      <c r="C115" s="89"/>
      <c r="D115" s="89"/>
      <c r="E115" s="44"/>
      <c r="F115" s="44"/>
      <c r="G115" s="25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x14ac:dyDescent="0.2">
      <c r="A116" s="89"/>
      <c r="B116" s="44"/>
      <c r="C116" s="89"/>
      <c r="D116" s="89"/>
      <c r="E116" s="44"/>
      <c r="F116" s="44"/>
      <c r="G116" s="25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x14ac:dyDescent="0.2">
      <c r="A117" s="89"/>
      <c r="B117" s="44"/>
      <c r="C117" s="89"/>
      <c r="D117" s="89"/>
      <c r="E117" s="44"/>
      <c r="F117" s="44"/>
      <c r="G117" s="25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x14ac:dyDescent="0.2">
      <c r="A118" s="89"/>
      <c r="B118" s="44"/>
      <c r="C118" s="89"/>
      <c r="D118" s="89"/>
      <c r="E118" s="44"/>
      <c r="F118" s="44"/>
      <c r="G118" s="25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x14ac:dyDescent="0.2">
      <c r="A119" s="89"/>
      <c r="B119" s="44"/>
      <c r="C119" s="89"/>
      <c r="D119" s="89"/>
      <c r="E119" s="44"/>
      <c r="F119" s="44"/>
      <c r="G119" s="25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x14ac:dyDescent="0.2">
      <c r="A120" s="89"/>
      <c r="B120" s="44"/>
      <c r="C120" s="89"/>
      <c r="D120" s="89"/>
      <c r="E120" s="44"/>
      <c r="F120" s="44"/>
      <c r="G120" s="25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x14ac:dyDescent="0.2">
      <c r="A121" s="89"/>
      <c r="B121" s="44"/>
      <c r="C121" s="89"/>
      <c r="D121" s="89"/>
      <c r="E121" s="44"/>
      <c r="F121" s="44"/>
      <c r="G121" s="25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x14ac:dyDescent="0.2">
      <c r="A122" s="89"/>
      <c r="B122" s="44"/>
      <c r="C122" s="89"/>
      <c r="D122" s="89"/>
      <c r="E122" s="44"/>
      <c r="F122" s="44"/>
      <c r="G122" s="25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x14ac:dyDescent="0.2">
      <c r="A123" s="89"/>
      <c r="B123" s="44"/>
      <c r="C123" s="89"/>
      <c r="D123" s="89"/>
      <c r="E123" s="44"/>
      <c r="F123" s="44"/>
      <c r="G123" s="25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x14ac:dyDescent="0.2">
      <c r="A124" s="89"/>
      <c r="B124" s="44"/>
      <c r="C124" s="89"/>
      <c r="D124" s="89"/>
      <c r="E124" s="44"/>
      <c r="F124" s="44"/>
      <c r="G124" s="25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x14ac:dyDescent="0.2">
      <c r="A125" s="89"/>
      <c r="B125" s="44"/>
      <c r="C125" s="89"/>
      <c r="D125" s="89"/>
      <c r="E125" s="44"/>
      <c r="F125" s="44"/>
      <c r="G125" s="25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x14ac:dyDescent="0.2">
      <c r="A126" s="89"/>
      <c r="B126" s="44"/>
      <c r="C126" s="89"/>
      <c r="D126" s="89"/>
      <c r="E126" s="44"/>
      <c r="F126" s="44"/>
      <c r="G126" s="25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x14ac:dyDescent="0.2">
      <c r="A127" s="89"/>
      <c r="B127" s="44"/>
      <c r="C127" s="89"/>
      <c r="D127" s="89"/>
      <c r="E127" s="44"/>
      <c r="F127" s="44"/>
      <c r="G127" s="25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x14ac:dyDescent="0.2">
      <c r="A128" s="89"/>
      <c r="B128" s="44"/>
      <c r="C128" s="89"/>
      <c r="D128" s="89"/>
      <c r="E128" s="44"/>
      <c r="F128" s="44"/>
      <c r="G128" s="25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x14ac:dyDescent="0.2">
      <c r="A129" s="89"/>
      <c r="B129" s="44"/>
      <c r="C129" s="89"/>
      <c r="D129" s="89"/>
      <c r="E129" s="44"/>
      <c r="F129" s="44"/>
      <c r="G129" s="25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x14ac:dyDescent="0.2">
      <c r="A130" s="89"/>
      <c r="B130" s="44"/>
      <c r="C130" s="89"/>
      <c r="D130" s="89"/>
      <c r="E130" s="44"/>
      <c r="F130" s="44"/>
      <c r="G130" s="25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x14ac:dyDescent="0.2">
      <c r="A131" s="89"/>
      <c r="B131" s="44"/>
      <c r="C131" s="89"/>
      <c r="D131" s="89"/>
      <c r="E131" s="44"/>
      <c r="F131" s="44"/>
      <c r="G131" s="25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1:19" x14ac:dyDescent="0.2">
      <c r="A132" s="89"/>
      <c r="B132" s="44"/>
      <c r="C132" s="89"/>
      <c r="D132" s="89"/>
      <c r="E132" s="44"/>
      <c r="F132" s="44"/>
      <c r="G132" s="25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1:19" x14ac:dyDescent="0.2">
      <c r="A133" s="89"/>
      <c r="B133" s="44"/>
      <c r="C133" s="89"/>
      <c r="D133" s="89"/>
      <c r="E133" s="44"/>
      <c r="F133" s="44"/>
      <c r="G133" s="25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x14ac:dyDescent="0.2">
      <c r="A134" s="89"/>
      <c r="B134" s="44"/>
      <c r="C134" s="89"/>
      <c r="D134" s="89"/>
      <c r="E134" s="44"/>
      <c r="F134" s="44"/>
      <c r="G134" s="25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x14ac:dyDescent="0.2">
      <c r="A135" s="89"/>
      <c r="B135" s="44"/>
      <c r="C135" s="89"/>
      <c r="D135" s="89"/>
      <c r="E135" s="44"/>
      <c r="F135" s="44"/>
      <c r="G135" s="25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x14ac:dyDescent="0.2">
      <c r="A136" s="89"/>
      <c r="B136" s="44"/>
      <c r="C136" s="89"/>
      <c r="D136" s="89"/>
      <c r="E136" s="44"/>
      <c r="F136" s="44"/>
      <c r="G136" s="25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x14ac:dyDescent="0.2">
      <c r="A137" s="89"/>
      <c r="B137" s="44"/>
      <c r="C137" s="89"/>
      <c r="D137" s="89"/>
      <c r="E137" s="44"/>
      <c r="F137" s="44"/>
      <c r="G137" s="25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x14ac:dyDescent="0.2">
      <c r="A138" s="89"/>
      <c r="B138" s="44"/>
      <c r="C138" s="89"/>
      <c r="D138" s="89"/>
      <c r="E138" s="44"/>
      <c r="F138" s="44"/>
      <c r="G138" s="25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x14ac:dyDescent="0.2">
      <c r="A139" s="89"/>
      <c r="B139" s="44"/>
      <c r="C139" s="89"/>
      <c r="D139" s="89"/>
      <c r="E139" s="44"/>
      <c r="F139" s="44"/>
      <c r="G139" s="25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x14ac:dyDescent="0.2">
      <c r="A140" s="89"/>
      <c r="B140" s="44"/>
      <c r="C140" s="89"/>
      <c r="D140" s="89"/>
      <c r="E140" s="44"/>
      <c r="F140" s="44"/>
      <c r="G140" s="25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x14ac:dyDescent="0.2">
      <c r="A141" s="89"/>
      <c r="B141" s="44"/>
      <c r="C141" s="89"/>
      <c r="D141" s="89"/>
      <c r="E141" s="44"/>
      <c r="F141" s="44"/>
      <c r="G141" s="25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x14ac:dyDescent="0.2">
      <c r="A142" s="89"/>
      <c r="B142" s="44"/>
      <c r="C142" s="89"/>
      <c r="D142" s="89"/>
      <c r="E142" s="44"/>
      <c r="F142" s="44"/>
      <c r="G142" s="25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x14ac:dyDescent="0.2">
      <c r="A143" s="89"/>
      <c r="B143" s="44"/>
      <c r="C143" s="89"/>
      <c r="D143" s="89"/>
      <c r="E143" s="44"/>
      <c r="F143" s="44"/>
      <c r="G143" s="25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x14ac:dyDescent="0.2">
      <c r="A144" s="89"/>
      <c r="B144" s="44"/>
      <c r="C144" s="89"/>
      <c r="D144" s="89"/>
      <c r="E144" s="44"/>
      <c r="F144" s="44"/>
      <c r="G144" s="25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x14ac:dyDescent="0.2">
      <c r="A145" s="89"/>
      <c r="B145" s="44"/>
      <c r="C145" s="89"/>
      <c r="D145" s="89"/>
      <c r="E145" s="44"/>
      <c r="F145" s="44"/>
      <c r="G145" s="25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x14ac:dyDescent="0.2">
      <c r="A146" s="89"/>
      <c r="B146" s="44"/>
      <c r="C146" s="89"/>
      <c r="D146" s="89"/>
      <c r="E146" s="44"/>
      <c r="F146" s="44"/>
      <c r="G146" s="25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x14ac:dyDescent="0.2">
      <c r="A147" s="89"/>
      <c r="B147" s="44"/>
      <c r="C147" s="89"/>
      <c r="D147" s="89"/>
      <c r="E147" s="44"/>
      <c r="F147" s="44"/>
      <c r="G147" s="25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x14ac:dyDescent="0.2">
      <c r="A148" s="89"/>
      <c r="B148" s="44"/>
      <c r="C148" s="89"/>
      <c r="D148" s="89"/>
      <c r="E148" s="44"/>
      <c r="F148" s="44"/>
      <c r="G148" s="25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x14ac:dyDescent="0.2">
      <c r="A149" s="89"/>
      <c r="B149" s="44"/>
      <c r="C149" s="89"/>
      <c r="D149" s="89"/>
      <c r="E149" s="44"/>
      <c r="F149" s="44"/>
      <c r="G149" s="25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x14ac:dyDescent="0.2">
      <c r="A150" s="89"/>
      <c r="B150" s="44"/>
      <c r="C150" s="89"/>
      <c r="D150" s="89"/>
      <c r="E150" s="44"/>
      <c r="F150" s="44"/>
      <c r="G150" s="25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x14ac:dyDescent="0.2">
      <c r="A151" s="89"/>
      <c r="B151" s="44"/>
      <c r="C151" s="89"/>
      <c r="D151" s="89"/>
      <c r="E151" s="44"/>
      <c r="F151" s="44"/>
      <c r="G151" s="25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x14ac:dyDescent="0.2">
      <c r="A152" s="89"/>
      <c r="B152" s="44"/>
      <c r="C152" s="89"/>
      <c r="D152" s="89"/>
      <c r="E152" s="44"/>
      <c r="F152" s="44"/>
      <c r="G152" s="25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x14ac:dyDescent="0.2">
      <c r="A153" s="89"/>
      <c r="B153" s="44"/>
      <c r="C153" s="89"/>
      <c r="D153" s="89"/>
      <c r="E153" s="44"/>
      <c r="F153" s="44"/>
      <c r="G153" s="25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x14ac:dyDescent="0.2">
      <c r="A154" s="89"/>
      <c r="B154" s="44"/>
      <c r="C154" s="89"/>
      <c r="D154" s="89"/>
      <c r="E154" s="44"/>
      <c r="F154" s="44"/>
      <c r="G154" s="25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x14ac:dyDescent="0.2">
      <c r="A155" s="89"/>
      <c r="B155" s="44"/>
      <c r="C155" s="89"/>
      <c r="D155" s="89"/>
      <c r="E155" s="44"/>
      <c r="F155" s="44"/>
      <c r="G155" s="25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x14ac:dyDescent="0.2">
      <c r="A156" s="89"/>
      <c r="B156" s="44"/>
      <c r="C156" s="89"/>
      <c r="D156" s="89"/>
      <c r="E156" s="44"/>
      <c r="F156" s="44"/>
      <c r="G156" s="25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x14ac:dyDescent="0.2">
      <c r="A157" s="89"/>
      <c r="B157" s="44"/>
      <c r="C157" s="89"/>
      <c r="D157" s="89"/>
      <c r="E157" s="44"/>
      <c r="F157" s="44"/>
      <c r="G157" s="25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x14ac:dyDescent="0.2">
      <c r="A158" s="89"/>
      <c r="B158" s="44"/>
      <c r="C158" s="89"/>
      <c r="D158" s="89"/>
      <c r="E158" s="44"/>
      <c r="F158" s="44"/>
      <c r="G158" s="25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x14ac:dyDescent="0.2">
      <c r="A159" s="89"/>
      <c r="B159" s="44"/>
      <c r="C159" s="89"/>
      <c r="D159" s="89"/>
      <c r="E159" s="44"/>
      <c r="F159" s="44"/>
      <c r="G159" s="25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x14ac:dyDescent="0.2">
      <c r="A160" s="89"/>
      <c r="B160" s="44"/>
      <c r="C160" s="89"/>
      <c r="D160" s="89"/>
      <c r="E160" s="44"/>
      <c r="F160" s="44"/>
      <c r="G160" s="25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x14ac:dyDescent="0.2">
      <c r="A161" s="89"/>
      <c r="B161" s="44"/>
      <c r="C161" s="89"/>
      <c r="D161" s="89"/>
      <c r="E161" s="44"/>
      <c r="F161" s="44"/>
      <c r="G161" s="25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x14ac:dyDescent="0.2">
      <c r="A162" s="89"/>
      <c r="B162" s="44"/>
      <c r="C162" s="89"/>
      <c r="D162" s="89"/>
      <c r="E162" s="44"/>
      <c r="F162" s="44"/>
      <c r="G162" s="25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x14ac:dyDescent="0.2">
      <c r="A163" s="89"/>
      <c r="B163" s="44"/>
      <c r="C163" s="89"/>
      <c r="D163" s="89"/>
      <c r="E163" s="44"/>
      <c r="F163" s="44"/>
      <c r="G163" s="25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x14ac:dyDescent="0.2">
      <c r="A164" s="89"/>
      <c r="B164" s="44"/>
      <c r="C164" s="89"/>
      <c r="D164" s="89"/>
      <c r="E164" s="44"/>
      <c r="F164" s="44"/>
      <c r="G164" s="25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x14ac:dyDescent="0.2">
      <c r="A165" s="89"/>
      <c r="B165" s="44"/>
      <c r="C165" s="89"/>
      <c r="D165" s="89"/>
      <c r="E165" s="44"/>
      <c r="F165" s="44"/>
      <c r="G165" s="25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x14ac:dyDescent="0.2">
      <c r="A166" s="89"/>
      <c r="B166" s="44"/>
      <c r="C166" s="89"/>
      <c r="D166" s="89"/>
      <c r="E166" s="44"/>
      <c r="F166" s="44"/>
      <c r="G166" s="25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x14ac:dyDescent="0.2">
      <c r="A167" s="89"/>
      <c r="B167" s="44"/>
      <c r="C167" s="89"/>
      <c r="D167" s="89"/>
      <c r="E167" s="44"/>
      <c r="F167" s="44"/>
      <c r="G167" s="25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x14ac:dyDescent="0.2">
      <c r="A168" s="89"/>
      <c r="B168" s="44"/>
      <c r="C168" s="89"/>
      <c r="D168" s="89"/>
      <c r="E168" s="44"/>
      <c r="F168" s="44"/>
      <c r="G168" s="25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x14ac:dyDescent="0.2">
      <c r="A169" s="89"/>
      <c r="B169" s="44"/>
      <c r="C169" s="89"/>
      <c r="D169" s="89"/>
      <c r="E169" s="44"/>
      <c r="F169" s="44"/>
      <c r="G169" s="25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x14ac:dyDescent="0.2">
      <c r="A170" s="89"/>
      <c r="B170" s="44"/>
      <c r="C170" s="89"/>
      <c r="D170" s="89"/>
      <c r="E170" s="44"/>
      <c r="F170" s="44"/>
      <c r="G170" s="25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x14ac:dyDescent="0.2">
      <c r="A171" s="89"/>
      <c r="B171" s="44"/>
      <c r="C171" s="89"/>
      <c r="D171" s="89"/>
      <c r="E171" s="44"/>
      <c r="F171" s="44"/>
      <c r="G171" s="25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x14ac:dyDescent="0.2">
      <c r="A172" s="89"/>
      <c r="B172" s="44"/>
      <c r="C172" s="89"/>
      <c r="D172" s="89"/>
      <c r="E172" s="44"/>
      <c r="F172" s="44"/>
      <c r="G172" s="25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x14ac:dyDescent="0.2">
      <c r="A173" s="89"/>
      <c r="B173" s="44"/>
      <c r="C173" s="89"/>
      <c r="D173" s="89"/>
      <c r="E173" s="44"/>
      <c r="F173" s="44"/>
      <c r="G173" s="25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x14ac:dyDescent="0.2">
      <c r="A174" s="89"/>
      <c r="B174" s="44"/>
      <c r="C174" s="89"/>
      <c r="D174" s="89"/>
      <c r="E174" s="44"/>
      <c r="F174" s="44"/>
      <c r="G174" s="25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x14ac:dyDescent="0.2">
      <c r="A175" s="89"/>
      <c r="B175" s="44"/>
      <c r="C175" s="89"/>
      <c r="D175" s="89"/>
      <c r="E175" s="44"/>
      <c r="F175" s="44"/>
      <c r="G175" s="25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x14ac:dyDescent="0.2">
      <c r="A176" s="89"/>
      <c r="B176" s="44"/>
      <c r="C176" s="89"/>
      <c r="D176" s="89"/>
      <c r="E176" s="44"/>
      <c r="F176" s="44"/>
      <c r="G176" s="25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x14ac:dyDescent="0.2">
      <c r="A177" s="89"/>
      <c r="B177" s="44"/>
      <c r="C177" s="89"/>
      <c r="D177" s="89"/>
      <c r="E177" s="44"/>
      <c r="F177" s="44"/>
      <c r="G177" s="25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x14ac:dyDescent="0.2">
      <c r="A178" s="89"/>
      <c r="B178" s="44"/>
      <c r="C178" s="89"/>
      <c r="D178" s="89"/>
      <c r="E178" s="44"/>
      <c r="F178" s="44"/>
      <c r="G178" s="25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x14ac:dyDescent="0.2">
      <c r="A179" s="89"/>
      <c r="B179" s="44"/>
      <c r="C179" s="89"/>
      <c r="D179" s="89"/>
      <c r="E179" s="44"/>
      <c r="F179" s="44"/>
      <c r="G179" s="25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x14ac:dyDescent="0.2">
      <c r="A180" s="89"/>
      <c r="B180" s="44"/>
      <c r="C180" s="89"/>
      <c r="D180" s="89"/>
      <c r="E180" s="44"/>
      <c r="F180" s="44"/>
      <c r="G180" s="25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x14ac:dyDescent="0.2">
      <c r="A181" s="89"/>
      <c r="B181" s="44"/>
      <c r="C181" s="89"/>
      <c r="D181" s="89"/>
      <c r="E181" s="44"/>
      <c r="F181" s="44"/>
      <c r="G181" s="25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x14ac:dyDescent="0.2">
      <c r="A182" s="89"/>
      <c r="B182" s="44"/>
      <c r="C182" s="89"/>
      <c r="D182" s="89"/>
      <c r="E182" s="44"/>
      <c r="F182" s="44"/>
      <c r="G182" s="25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x14ac:dyDescent="0.2">
      <c r="A183" s="89"/>
      <c r="B183" s="44"/>
      <c r="C183" s="89"/>
      <c r="D183" s="89"/>
      <c r="E183" s="44"/>
      <c r="F183" s="44"/>
      <c r="G183" s="25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x14ac:dyDescent="0.2">
      <c r="A184" s="89"/>
      <c r="B184" s="44"/>
      <c r="C184" s="89"/>
      <c r="D184" s="89"/>
      <c r="E184" s="44"/>
      <c r="F184" s="44"/>
      <c r="G184" s="25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x14ac:dyDescent="0.2">
      <c r="A185" s="89"/>
      <c r="B185" s="44"/>
      <c r="C185" s="89"/>
      <c r="D185" s="89"/>
      <c r="E185" s="44"/>
      <c r="F185" s="44"/>
      <c r="G185" s="25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x14ac:dyDescent="0.2">
      <c r="A186" s="89"/>
      <c r="B186" s="44"/>
      <c r="C186" s="89"/>
      <c r="D186" s="89"/>
      <c r="E186" s="44"/>
      <c r="F186" s="44"/>
      <c r="G186" s="25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x14ac:dyDescent="0.2">
      <c r="A187" s="89"/>
      <c r="B187" s="44"/>
      <c r="C187" s="89"/>
      <c r="D187" s="89"/>
      <c r="E187" s="44"/>
      <c r="F187" s="44"/>
      <c r="G187" s="25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x14ac:dyDescent="0.2">
      <c r="A188" s="89"/>
      <c r="B188" s="44"/>
      <c r="C188" s="89"/>
      <c r="D188" s="89"/>
      <c r="E188" s="44"/>
      <c r="F188" s="44"/>
      <c r="G188" s="25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x14ac:dyDescent="0.2">
      <c r="A189" s="89"/>
      <c r="B189" s="44"/>
      <c r="C189" s="89"/>
      <c r="D189" s="89"/>
      <c r="E189" s="44"/>
      <c r="F189" s="44"/>
      <c r="G189" s="25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x14ac:dyDescent="0.2">
      <c r="A190" s="89"/>
      <c r="B190" s="44"/>
      <c r="C190" s="89"/>
      <c r="D190" s="89"/>
      <c r="E190" s="44"/>
      <c r="F190" s="44"/>
      <c r="G190" s="25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x14ac:dyDescent="0.2">
      <c r="A191" s="89"/>
      <c r="B191" s="44"/>
      <c r="C191" s="89"/>
      <c r="D191" s="89"/>
      <c r="E191" s="44"/>
      <c r="F191" s="44"/>
      <c r="G191" s="25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x14ac:dyDescent="0.2">
      <c r="A192" s="89"/>
      <c r="B192" s="44"/>
      <c r="C192" s="89"/>
      <c r="D192" s="89"/>
      <c r="E192" s="44"/>
      <c r="F192" s="44"/>
      <c r="G192" s="25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x14ac:dyDescent="0.2">
      <c r="A193" s="89"/>
      <c r="B193" s="44"/>
      <c r="C193" s="89"/>
      <c r="D193" s="89"/>
      <c r="E193" s="44"/>
      <c r="F193" s="44"/>
      <c r="G193" s="25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x14ac:dyDescent="0.2">
      <c r="A194" s="89"/>
      <c r="B194" s="44"/>
      <c r="C194" s="89"/>
      <c r="D194" s="89"/>
      <c r="E194" s="44"/>
      <c r="F194" s="44"/>
      <c r="G194" s="25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x14ac:dyDescent="0.2">
      <c r="A195" s="89"/>
      <c r="B195" s="44"/>
      <c r="C195" s="89"/>
      <c r="D195" s="89"/>
      <c r="E195" s="44"/>
      <c r="F195" s="44"/>
      <c r="G195" s="25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x14ac:dyDescent="0.2">
      <c r="A196" s="89"/>
      <c r="B196" s="44"/>
      <c r="C196" s="89"/>
      <c r="D196" s="89"/>
      <c r="E196" s="44"/>
      <c r="F196" s="44"/>
      <c r="G196" s="25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x14ac:dyDescent="0.2">
      <c r="A197" s="89"/>
      <c r="B197" s="44"/>
      <c r="C197" s="89"/>
      <c r="D197" s="89"/>
      <c r="E197" s="44"/>
      <c r="F197" s="44"/>
      <c r="G197" s="25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x14ac:dyDescent="0.2">
      <c r="A198" s="89"/>
      <c r="B198" s="44"/>
      <c r="C198" s="89"/>
      <c r="D198" s="89"/>
      <c r="E198" s="44"/>
      <c r="F198" s="44"/>
      <c r="G198" s="25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x14ac:dyDescent="0.2">
      <c r="A199" s="89"/>
      <c r="B199" s="44"/>
      <c r="C199" s="89"/>
      <c r="D199" s="89"/>
      <c r="E199" s="44"/>
      <c r="F199" s="44"/>
      <c r="G199" s="25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1:19" x14ac:dyDescent="0.2">
      <c r="A200" s="89"/>
      <c r="B200" s="44"/>
      <c r="C200" s="89"/>
      <c r="D200" s="89"/>
      <c r="E200" s="44"/>
      <c r="F200" s="44"/>
      <c r="G200" s="25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1:19" x14ac:dyDescent="0.2">
      <c r="A201" s="89"/>
      <c r="B201" s="44"/>
      <c r="C201" s="89"/>
      <c r="D201" s="89"/>
      <c r="E201" s="44"/>
      <c r="F201" s="44"/>
      <c r="G201" s="25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x14ac:dyDescent="0.2">
      <c r="A202" s="89"/>
      <c r="B202" s="44"/>
      <c r="C202" s="89"/>
      <c r="D202" s="89"/>
      <c r="E202" s="44"/>
      <c r="F202" s="44"/>
      <c r="G202" s="25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x14ac:dyDescent="0.2">
      <c r="A203" s="89"/>
      <c r="B203" s="44"/>
      <c r="C203" s="89"/>
      <c r="D203" s="89"/>
      <c r="E203" s="44"/>
      <c r="F203" s="44"/>
      <c r="G203" s="25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x14ac:dyDescent="0.2">
      <c r="A204" s="89"/>
      <c r="B204" s="44"/>
      <c r="C204" s="89"/>
      <c r="D204" s="89"/>
      <c r="E204" s="44"/>
      <c r="F204" s="44"/>
      <c r="G204" s="25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x14ac:dyDescent="0.2">
      <c r="A205" s="89"/>
      <c r="B205" s="44"/>
      <c r="C205" s="89"/>
      <c r="D205" s="89"/>
      <c r="E205" s="44"/>
      <c r="F205" s="44"/>
      <c r="G205" s="25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x14ac:dyDescent="0.2">
      <c r="A206" s="89"/>
      <c r="B206" s="44"/>
      <c r="C206" s="89"/>
      <c r="D206" s="89"/>
      <c r="E206" s="44"/>
      <c r="F206" s="44"/>
      <c r="G206" s="25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x14ac:dyDescent="0.2">
      <c r="A207" s="89"/>
      <c r="B207" s="44"/>
      <c r="C207" s="89"/>
      <c r="D207" s="89"/>
      <c r="E207" s="44"/>
      <c r="F207" s="44"/>
      <c r="G207" s="25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x14ac:dyDescent="0.2">
      <c r="A208" s="89"/>
      <c r="B208" s="44"/>
      <c r="C208" s="89"/>
      <c r="D208" s="89"/>
      <c r="E208" s="44"/>
      <c r="F208" s="44"/>
      <c r="G208" s="25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1:19" x14ac:dyDescent="0.2">
      <c r="A209" s="89"/>
      <c r="B209" s="44"/>
      <c r="C209" s="89"/>
      <c r="D209" s="89"/>
      <c r="E209" s="44"/>
      <c r="F209" s="44"/>
      <c r="G209" s="25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x14ac:dyDescent="0.2">
      <c r="A210" s="89"/>
      <c r="B210" s="44"/>
      <c r="C210" s="89"/>
      <c r="D210" s="89"/>
      <c r="E210" s="44"/>
      <c r="F210" s="44"/>
      <c r="G210" s="25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x14ac:dyDescent="0.2">
      <c r="A211" s="89"/>
      <c r="B211" s="44"/>
      <c r="C211" s="89"/>
      <c r="D211" s="89"/>
      <c r="E211" s="44"/>
      <c r="F211" s="44"/>
      <c r="G211" s="25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19" x14ac:dyDescent="0.2">
      <c r="A212" s="89"/>
      <c r="B212" s="44"/>
      <c r="C212" s="89"/>
      <c r="D212" s="89"/>
      <c r="E212" s="44"/>
      <c r="F212" s="44"/>
      <c r="G212" s="25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1:19" x14ac:dyDescent="0.2">
      <c r="A213" s="89"/>
      <c r="B213" s="44"/>
      <c r="C213" s="89"/>
      <c r="D213" s="89"/>
      <c r="E213" s="44"/>
      <c r="F213" s="44"/>
      <c r="G213" s="25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x14ac:dyDescent="0.2">
      <c r="A214" s="89"/>
      <c r="B214" s="44"/>
      <c r="C214" s="89"/>
      <c r="D214" s="89"/>
      <c r="E214" s="44"/>
      <c r="F214" s="44"/>
      <c r="G214" s="25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x14ac:dyDescent="0.2">
      <c r="A215" s="89"/>
      <c r="B215" s="44"/>
      <c r="C215" s="89"/>
      <c r="D215" s="89"/>
      <c r="E215" s="44"/>
      <c r="F215" s="44"/>
      <c r="G215" s="25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</row>
    <row r="216" spans="1:19" x14ac:dyDescent="0.2">
      <c r="A216" s="89"/>
      <c r="B216" s="44"/>
      <c r="C216" s="89"/>
      <c r="D216" s="89"/>
      <c r="E216" s="44"/>
      <c r="F216" s="44"/>
      <c r="G216" s="25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19" x14ac:dyDescent="0.2">
      <c r="A217" s="89"/>
      <c r="B217" s="44"/>
      <c r="C217" s="89"/>
      <c r="D217" s="89"/>
      <c r="E217" s="44"/>
      <c r="F217" s="44"/>
      <c r="G217" s="25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x14ac:dyDescent="0.2">
      <c r="A218" s="89"/>
      <c r="B218" s="44"/>
      <c r="C218" s="89"/>
      <c r="D218" s="89"/>
      <c r="E218" s="44"/>
      <c r="F218" s="44"/>
      <c r="G218" s="25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19" x14ac:dyDescent="0.2">
      <c r="A219" s="89"/>
      <c r="B219" s="44"/>
      <c r="C219" s="89"/>
      <c r="D219" s="89"/>
      <c r="E219" s="44"/>
      <c r="F219" s="44"/>
      <c r="G219" s="25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19" x14ac:dyDescent="0.2">
      <c r="A220" s="89"/>
      <c r="B220" s="44"/>
      <c r="C220" s="89"/>
      <c r="D220" s="89"/>
      <c r="E220" s="44"/>
      <c r="F220" s="44"/>
      <c r="G220" s="25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19" x14ac:dyDescent="0.2">
      <c r="A221" s="89"/>
      <c r="B221" s="44"/>
      <c r="C221" s="89"/>
      <c r="D221" s="89"/>
      <c r="E221" s="44"/>
      <c r="F221" s="44"/>
      <c r="G221" s="25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19" x14ac:dyDescent="0.2">
      <c r="A222" s="89"/>
      <c r="B222" s="44"/>
      <c r="C222" s="89"/>
      <c r="D222" s="89"/>
      <c r="E222" s="44"/>
      <c r="F222" s="44"/>
      <c r="G222" s="25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1:19" x14ac:dyDescent="0.2">
      <c r="A223" s="89"/>
      <c r="B223" s="44"/>
      <c r="C223" s="89"/>
      <c r="D223" s="89"/>
      <c r="E223" s="44"/>
      <c r="F223" s="44"/>
      <c r="G223" s="25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1:19" x14ac:dyDescent="0.2">
      <c r="A224" s="89"/>
      <c r="B224" s="44"/>
      <c r="C224" s="89"/>
      <c r="D224" s="89"/>
      <c r="E224" s="44"/>
      <c r="F224" s="44"/>
      <c r="G224" s="25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1:19" x14ac:dyDescent="0.2">
      <c r="A225" s="89"/>
      <c r="B225" s="44"/>
      <c r="C225" s="89"/>
      <c r="D225" s="89"/>
      <c r="E225" s="44"/>
      <c r="F225" s="44"/>
      <c r="G225" s="25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x14ac:dyDescent="0.2">
      <c r="A226" s="89"/>
      <c r="B226" s="44"/>
      <c r="C226" s="89"/>
      <c r="D226" s="89"/>
      <c r="E226" s="44"/>
      <c r="F226" s="44"/>
      <c r="G226" s="25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1:19" x14ac:dyDescent="0.2">
      <c r="A227" s="89"/>
      <c r="B227" s="44"/>
      <c r="C227" s="89"/>
      <c r="D227" s="89"/>
      <c r="E227" s="44"/>
      <c r="F227" s="44"/>
      <c r="G227" s="25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1:19" x14ac:dyDescent="0.2">
      <c r="A228" s="89"/>
      <c r="B228" s="44"/>
      <c r="C228" s="89"/>
      <c r="D228" s="89"/>
      <c r="E228" s="44"/>
      <c r="F228" s="44"/>
      <c r="G228" s="25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1:19" x14ac:dyDescent="0.2">
      <c r="A229" s="89"/>
      <c r="B229" s="44"/>
      <c r="C229" s="89"/>
      <c r="D229" s="89"/>
      <c r="E229" s="44"/>
      <c r="F229" s="44"/>
      <c r="G229" s="25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x14ac:dyDescent="0.2">
      <c r="A230" s="89"/>
      <c r="B230" s="44"/>
      <c r="C230" s="89"/>
      <c r="D230" s="89"/>
      <c r="E230" s="44"/>
      <c r="F230" s="44"/>
      <c r="G230" s="25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x14ac:dyDescent="0.2">
      <c r="A231" s="89"/>
      <c r="B231" s="44"/>
      <c r="C231" s="89"/>
      <c r="D231" s="89"/>
      <c r="E231" s="44"/>
      <c r="F231" s="44"/>
      <c r="G231" s="25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x14ac:dyDescent="0.2">
      <c r="A232" s="89"/>
      <c r="B232" s="44"/>
      <c r="C232" s="89"/>
      <c r="D232" s="89"/>
      <c r="E232" s="44"/>
      <c r="F232" s="44"/>
      <c r="G232" s="25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9" x14ac:dyDescent="0.2">
      <c r="A233" s="89"/>
      <c r="B233" s="44"/>
      <c r="C233" s="89"/>
      <c r="D233" s="89"/>
      <c r="E233" s="44"/>
      <c r="F233" s="44"/>
      <c r="G233" s="25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1:19" x14ac:dyDescent="0.2">
      <c r="A234" s="89"/>
      <c r="B234" s="44"/>
      <c r="C234" s="89"/>
      <c r="D234" s="89"/>
      <c r="E234" s="44"/>
      <c r="F234" s="44"/>
      <c r="G234" s="25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x14ac:dyDescent="0.2">
      <c r="A235" s="89"/>
      <c r="B235" s="44"/>
      <c r="C235" s="89"/>
      <c r="D235" s="89"/>
      <c r="E235" s="44"/>
      <c r="F235" s="44"/>
      <c r="G235" s="25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x14ac:dyDescent="0.2">
      <c r="A236" s="89"/>
      <c r="B236" s="44"/>
      <c r="C236" s="89"/>
      <c r="D236" s="89"/>
      <c r="E236" s="44"/>
      <c r="F236" s="44"/>
      <c r="G236" s="25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x14ac:dyDescent="0.2">
      <c r="A237" s="89"/>
      <c r="B237" s="44"/>
      <c r="C237" s="89"/>
      <c r="D237" s="89"/>
      <c r="E237" s="44"/>
      <c r="F237" s="44"/>
      <c r="G237" s="25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x14ac:dyDescent="0.2">
      <c r="A238" s="89"/>
      <c r="B238" s="44"/>
      <c r="C238" s="89"/>
      <c r="D238" s="89"/>
      <c r="E238" s="44"/>
      <c r="F238" s="44"/>
      <c r="G238" s="25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x14ac:dyDescent="0.2">
      <c r="A239" s="89"/>
      <c r="B239" s="44"/>
      <c r="C239" s="89"/>
      <c r="D239" s="89"/>
      <c r="E239" s="44"/>
      <c r="F239" s="44"/>
      <c r="G239" s="25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x14ac:dyDescent="0.2">
      <c r="A240" s="89"/>
      <c r="B240" s="44"/>
      <c r="C240" s="89"/>
      <c r="D240" s="89"/>
      <c r="E240" s="44"/>
      <c r="F240" s="44"/>
      <c r="G240" s="25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x14ac:dyDescent="0.2">
      <c r="A241" s="89"/>
      <c r="B241" s="44"/>
      <c r="C241" s="89"/>
      <c r="D241" s="89"/>
      <c r="E241" s="44"/>
      <c r="F241" s="44"/>
      <c r="G241" s="25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x14ac:dyDescent="0.2">
      <c r="A242" s="89"/>
      <c r="B242" s="44"/>
      <c r="C242" s="89"/>
      <c r="D242" s="89"/>
      <c r="E242" s="44"/>
      <c r="F242" s="44"/>
      <c r="G242" s="25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x14ac:dyDescent="0.2">
      <c r="A243" s="89"/>
      <c r="B243" s="44"/>
      <c r="C243" s="89"/>
      <c r="D243" s="89"/>
      <c r="E243" s="44"/>
      <c r="F243" s="44"/>
      <c r="G243" s="25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x14ac:dyDescent="0.2">
      <c r="A244" s="89"/>
      <c r="B244" s="44"/>
      <c r="C244" s="89"/>
      <c r="D244" s="89"/>
      <c r="E244" s="44"/>
      <c r="F244" s="44"/>
      <c r="G244" s="25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x14ac:dyDescent="0.2">
      <c r="A245" s="89"/>
      <c r="B245" s="44"/>
      <c r="C245" s="89"/>
      <c r="D245" s="89"/>
      <c r="E245" s="44"/>
      <c r="F245" s="44"/>
      <c r="G245" s="25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x14ac:dyDescent="0.2">
      <c r="A246" s="89"/>
      <c r="B246" s="44"/>
      <c r="C246" s="89"/>
      <c r="D246" s="89"/>
      <c r="E246" s="44"/>
      <c r="F246" s="44"/>
      <c r="G246" s="25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x14ac:dyDescent="0.2">
      <c r="A247" s="89"/>
      <c r="B247" s="44"/>
      <c r="C247" s="89"/>
      <c r="D247" s="89"/>
      <c r="E247" s="44"/>
      <c r="F247" s="44"/>
      <c r="G247" s="25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x14ac:dyDescent="0.2">
      <c r="A248" s="89"/>
      <c r="B248" s="44"/>
      <c r="C248" s="89"/>
      <c r="D248" s="89"/>
      <c r="E248" s="44"/>
      <c r="F248" s="44"/>
      <c r="G248" s="25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x14ac:dyDescent="0.2">
      <c r="A249" s="89"/>
      <c r="B249" s="44"/>
      <c r="C249" s="89"/>
      <c r="D249" s="89"/>
      <c r="E249" s="44"/>
      <c r="F249" s="44"/>
      <c r="G249" s="25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1:19" x14ac:dyDescent="0.2">
      <c r="A250" s="89"/>
      <c r="B250" s="44"/>
      <c r="C250" s="89"/>
      <c r="D250" s="89"/>
      <c r="E250" s="44"/>
      <c r="F250" s="44"/>
      <c r="G250" s="25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x14ac:dyDescent="0.2">
      <c r="A251" s="89"/>
      <c r="B251" s="44"/>
      <c r="C251" s="89"/>
      <c r="D251" s="89"/>
      <c r="E251" s="44"/>
      <c r="F251" s="44"/>
      <c r="G251" s="25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x14ac:dyDescent="0.2">
      <c r="A252" s="89"/>
      <c r="B252" s="44"/>
      <c r="C252" s="89"/>
      <c r="D252" s="89"/>
      <c r="E252" s="44"/>
      <c r="F252" s="44"/>
      <c r="G252" s="25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x14ac:dyDescent="0.2">
      <c r="A253" s="89"/>
      <c r="B253" s="44"/>
      <c r="C253" s="89"/>
      <c r="D253" s="89"/>
      <c r="E253" s="44"/>
      <c r="F253" s="44"/>
      <c r="G253" s="25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1:19" x14ac:dyDescent="0.2">
      <c r="A254" s="89"/>
      <c r="B254" s="44"/>
      <c r="C254" s="89"/>
      <c r="D254" s="89"/>
      <c r="E254" s="44"/>
      <c r="F254" s="44"/>
      <c r="G254" s="25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x14ac:dyDescent="0.2">
      <c r="A255" s="89"/>
      <c r="B255" s="44"/>
      <c r="C255" s="89"/>
      <c r="D255" s="89"/>
      <c r="E255" s="44"/>
      <c r="F255" s="44"/>
      <c r="G255" s="25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x14ac:dyDescent="0.2">
      <c r="A256" s="89"/>
      <c r="B256" s="44"/>
      <c r="C256" s="89"/>
      <c r="D256" s="89"/>
      <c r="E256" s="44"/>
      <c r="F256" s="44"/>
      <c r="G256" s="25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x14ac:dyDescent="0.2">
      <c r="A257" s="89"/>
      <c r="B257" s="44"/>
      <c r="C257" s="89"/>
      <c r="D257" s="89"/>
      <c r="E257" s="44"/>
      <c r="F257" s="44"/>
      <c r="G257" s="25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x14ac:dyDescent="0.2">
      <c r="A258" s="89"/>
      <c r="B258" s="44"/>
      <c r="C258" s="89"/>
      <c r="D258" s="89"/>
      <c r="E258" s="44"/>
      <c r="F258" s="44"/>
      <c r="G258" s="25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1:19" x14ac:dyDescent="0.2">
      <c r="A259" s="89"/>
      <c r="B259" s="44"/>
      <c r="C259" s="89"/>
      <c r="D259" s="89"/>
      <c r="E259" s="44"/>
      <c r="F259" s="44"/>
      <c r="G259" s="25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1:19" x14ac:dyDescent="0.2">
      <c r="A260" s="89"/>
      <c r="B260" s="44"/>
      <c r="C260" s="89"/>
      <c r="D260" s="89"/>
      <c r="E260" s="44"/>
      <c r="F260" s="44"/>
      <c r="G260" s="25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x14ac:dyDescent="0.2">
      <c r="A261" s="89"/>
      <c r="B261" s="44"/>
      <c r="C261" s="89"/>
      <c r="D261" s="89"/>
      <c r="E261" s="44"/>
      <c r="F261" s="44"/>
      <c r="G261" s="25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x14ac:dyDescent="0.2">
      <c r="A262" s="89"/>
      <c r="B262" s="44"/>
      <c r="C262" s="89"/>
      <c r="D262" s="89"/>
      <c r="E262" s="44"/>
      <c r="F262" s="44"/>
      <c r="G262" s="25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1:19" x14ac:dyDescent="0.2">
      <c r="A263" s="89"/>
      <c r="B263" s="44"/>
      <c r="C263" s="89"/>
      <c r="D263" s="89"/>
      <c r="E263" s="44"/>
      <c r="F263" s="44"/>
      <c r="G263" s="25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1:19" x14ac:dyDescent="0.2">
      <c r="A264" s="89"/>
      <c r="B264" s="44"/>
      <c r="C264" s="89"/>
      <c r="D264" s="89"/>
      <c r="E264" s="44"/>
      <c r="F264" s="44"/>
      <c r="G264" s="25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1:19" x14ac:dyDescent="0.2">
      <c r="A265" s="89"/>
      <c r="B265" s="44"/>
      <c r="C265" s="89"/>
      <c r="D265" s="89"/>
      <c r="E265" s="44"/>
      <c r="F265" s="44"/>
      <c r="G265" s="25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1:19" x14ac:dyDescent="0.2">
      <c r="A266" s="89"/>
      <c r="B266" s="44"/>
      <c r="C266" s="89"/>
      <c r="D266" s="89"/>
      <c r="E266" s="44"/>
      <c r="F266" s="44"/>
      <c r="G266" s="25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x14ac:dyDescent="0.2">
      <c r="A267" s="89"/>
      <c r="B267" s="44"/>
      <c r="C267" s="89"/>
      <c r="D267" s="89"/>
      <c r="E267" s="44"/>
      <c r="F267" s="44"/>
      <c r="G267" s="25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1:19" x14ac:dyDescent="0.2">
      <c r="A268" s="89"/>
      <c r="B268" s="44"/>
      <c r="C268" s="89"/>
      <c r="D268" s="89"/>
      <c r="E268" s="44"/>
      <c r="F268" s="44"/>
      <c r="G268" s="25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1:19" x14ac:dyDescent="0.2">
      <c r="A269" s="89"/>
      <c r="B269" s="44"/>
      <c r="C269" s="89"/>
      <c r="D269" s="89"/>
      <c r="E269" s="44"/>
      <c r="F269" s="44"/>
      <c r="G269" s="25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1:19" x14ac:dyDescent="0.2">
      <c r="A270" s="89"/>
      <c r="B270" s="44"/>
      <c r="C270" s="89"/>
      <c r="D270" s="89"/>
      <c r="E270" s="44"/>
      <c r="F270" s="44"/>
      <c r="G270" s="25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1:19" x14ac:dyDescent="0.2">
      <c r="A271" s="89"/>
      <c r="B271" s="44"/>
      <c r="C271" s="89"/>
      <c r="D271" s="89"/>
      <c r="E271" s="44"/>
      <c r="F271" s="44"/>
      <c r="G271" s="25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1:19" x14ac:dyDescent="0.2">
      <c r="A272" s="89"/>
      <c r="B272" s="44"/>
      <c r="C272" s="89"/>
      <c r="D272" s="89"/>
      <c r="E272" s="44"/>
      <c r="F272" s="44"/>
      <c r="G272" s="25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19" x14ac:dyDescent="0.2">
      <c r="A273" s="89"/>
      <c r="B273" s="44"/>
      <c r="C273" s="89"/>
      <c r="D273" s="89"/>
      <c r="E273" s="44"/>
      <c r="F273" s="44"/>
      <c r="G273" s="25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1:19" x14ac:dyDescent="0.2">
      <c r="A274" s="89"/>
      <c r="B274" s="44"/>
      <c r="C274" s="89"/>
      <c r="D274" s="89"/>
      <c r="E274" s="44"/>
      <c r="F274" s="44"/>
      <c r="G274" s="25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19" x14ac:dyDescent="0.2">
      <c r="A275" s="89"/>
      <c r="B275" s="44"/>
      <c r="C275" s="89"/>
      <c r="D275" s="89"/>
      <c r="E275" s="44"/>
      <c r="F275" s="44"/>
      <c r="G275" s="25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19" x14ac:dyDescent="0.2">
      <c r="A276" s="89"/>
      <c r="B276" s="44"/>
      <c r="C276" s="89"/>
      <c r="D276" s="89"/>
      <c r="E276" s="44"/>
      <c r="F276" s="44"/>
      <c r="G276" s="25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19" x14ac:dyDescent="0.2">
      <c r="A277" s="89"/>
      <c r="B277" s="44"/>
      <c r="C277" s="89"/>
      <c r="D277" s="89"/>
      <c r="E277" s="44"/>
      <c r="F277" s="44"/>
      <c r="G277" s="25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19" x14ac:dyDescent="0.2">
      <c r="A278" s="89"/>
      <c r="B278" s="44"/>
      <c r="C278" s="89"/>
      <c r="D278" s="89"/>
      <c r="E278" s="44"/>
      <c r="F278" s="44"/>
      <c r="G278" s="25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1:19" x14ac:dyDescent="0.2">
      <c r="A279" s="89"/>
      <c r="B279" s="44"/>
      <c r="C279" s="89"/>
      <c r="D279" s="89"/>
      <c r="E279" s="44"/>
      <c r="F279" s="44"/>
      <c r="G279" s="25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1:19" x14ac:dyDescent="0.2">
      <c r="A280" s="89"/>
      <c r="B280" s="44"/>
      <c r="C280" s="89"/>
      <c r="D280" s="89"/>
      <c r="E280" s="44"/>
      <c r="F280" s="44"/>
      <c r="G280" s="25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1:19" x14ac:dyDescent="0.2">
      <c r="A281" s="89"/>
      <c r="B281" s="44"/>
      <c r="C281" s="89"/>
      <c r="D281" s="89"/>
      <c r="E281" s="44"/>
      <c r="F281" s="44"/>
      <c r="G281" s="25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1:19" x14ac:dyDescent="0.2">
      <c r="A282" s="89"/>
      <c r="B282" s="44"/>
      <c r="C282" s="89"/>
      <c r="D282" s="89"/>
      <c r="E282" s="44"/>
      <c r="F282" s="44"/>
      <c r="G282" s="25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1:19" x14ac:dyDescent="0.2">
      <c r="A283" s="89"/>
      <c r="B283" s="44"/>
      <c r="C283" s="89"/>
      <c r="D283" s="89"/>
      <c r="E283" s="44"/>
      <c r="F283" s="44"/>
      <c r="G283" s="25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1:19" x14ac:dyDescent="0.2">
      <c r="A284" s="89"/>
      <c r="B284" s="44"/>
      <c r="C284" s="89"/>
      <c r="D284" s="89"/>
      <c r="E284" s="44"/>
      <c r="F284" s="44"/>
      <c r="G284" s="25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1:19" x14ac:dyDescent="0.2">
      <c r="A285" s="89"/>
      <c r="B285" s="44"/>
      <c r="C285" s="89"/>
      <c r="D285" s="89"/>
      <c r="E285" s="44"/>
      <c r="F285" s="44"/>
      <c r="G285" s="25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19" x14ac:dyDescent="0.2">
      <c r="A286" s="89"/>
      <c r="B286" s="44"/>
      <c r="C286" s="89"/>
      <c r="D286" s="89"/>
      <c r="E286" s="44"/>
      <c r="F286" s="44"/>
      <c r="G286" s="25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1:19" x14ac:dyDescent="0.2">
      <c r="A287" s="89"/>
      <c r="B287" s="44"/>
      <c r="C287" s="89"/>
      <c r="D287" s="89"/>
      <c r="E287" s="44"/>
      <c r="F287" s="44"/>
      <c r="G287" s="25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1:19" x14ac:dyDescent="0.2">
      <c r="A288" s="89"/>
      <c r="B288" s="44"/>
      <c r="C288" s="89"/>
      <c r="D288" s="89"/>
      <c r="E288" s="44"/>
      <c r="F288" s="44"/>
      <c r="G288" s="25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1:19" x14ac:dyDescent="0.2">
      <c r="A289" s="89"/>
      <c r="B289" s="44"/>
      <c r="C289" s="89"/>
      <c r="D289" s="89"/>
      <c r="E289" s="44"/>
      <c r="F289" s="44"/>
      <c r="G289" s="25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1:19" x14ac:dyDescent="0.2">
      <c r="A290" s="89"/>
      <c r="B290" s="44"/>
      <c r="C290" s="89"/>
      <c r="D290" s="89"/>
      <c r="E290" s="44"/>
      <c r="F290" s="44"/>
      <c r="G290" s="25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1:19" x14ac:dyDescent="0.2">
      <c r="A291" s="89"/>
      <c r="B291" s="44"/>
      <c r="C291" s="89"/>
      <c r="D291" s="89"/>
      <c r="E291" s="44"/>
      <c r="F291" s="44"/>
      <c r="G291" s="25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1:19" x14ac:dyDescent="0.2">
      <c r="A292" s="89"/>
      <c r="B292" s="44"/>
      <c r="C292" s="89"/>
      <c r="D292" s="89"/>
      <c r="E292" s="44"/>
      <c r="F292" s="44"/>
      <c r="G292" s="25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1:19" x14ac:dyDescent="0.2">
      <c r="A293" s="89"/>
      <c r="B293" s="44"/>
      <c r="C293" s="89"/>
      <c r="D293" s="89"/>
      <c r="E293" s="44"/>
      <c r="F293" s="44"/>
      <c r="G293" s="25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1:19" x14ac:dyDescent="0.2">
      <c r="A294" s="89"/>
      <c r="B294" s="44"/>
      <c r="C294" s="89"/>
      <c r="D294" s="89"/>
      <c r="E294" s="44"/>
      <c r="F294" s="44"/>
      <c r="G294" s="25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1:19" x14ac:dyDescent="0.2">
      <c r="A295" s="89"/>
      <c r="B295" s="44"/>
      <c r="C295" s="89"/>
      <c r="D295" s="89"/>
      <c r="E295" s="44"/>
      <c r="F295" s="44"/>
      <c r="G295" s="25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1:19" x14ac:dyDescent="0.2">
      <c r="A296" s="89"/>
      <c r="B296" s="44"/>
      <c r="C296" s="89"/>
      <c r="D296" s="89"/>
      <c r="E296" s="44"/>
      <c r="F296" s="44"/>
      <c r="G296" s="25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1:19" x14ac:dyDescent="0.2">
      <c r="A297" s="89"/>
      <c r="B297" s="44"/>
      <c r="C297" s="89"/>
      <c r="D297" s="89"/>
      <c r="E297" s="44"/>
      <c r="F297" s="44"/>
      <c r="G297" s="25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1:19" x14ac:dyDescent="0.2">
      <c r="A298" s="89"/>
      <c r="B298" s="44"/>
      <c r="C298" s="89"/>
      <c r="D298" s="89"/>
      <c r="E298" s="44"/>
      <c r="F298" s="44"/>
      <c r="G298" s="25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x14ac:dyDescent="0.2">
      <c r="A299" s="89"/>
      <c r="B299" s="44"/>
      <c r="C299" s="89"/>
      <c r="D299" s="89"/>
      <c r="E299" s="44"/>
      <c r="F299" s="44"/>
      <c r="G299" s="25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1:19" x14ac:dyDescent="0.2">
      <c r="A300" s="89"/>
      <c r="B300" s="44"/>
      <c r="C300" s="89"/>
      <c r="D300" s="89"/>
      <c r="E300" s="44"/>
      <c r="F300" s="44"/>
      <c r="G300" s="25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1:19" x14ac:dyDescent="0.2">
      <c r="A301" s="89"/>
      <c r="B301" s="44"/>
      <c r="C301" s="89"/>
      <c r="D301" s="89"/>
      <c r="E301" s="44"/>
      <c r="F301" s="44"/>
      <c r="G301" s="25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1:19" x14ac:dyDescent="0.2">
      <c r="A302" s="89"/>
      <c r="B302" s="44"/>
      <c r="C302" s="89"/>
      <c r="D302" s="89"/>
      <c r="E302" s="44"/>
      <c r="F302" s="44"/>
      <c r="G302" s="25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</row>
    <row r="303" spans="1:19" x14ac:dyDescent="0.2">
      <c r="A303" s="89"/>
      <c r="B303" s="44"/>
      <c r="C303" s="89"/>
      <c r="D303" s="89"/>
      <c r="E303" s="44"/>
      <c r="F303" s="44"/>
      <c r="G303" s="25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1:19" x14ac:dyDescent="0.2">
      <c r="A304" s="89"/>
      <c r="B304" s="44"/>
      <c r="C304" s="89"/>
      <c r="D304" s="89"/>
      <c r="E304" s="44"/>
      <c r="F304" s="44"/>
      <c r="G304" s="25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1:19" x14ac:dyDescent="0.2">
      <c r="A305" s="89"/>
      <c r="B305" s="44"/>
      <c r="C305" s="89"/>
      <c r="D305" s="89"/>
      <c r="E305" s="44"/>
      <c r="F305" s="44"/>
      <c r="G305" s="25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1:19" x14ac:dyDescent="0.2">
      <c r="A306" s="89"/>
      <c r="B306" s="44"/>
      <c r="C306" s="89"/>
      <c r="D306" s="89"/>
      <c r="E306" s="44"/>
      <c r="F306" s="44"/>
      <c r="G306" s="25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1:19" x14ac:dyDescent="0.2">
      <c r="A307" s="89"/>
      <c r="B307" s="44"/>
      <c r="C307" s="89"/>
      <c r="D307" s="89"/>
      <c r="E307" s="44"/>
      <c r="F307" s="44"/>
      <c r="G307" s="25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1:19" x14ac:dyDescent="0.2">
      <c r="A308" s="89"/>
      <c r="B308" s="44"/>
      <c r="C308" s="89"/>
      <c r="D308" s="89"/>
      <c r="E308" s="44"/>
      <c r="F308" s="44"/>
      <c r="G308" s="25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1:19" x14ac:dyDescent="0.2">
      <c r="A309" s="89"/>
      <c r="B309" s="44"/>
      <c r="C309" s="89"/>
      <c r="D309" s="89"/>
      <c r="E309" s="44"/>
      <c r="F309" s="44"/>
      <c r="G309" s="25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1:19" x14ac:dyDescent="0.2">
      <c r="A310" s="89"/>
      <c r="B310" s="44"/>
      <c r="C310" s="89"/>
      <c r="D310" s="89"/>
      <c r="E310" s="44"/>
      <c r="F310" s="44"/>
      <c r="G310" s="25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1:19" x14ac:dyDescent="0.2">
      <c r="A311" s="89"/>
      <c r="B311" s="44"/>
      <c r="C311" s="89"/>
      <c r="D311" s="89"/>
      <c r="E311" s="44"/>
      <c r="F311" s="44"/>
      <c r="G311" s="25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</row>
    <row r="312" spans="1:19" x14ac:dyDescent="0.2">
      <c r="A312" s="89"/>
      <c r="B312" s="44"/>
      <c r="C312" s="89"/>
      <c r="D312" s="89"/>
      <c r="E312" s="44"/>
      <c r="F312" s="44"/>
      <c r="G312" s="25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</row>
    <row r="313" spans="1:19" x14ac:dyDescent="0.2">
      <c r="A313" s="89"/>
      <c r="B313" s="44"/>
      <c r="C313" s="89"/>
      <c r="D313" s="89"/>
      <c r="E313" s="44"/>
      <c r="F313" s="44"/>
      <c r="G313" s="25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</row>
    <row r="314" spans="1:19" x14ac:dyDescent="0.2">
      <c r="A314" s="89"/>
      <c r="B314" s="44"/>
      <c r="C314" s="89"/>
      <c r="D314" s="89"/>
      <c r="E314" s="44"/>
      <c r="F314" s="44"/>
      <c r="G314" s="25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</row>
    <row r="315" spans="1:19" x14ac:dyDescent="0.2">
      <c r="A315" s="89"/>
      <c r="B315" s="44"/>
      <c r="C315" s="89"/>
      <c r="D315" s="89"/>
      <c r="E315" s="44"/>
      <c r="F315" s="44"/>
      <c r="G315" s="25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</row>
    <row r="316" spans="1:19" x14ac:dyDescent="0.2">
      <c r="A316" s="89"/>
      <c r="B316" s="44"/>
      <c r="C316" s="89"/>
      <c r="D316" s="89"/>
      <c r="E316" s="44"/>
      <c r="F316" s="44"/>
      <c r="G316" s="25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</row>
    <row r="317" spans="1:19" x14ac:dyDescent="0.2">
      <c r="A317" s="89"/>
      <c r="B317" s="44"/>
      <c r="C317" s="89"/>
      <c r="D317" s="89"/>
      <c r="E317" s="44"/>
      <c r="F317" s="44"/>
      <c r="G317" s="25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</row>
    <row r="318" spans="1:19" x14ac:dyDescent="0.2">
      <c r="A318" s="89"/>
      <c r="B318" s="44"/>
      <c r="C318" s="89"/>
      <c r="D318" s="89"/>
      <c r="E318" s="44"/>
      <c r="F318" s="44"/>
      <c r="G318" s="25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</row>
    <row r="319" spans="1:19" x14ac:dyDescent="0.2">
      <c r="A319" s="89"/>
      <c r="B319" s="44"/>
      <c r="C319" s="89"/>
      <c r="D319" s="89"/>
      <c r="E319" s="44"/>
      <c r="F319" s="44"/>
      <c r="G319" s="25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</row>
    <row r="320" spans="1:19" x14ac:dyDescent="0.2">
      <c r="A320" s="89"/>
      <c r="B320" s="44"/>
      <c r="C320" s="89"/>
      <c r="D320" s="89"/>
      <c r="E320" s="44"/>
      <c r="F320" s="44"/>
      <c r="G320" s="25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</row>
    <row r="321" spans="1:19" x14ac:dyDescent="0.2">
      <c r="A321" s="89"/>
      <c r="B321" s="44"/>
      <c r="C321" s="89"/>
      <c r="D321" s="89"/>
      <c r="E321" s="44"/>
      <c r="F321" s="44"/>
      <c r="G321" s="25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</row>
    <row r="322" spans="1:19" x14ac:dyDescent="0.2">
      <c r="A322" s="89"/>
      <c r="B322" s="44"/>
      <c r="C322" s="89"/>
      <c r="D322" s="89"/>
      <c r="E322" s="44"/>
      <c r="F322" s="44"/>
      <c r="G322" s="25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</row>
    <row r="323" spans="1:19" x14ac:dyDescent="0.2">
      <c r="A323" s="89"/>
      <c r="B323" s="44"/>
      <c r="C323" s="89"/>
      <c r="D323" s="89"/>
      <c r="E323" s="44"/>
      <c r="F323" s="44"/>
      <c r="G323" s="25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1:19" x14ac:dyDescent="0.2">
      <c r="A324" s="89"/>
      <c r="B324" s="44"/>
      <c r="C324" s="89"/>
      <c r="D324" s="89"/>
      <c r="E324" s="44"/>
      <c r="F324" s="44"/>
      <c r="G324" s="25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1:19" x14ac:dyDescent="0.2">
      <c r="A325" s="89"/>
      <c r="B325" s="44"/>
      <c r="C325" s="89"/>
      <c r="D325" s="89"/>
      <c r="E325" s="44"/>
      <c r="F325" s="44"/>
      <c r="G325" s="25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</row>
    <row r="326" spans="1:19" x14ac:dyDescent="0.2">
      <c r="A326" s="89"/>
      <c r="B326" s="44"/>
      <c r="C326" s="89"/>
      <c r="D326" s="89"/>
      <c r="E326" s="44"/>
      <c r="F326" s="44"/>
      <c r="G326" s="25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</row>
    <row r="327" spans="1:19" x14ac:dyDescent="0.2">
      <c r="A327" s="89"/>
      <c r="B327" s="44"/>
      <c r="C327" s="89"/>
      <c r="D327" s="89"/>
      <c r="E327" s="44"/>
      <c r="F327" s="44"/>
      <c r="G327" s="25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</row>
    <row r="328" spans="1:19" x14ac:dyDescent="0.2">
      <c r="A328" s="89"/>
      <c r="B328" s="44"/>
      <c r="C328" s="89"/>
      <c r="D328" s="89"/>
      <c r="E328" s="44"/>
      <c r="F328" s="44"/>
      <c r="G328" s="25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</row>
    <row r="329" spans="1:19" x14ac:dyDescent="0.2">
      <c r="A329" s="89"/>
      <c r="B329" s="44"/>
      <c r="C329" s="89"/>
      <c r="D329" s="89"/>
      <c r="E329" s="44"/>
      <c r="F329" s="44"/>
      <c r="G329" s="25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</row>
    <row r="330" spans="1:19" x14ac:dyDescent="0.2">
      <c r="A330" s="89"/>
      <c r="B330" s="44"/>
      <c r="C330" s="89"/>
      <c r="D330" s="89"/>
      <c r="E330" s="44"/>
      <c r="F330" s="44"/>
      <c r="G330" s="25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</row>
    <row r="331" spans="1:19" x14ac:dyDescent="0.2">
      <c r="A331" s="89"/>
      <c r="B331" s="44"/>
      <c r="C331" s="89"/>
      <c r="D331" s="89"/>
      <c r="E331" s="44"/>
      <c r="F331" s="44"/>
      <c r="G331" s="25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1:19" x14ac:dyDescent="0.2">
      <c r="A332" s="89"/>
      <c r="B332" s="44"/>
      <c r="C332" s="89"/>
      <c r="D332" s="89"/>
      <c r="E332" s="44"/>
      <c r="F332" s="44"/>
      <c r="G332" s="25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</row>
    <row r="333" spans="1:19" x14ac:dyDescent="0.2">
      <c r="A333" s="89"/>
      <c r="B333" s="44"/>
      <c r="C333" s="89"/>
      <c r="D333" s="89"/>
      <c r="E333" s="44"/>
      <c r="F333" s="44"/>
      <c r="G333" s="25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</row>
    <row r="334" spans="1:19" x14ac:dyDescent="0.2">
      <c r="A334" s="89"/>
      <c r="B334" s="44"/>
      <c r="C334" s="89"/>
      <c r="D334" s="89"/>
      <c r="E334" s="44"/>
      <c r="F334" s="44"/>
      <c r="G334" s="25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</row>
    <row r="335" spans="1:19" x14ac:dyDescent="0.2">
      <c r="A335" s="89"/>
      <c r="B335" s="44"/>
      <c r="C335" s="89"/>
      <c r="D335" s="89"/>
      <c r="E335" s="44"/>
      <c r="F335" s="44"/>
      <c r="G335" s="25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1:19" x14ac:dyDescent="0.2">
      <c r="A336" s="89"/>
      <c r="B336" s="44"/>
      <c r="C336" s="89"/>
      <c r="D336" s="89"/>
      <c r="E336" s="44"/>
      <c r="F336" s="44"/>
      <c r="G336" s="25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1:19" x14ac:dyDescent="0.2">
      <c r="A337" s="89"/>
      <c r="B337" s="44"/>
      <c r="C337" s="89"/>
      <c r="D337" s="89"/>
      <c r="E337" s="44"/>
      <c r="F337" s="44"/>
      <c r="G337" s="25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1:19" x14ac:dyDescent="0.2">
      <c r="A338" s="89"/>
      <c r="B338" s="44"/>
      <c r="C338" s="89"/>
      <c r="D338" s="89"/>
      <c r="E338" s="44"/>
      <c r="F338" s="44"/>
      <c r="G338" s="25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1:19" x14ac:dyDescent="0.2">
      <c r="A339" s="89"/>
      <c r="B339" s="44"/>
      <c r="C339" s="89"/>
      <c r="D339" s="89"/>
      <c r="E339" s="44"/>
      <c r="F339" s="44"/>
      <c r="G339" s="25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1:19" x14ac:dyDescent="0.2">
      <c r="A340" s="89"/>
      <c r="B340" s="44"/>
      <c r="C340" s="89"/>
      <c r="D340" s="89"/>
      <c r="E340" s="44"/>
      <c r="F340" s="44"/>
      <c r="G340" s="25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1:19" x14ac:dyDescent="0.2">
      <c r="A341" s="89"/>
      <c r="B341" s="44"/>
      <c r="C341" s="89"/>
      <c r="D341" s="89"/>
      <c r="E341" s="44"/>
      <c r="F341" s="44"/>
      <c r="G341" s="25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1:19" x14ac:dyDescent="0.2">
      <c r="A342" s="89"/>
      <c r="B342" s="44"/>
      <c r="C342" s="89"/>
      <c r="D342" s="89"/>
      <c r="E342" s="44"/>
      <c r="F342" s="44"/>
      <c r="G342" s="25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1:19" x14ac:dyDescent="0.2">
      <c r="A343" s="89"/>
      <c r="B343" s="44"/>
      <c r="C343" s="89"/>
      <c r="D343" s="89"/>
      <c r="E343" s="44"/>
      <c r="F343" s="44"/>
      <c r="G343" s="25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1:19" x14ac:dyDescent="0.2">
      <c r="A344" s="89"/>
      <c r="B344" s="44"/>
      <c r="C344" s="89"/>
      <c r="D344" s="89"/>
      <c r="E344" s="44"/>
      <c r="F344" s="44"/>
      <c r="G344" s="25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1:19" x14ac:dyDescent="0.2">
      <c r="A345" s="89"/>
      <c r="B345" s="44"/>
      <c r="C345" s="89"/>
      <c r="D345" s="89"/>
      <c r="E345" s="44"/>
      <c r="F345" s="44"/>
      <c r="G345" s="25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1:19" x14ac:dyDescent="0.2">
      <c r="A346" s="89"/>
      <c r="B346" s="44"/>
      <c r="C346" s="89"/>
      <c r="D346" s="89"/>
      <c r="E346" s="44"/>
      <c r="F346" s="44"/>
      <c r="G346" s="25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1:19" x14ac:dyDescent="0.2">
      <c r="A347" s="89"/>
      <c r="B347" s="44"/>
      <c r="C347" s="89"/>
      <c r="D347" s="89"/>
      <c r="E347" s="44"/>
      <c r="F347" s="44"/>
      <c r="G347" s="25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1:19" x14ac:dyDescent="0.2">
      <c r="A348" s="89"/>
      <c r="B348" s="44"/>
      <c r="C348" s="89"/>
      <c r="D348" s="89"/>
      <c r="E348" s="44"/>
      <c r="F348" s="44"/>
      <c r="G348" s="25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1:19" x14ac:dyDescent="0.2">
      <c r="A349" s="89"/>
      <c r="B349" s="44"/>
      <c r="C349" s="89"/>
      <c r="D349" s="89"/>
      <c r="E349" s="44"/>
      <c r="F349" s="44"/>
      <c r="G349" s="25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1:19" x14ac:dyDescent="0.2">
      <c r="A350" s="89"/>
      <c r="B350" s="44"/>
      <c r="C350" s="89"/>
      <c r="D350" s="89"/>
      <c r="E350" s="44"/>
      <c r="F350" s="44"/>
      <c r="G350" s="25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1:19" x14ac:dyDescent="0.2">
      <c r="A351" s="89"/>
      <c r="B351" s="44"/>
      <c r="C351" s="89"/>
      <c r="D351" s="89"/>
      <c r="E351" s="44"/>
      <c r="F351" s="44"/>
      <c r="G351" s="25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1:19" x14ac:dyDescent="0.2">
      <c r="A352" s="89"/>
      <c r="B352" s="44"/>
      <c r="C352" s="89"/>
      <c r="D352" s="89"/>
      <c r="E352" s="44"/>
      <c r="F352" s="44"/>
      <c r="G352" s="25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1:19" x14ac:dyDescent="0.2">
      <c r="A353" s="89"/>
      <c r="B353" s="44"/>
      <c r="C353" s="89"/>
      <c r="D353" s="89"/>
      <c r="E353" s="44"/>
      <c r="F353" s="44"/>
      <c r="G353" s="25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1:19" x14ac:dyDescent="0.2">
      <c r="A354" s="89"/>
      <c r="B354" s="44"/>
      <c r="C354" s="89"/>
      <c r="D354" s="89"/>
      <c r="E354" s="44"/>
      <c r="F354" s="44"/>
      <c r="G354" s="25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1:19" x14ac:dyDescent="0.2">
      <c r="A355" s="89"/>
      <c r="B355" s="44"/>
      <c r="C355" s="89"/>
      <c r="D355" s="89"/>
      <c r="E355" s="44"/>
      <c r="F355" s="44"/>
      <c r="G355" s="25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1:19" x14ac:dyDescent="0.2">
      <c r="A356" s="89"/>
      <c r="B356" s="44"/>
      <c r="C356" s="89"/>
      <c r="D356" s="89"/>
      <c r="E356" s="44"/>
      <c r="F356" s="44"/>
      <c r="G356" s="25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1:19" x14ac:dyDescent="0.2">
      <c r="A357" s="89"/>
      <c r="B357" s="44"/>
      <c r="C357" s="89"/>
      <c r="D357" s="89"/>
      <c r="E357" s="44"/>
      <c r="F357" s="44"/>
      <c r="G357" s="25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1:19" x14ac:dyDescent="0.2">
      <c r="A358" s="89"/>
      <c r="B358" s="44"/>
      <c r="C358" s="89"/>
      <c r="D358" s="89"/>
      <c r="E358" s="44"/>
      <c r="F358" s="44"/>
      <c r="G358" s="25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1:19" x14ac:dyDescent="0.2">
      <c r="A359" s="89"/>
      <c r="B359" s="44"/>
      <c r="C359" s="89"/>
      <c r="D359" s="89"/>
      <c r="E359" s="44"/>
      <c r="F359" s="44"/>
      <c r="G359" s="25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1:19" x14ac:dyDescent="0.2">
      <c r="A360" s="89"/>
      <c r="B360" s="44"/>
      <c r="C360" s="89"/>
      <c r="D360" s="89"/>
      <c r="E360" s="44"/>
      <c r="F360" s="44"/>
      <c r="G360" s="25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1:19" x14ac:dyDescent="0.2">
      <c r="A361" s="89"/>
      <c r="B361" s="44"/>
      <c r="C361" s="89"/>
      <c r="D361" s="89"/>
      <c r="E361" s="44"/>
      <c r="F361" s="44"/>
      <c r="G361" s="25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1:19" x14ac:dyDescent="0.2">
      <c r="A362" s="89"/>
      <c r="B362" s="44"/>
      <c r="C362" s="89"/>
      <c r="D362" s="89"/>
      <c r="E362" s="44"/>
      <c r="F362" s="44"/>
      <c r="G362" s="25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1:19" x14ac:dyDescent="0.2">
      <c r="A363" s="89"/>
      <c r="B363" s="44"/>
      <c r="C363" s="89"/>
      <c r="D363" s="89"/>
      <c r="E363" s="44"/>
      <c r="F363" s="44"/>
      <c r="G363" s="25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1:19" x14ac:dyDescent="0.2">
      <c r="A364" s="89"/>
      <c r="B364" s="44"/>
      <c r="C364" s="89"/>
      <c r="D364" s="89"/>
      <c r="E364" s="44"/>
      <c r="F364" s="44"/>
      <c r="G364" s="25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1:19" x14ac:dyDescent="0.2">
      <c r="A365" s="89"/>
      <c r="B365" s="44"/>
      <c r="C365" s="89"/>
      <c r="D365" s="89"/>
      <c r="E365" s="44"/>
      <c r="F365" s="44"/>
      <c r="G365" s="25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1:19" x14ac:dyDescent="0.2">
      <c r="A366" s="89"/>
      <c r="B366" s="44"/>
      <c r="C366" s="89"/>
      <c r="D366" s="89"/>
      <c r="E366" s="44"/>
      <c r="F366" s="44"/>
      <c r="G366" s="25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</row>
    <row r="367" spans="1:19" x14ac:dyDescent="0.2">
      <c r="A367" s="89"/>
      <c r="B367" s="44"/>
      <c r="C367" s="89"/>
      <c r="D367" s="89"/>
      <c r="E367" s="44"/>
      <c r="F367" s="44"/>
      <c r="G367" s="25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</row>
    <row r="368" spans="1:19" x14ac:dyDescent="0.2">
      <c r="A368" s="89"/>
      <c r="B368" s="44"/>
      <c r="C368" s="89"/>
      <c r="D368" s="89"/>
      <c r="E368" s="44"/>
      <c r="F368" s="44"/>
      <c r="G368" s="25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1:19" x14ac:dyDescent="0.2">
      <c r="A369" s="89"/>
      <c r="B369" s="44"/>
      <c r="C369" s="89"/>
      <c r="D369" s="89"/>
      <c r="E369" s="44"/>
      <c r="F369" s="44"/>
      <c r="G369" s="25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1:19" x14ac:dyDescent="0.2">
      <c r="A370" s="89"/>
      <c r="B370" s="44"/>
      <c r="C370" s="89"/>
      <c r="D370" s="89"/>
      <c r="E370" s="44"/>
      <c r="F370" s="44"/>
      <c r="G370" s="25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</row>
    <row r="371" spans="1:19" x14ac:dyDescent="0.2">
      <c r="A371" s="89"/>
      <c r="B371" s="44"/>
      <c r="C371" s="89"/>
      <c r="D371" s="89"/>
      <c r="E371" s="44"/>
      <c r="F371" s="44"/>
      <c r="G371" s="25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1:19" x14ac:dyDescent="0.2">
      <c r="A372" s="89"/>
      <c r="B372" s="44"/>
      <c r="C372" s="89"/>
      <c r="D372" s="89"/>
      <c r="E372" s="44"/>
      <c r="F372" s="44"/>
      <c r="G372" s="25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1:19" x14ac:dyDescent="0.2">
      <c r="A373" s="89"/>
      <c r="B373" s="44"/>
      <c r="C373" s="89"/>
      <c r="D373" s="89"/>
      <c r="E373" s="44"/>
      <c r="F373" s="44"/>
      <c r="G373" s="25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1:19" x14ac:dyDescent="0.2">
      <c r="A374" s="89"/>
      <c r="B374" s="44"/>
      <c r="C374" s="89"/>
      <c r="D374" s="89"/>
      <c r="E374" s="44"/>
      <c r="F374" s="44"/>
      <c r="G374" s="25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1:19" x14ac:dyDescent="0.2">
      <c r="A375" s="89"/>
      <c r="B375" s="44"/>
      <c r="C375" s="89"/>
      <c r="D375" s="89"/>
      <c r="E375" s="44"/>
      <c r="F375" s="44"/>
      <c r="G375" s="25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1:19" x14ac:dyDescent="0.2">
      <c r="A376" s="89"/>
      <c r="B376" s="44"/>
      <c r="C376" s="89"/>
      <c r="D376" s="89"/>
      <c r="E376" s="44"/>
      <c r="F376" s="44"/>
      <c r="G376" s="25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1:19" x14ac:dyDescent="0.2">
      <c r="A377" s="89"/>
      <c r="B377" s="44"/>
      <c r="C377" s="89"/>
      <c r="D377" s="89"/>
      <c r="E377" s="44"/>
      <c r="F377" s="44"/>
      <c r="G377" s="25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1:19" x14ac:dyDescent="0.2">
      <c r="A378" s="89"/>
      <c r="B378" s="44"/>
      <c r="C378" s="89"/>
      <c r="D378" s="89"/>
      <c r="E378" s="44"/>
      <c r="F378" s="44"/>
      <c r="G378" s="25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1:19" x14ac:dyDescent="0.2">
      <c r="A379" s="89"/>
      <c r="B379" s="44"/>
      <c r="C379" s="89"/>
      <c r="D379" s="89"/>
      <c r="E379" s="44"/>
      <c r="F379" s="44"/>
      <c r="G379" s="25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1:19" x14ac:dyDescent="0.2">
      <c r="A380" s="89"/>
      <c r="B380" s="44"/>
      <c r="C380" s="89"/>
      <c r="D380" s="89"/>
      <c r="E380" s="44"/>
      <c r="F380" s="44"/>
      <c r="G380" s="25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1:19" x14ac:dyDescent="0.2">
      <c r="A381" s="89"/>
      <c r="B381" s="44"/>
      <c r="C381" s="89"/>
      <c r="D381" s="89"/>
      <c r="E381" s="44"/>
      <c r="F381" s="44"/>
      <c r="G381" s="25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1:19" x14ac:dyDescent="0.2">
      <c r="A382" s="89"/>
      <c r="B382" s="44"/>
      <c r="C382" s="89"/>
      <c r="D382" s="89"/>
      <c r="E382" s="44"/>
      <c r="F382" s="44"/>
      <c r="G382" s="25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1:19" x14ac:dyDescent="0.2">
      <c r="A383" s="89"/>
      <c r="B383" s="44"/>
      <c r="C383" s="89"/>
      <c r="D383" s="89"/>
      <c r="E383" s="44"/>
      <c r="F383" s="44"/>
      <c r="G383" s="25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1:19" x14ac:dyDescent="0.2">
      <c r="A384" s="89"/>
      <c r="B384" s="44"/>
      <c r="C384" s="89"/>
      <c r="D384" s="89"/>
      <c r="E384" s="44"/>
      <c r="F384" s="44"/>
      <c r="G384" s="25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x14ac:dyDescent="0.2">
      <c r="A385" s="89"/>
      <c r="B385" s="44"/>
      <c r="C385" s="89"/>
      <c r="D385" s="89"/>
      <c r="E385" s="44"/>
      <c r="F385" s="44"/>
      <c r="G385" s="25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1:19" x14ac:dyDescent="0.2">
      <c r="A386" s="89"/>
      <c r="B386" s="44"/>
      <c r="C386" s="89"/>
      <c r="D386" s="89"/>
      <c r="E386" s="44"/>
      <c r="F386" s="44"/>
      <c r="G386" s="25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1:19" x14ac:dyDescent="0.2">
      <c r="A387" s="89"/>
      <c r="B387" s="44"/>
      <c r="C387" s="89"/>
      <c r="D387" s="89"/>
      <c r="E387" s="44"/>
      <c r="F387" s="44"/>
      <c r="G387" s="25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1:19" x14ac:dyDescent="0.2">
      <c r="A388" s="89"/>
      <c r="B388" s="44"/>
      <c r="C388" s="89"/>
      <c r="D388" s="89"/>
      <c r="E388" s="44"/>
      <c r="F388" s="44"/>
      <c r="G388" s="25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1:19" x14ac:dyDescent="0.2">
      <c r="A389" s="89"/>
      <c r="B389" s="44"/>
      <c r="C389" s="89"/>
      <c r="D389" s="89"/>
      <c r="E389" s="44"/>
      <c r="F389" s="44"/>
      <c r="G389" s="25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1:19" x14ac:dyDescent="0.2">
      <c r="A390" s="89"/>
      <c r="B390" s="44"/>
      <c r="C390" s="89"/>
      <c r="D390" s="89"/>
      <c r="E390" s="44"/>
      <c r="F390" s="44"/>
      <c r="G390" s="25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1:19" x14ac:dyDescent="0.2">
      <c r="A391" s="89"/>
      <c r="B391" s="44"/>
      <c r="C391" s="89"/>
      <c r="D391" s="89"/>
      <c r="E391" s="44"/>
      <c r="F391" s="44"/>
      <c r="G391" s="25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1:19" x14ac:dyDescent="0.2">
      <c r="A392" s="89"/>
      <c r="B392" s="44"/>
      <c r="C392" s="89"/>
      <c r="D392" s="89"/>
      <c r="E392" s="44"/>
      <c r="F392" s="44"/>
      <c r="G392" s="25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1:19" x14ac:dyDescent="0.2">
      <c r="A393" s="89"/>
      <c r="B393" s="44"/>
      <c r="C393" s="89"/>
      <c r="D393" s="89"/>
      <c r="E393" s="44"/>
      <c r="F393" s="44"/>
      <c r="G393" s="25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1:19" x14ac:dyDescent="0.2">
      <c r="A394" s="89"/>
      <c r="B394" s="44"/>
      <c r="C394" s="89"/>
      <c r="D394" s="89"/>
      <c r="E394" s="44"/>
      <c r="F394" s="44"/>
      <c r="G394" s="25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1:19" x14ac:dyDescent="0.2">
      <c r="A395" s="89"/>
      <c r="B395" s="44"/>
      <c r="C395" s="89"/>
      <c r="D395" s="89"/>
      <c r="E395" s="44"/>
      <c r="F395" s="44"/>
      <c r="G395" s="25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1:19" x14ac:dyDescent="0.2">
      <c r="A396" s="89"/>
      <c r="B396" s="44"/>
      <c r="C396" s="89"/>
      <c r="D396" s="89"/>
      <c r="E396" s="44"/>
      <c r="F396" s="44"/>
      <c r="G396" s="25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1:19" x14ac:dyDescent="0.2">
      <c r="A397" s="89"/>
      <c r="B397" s="44"/>
      <c r="C397" s="89"/>
      <c r="D397" s="89"/>
      <c r="E397" s="44"/>
      <c r="F397" s="44"/>
      <c r="G397" s="25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1:19" x14ac:dyDescent="0.2">
      <c r="A398" s="89"/>
      <c r="B398" s="44"/>
      <c r="C398" s="89"/>
      <c r="D398" s="89"/>
      <c r="E398" s="44"/>
      <c r="F398" s="44"/>
      <c r="G398" s="25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1:19" x14ac:dyDescent="0.2">
      <c r="A399" s="89"/>
      <c r="B399" s="44"/>
      <c r="C399" s="89"/>
      <c r="D399" s="89"/>
      <c r="E399" s="44"/>
      <c r="F399" s="44"/>
      <c r="G399" s="25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1:19" x14ac:dyDescent="0.2">
      <c r="A400" s="89"/>
      <c r="B400" s="44"/>
      <c r="C400" s="89"/>
      <c r="D400" s="89"/>
      <c r="E400" s="44"/>
      <c r="F400" s="44"/>
      <c r="G400" s="25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1:19" x14ac:dyDescent="0.2">
      <c r="A401" s="89"/>
      <c r="B401" s="44"/>
      <c r="C401" s="89"/>
      <c r="D401" s="89"/>
      <c r="E401" s="44"/>
      <c r="F401" s="44"/>
      <c r="G401" s="25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1:19" x14ac:dyDescent="0.2">
      <c r="A402" s="89"/>
      <c r="B402" s="44"/>
      <c r="C402" s="89"/>
      <c r="D402" s="89"/>
      <c r="E402" s="44"/>
      <c r="F402" s="44"/>
      <c r="G402" s="25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1:19" x14ac:dyDescent="0.2">
      <c r="A403" s="89"/>
      <c r="B403" s="44"/>
      <c r="C403" s="89"/>
      <c r="D403" s="89"/>
      <c r="E403" s="44"/>
      <c r="F403" s="44"/>
      <c r="G403" s="25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1:19" x14ac:dyDescent="0.2">
      <c r="A404" s="89"/>
      <c r="B404" s="44"/>
      <c r="C404" s="89"/>
      <c r="D404" s="89"/>
      <c r="E404" s="44"/>
      <c r="F404" s="44"/>
      <c r="G404" s="25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1:19" x14ac:dyDescent="0.2">
      <c r="A405" s="89"/>
      <c r="B405" s="44"/>
      <c r="C405" s="89"/>
      <c r="D405" s="89"/>
      <c r="E405" s="44"/>
      <c r="F405" s="44"/>
      <c r="G405" s="25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1:19" x14ac:dyDescent="0.2">
      <c r="A406" s="89"/>
      <c r="B406" s="44"/>
      <c r="C406" s="89"/>
      <c r="D406" s="89"/>
      <c r="E406" s="44"/>
      <c r="F406" s="44"/>
      <c r="G406" s="25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1:19" x14ac:dyDescent="0.2">
      <c r="A407" s="89"/>
      <c r="B407" s="44"/>
      <c r="C407" s="89"/>
      <c r="D407" s="89"/>
      <c r="E407" s="44"/>
      <c r="F407" s="44"/>
      <c r="G407" s="25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1:19" x14ac:dyDescent="0.2">
      <c r="A408" s="89"/>
      <c r="B408" s="44"/>
      <c r="C408" s="89"/>
      <c r="D408" s="89"/>
      <c r="E408" s="44"/>
      <c r="F408" s="44"/>
      <c r="G408" s="25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1:19" x14ac:dyDescent="0.2">
      <c r="A409" s="89"/>
      <c r="B409" s="44"/>
      <c r="C409" s="89"/>
      <c r="D409" s="89"/>
      <c r="E409" s="44"/>
      <c r="F409" s="44"/>
      <c r="G409" s="25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1:19" x14ac:dyDescent="0.2">
      <c r="A410" s="89"/>
      <c r="B410" s="44"/>
      <c r="C410" s="89"/>
      <c r="D410" s="89"/>
      <c r="E410" s="44"/>
      <c r="F410" s="44"/>
      <c r="G410" s="25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1:19" x14ac:dyDescent="0.2">
      <c r="A411" s="89"/>
      <c r="B411" s="44"/>
      <c r="C411" s="89"/>
      <c r="D411" s="89"/>
      <c r="E411" s="44"/>
      <c r="F411" s="44"/>
      <c r="G411" s="25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1:19" x14ac:dyDescent="0.2">
      <c r="A412" s="89"/>
      <c r="B412" s="44"/>
      <c r="C412" s="89"/>
      <c r="D412" s="89"/>
      <c r="E412" s="44"/>
      <c r="F412" s="44"/>
      <c r="G412" s="25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1:19" x14ac:dyDescent="0.2">
      <c r="A413" s="89"/>
      <c r="B413" s="44"/>
      <c r="C413" s="89"/>
      <c r="D413" s="89"/>
      <c r="E413" s="44"/>
      <c r="F413" s="44"/>
      <c r="G413" s="25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</row>
    <row r="414" spans="1:19" x14ac:dyDescent="0.2">
      <c r="A414" s="89"/>
      <c r="B414" s="44"/>
      <c r="C414" s="89"/>
      <c r="D414" s="89"/>
      <c r="E414" s="44"/>
      <c r="F414" s="44"/>
      <c r="G414" s="25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</row>
    <row r="415" spans="1:19" x14ac:dyDescent="0.2">
      <c r="A415" s="89"/>
      <c r="B415" s="44"/>
      <c r="C415" s="89"/>
      <c r="D415" s="89"/>
      <c r="E415" s="44"/>
      <c r="F415" s="44"/>
      <c r="G415" s="25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</row>
    <row r="416" spans="1:19" x14ac:dyDescent="0.2">
      <c r="A416" s="89"/>
      <c r="B416" s="44"/>
      <c r="C416" s="89"/>
      <c r="D416" s="89"/>
      <c r="E416" s="44"/>
      <c r="F416" s="44"/>
      <c r="G416" s="25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1:19" x14ac:dyDescent="0.2">
      <c r="A417" s="89"/>
      <c r="B417" s="44"/>
      <c r="C417" s="89"/>
      <c r="D417" s="89"/>
      <c r="E417" s="44"/>
      <c r="F417" s="44"/>
      <c r="G417" s="25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</row>
    <row r="418" spans="1:19" x14ac:dyDescent="0.2">
      <c r="A418" s="89"/>
      <c r="B418" s="44"/>
      <c r="C418" s="89"/>
      <c r="D418" s="89"/>
      <c r="E418" s="44"/>
      <c r="F418" s="44"/>
      <c r="G418" s="25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</row>
    <row r="419" spans="1:19" x14ac:dyDescent="0.2">
      <c r="A419" s="89"/>
      <c r="B419" s="44"/>
      <c r="C419" s="89"/>
      <c r="D419" s="89"/>
      <c r="E419" s="44"/>
      <c r="F419" s="44"/>
      <c r="G419" s="25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</row>
    <row r="420" spans="1:19" x14ac:dyDescent="0.2">
      <c r="A420" s="89"/>
      <c r="B420" s="44"/>
      <c r="C420" s="89"/>
      <c r="D420" s="89"/>
      <c r="E420" s="44"/>
      <c r="F420" s="44"/>
      <c r="G420" s="25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</row>
    <row r="421" spans="1:19" x14ac:dyDescent="0.2">
      <c r="A421" s="89"/>
      <c r="B421" s="44"/>
      <c r="C421" s="89"/>
      <c r="D421" s="89"/>
      <c r="E421" s="44"/>
      <c r="F421" s="44"/>
      <c r="G421" s="25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</row>
    <row r="422" spans="1:19" x14ac:dyDescent="0.2">
      <c r="A422" s="89"/>
      <c r="B422" s="44"/>
      <c r="C422" s="89"/>
      <c r="D422" s="89"/>
      <c r="E422" s="44"/>
      <c r="F422" s="44"/>
      <c r="G422" s="25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</row>
    <row r="423" spans="1:19" x14ac:dyDescent="0.2">
      <c r="A423" s="89"/>
      <c r="B423" s="44"/>
      <c r="C423" s="89"/>
      <c r="D423" s="89"/>
      <c r="E423" s="44"/>
      <c r="F423" s="44"/>
      <c r="G423" s="25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</row>
    <row r="424" spans="1:19" x14ac:dyDescent="0.2">
      <c r="A424" s="89"/>
      <c r="B424" s="44"/>
      <c r="C424" s="89"/>
      <c r="D424" s="89"/>
      <c r="E424" s="44"/>
      <c r="F424" s="44"/>
      <c r="G424" s="25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</row>
    <row r="425" spans="1:19" x14ac:dyDescent="0.2">
      <c r="A425" s="89"/>
      <c r="B425" s="44"/>
      <c r="C425" s="89"/>
      <c r="D425" s="89"/>
      <c r="E425" s="44"/>
      <c r="F425" s="44"/>
      <c r="G425" s="25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</row>
    <row r="426" spans="1:19" x14ac:dyDescent="0.2">
      <c r="A426" s="89"/>
      <c r="B426" s="44"/>
      <c r="C426" s="89"/>
      <c r="D426" s="89"/>
      <c r="E426" s="44"/>
      <c r="F426" s="44"/>
      <c r="G426" s="25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</row>
    <row r="427" spans="1:19" x14ac:dyDescent="0.2">
      <c r="A427" s="89"/>
      <c r="B427" s="44"/>
      <c r="C427" s="89"/>
      <c r="D427" s="89"/>
      <c r="E427" s="44"/>
      <c r="F427" s="44"/>
      <c r="G427" s="25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</row>
    <row r="428" spans="1:19" x14ac:dyDescent="0.2">
      <c r="A428" s="89"/>
      <c r="B428" s="44"/>
      <c r="C428" s="89"/>
      <c r="D428" s="89"/>
      <c r="E428" s="44"/>
      <c r="F428" s="44"/>
      <c r="G428" s="25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</row>
    <row r="429" spans="1:19" x14ac:dyDescent="0.2">
      <c r="A429" s="89"/>
      <c r="B429" s="44"/>
      <c r="C429" s="89"/>
      <c r="D429" s="89"/>
      <c r="E429" s="44"/>
      <c r="F429" s="44"/>
      <c r="G429" s="25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</row>
    <row r="430" spans="1:19" x14ac:dyDescent="0.2">
      <c r="A430" s="89"/>
      <c r="B430" s="44"/>
      <c r="C430" s="89"/>
      <c r="D430" s="89"/>
      <c r="E430" s="44"/>
      <c r="F430" s="44"/>
      <c r="G430" s="25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</row>
    <row r="431" spans="1:19" x14ac:dyDescent="0.2">
      <c r="A431" s="89"/>
      <c r="B431" s="44"/>
      <c r="C431" s="89"/>
      <c r="D431" s="89"/>
      <c r="E431" s="44"/>
      <c r="F431" s="44"/>
      <c r="G431" s="25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</row>
    <row r="432" spans="1:19" x14ac:dyDescent="0.2">
      <c r="A432" s="89"/>
      <c r="B432" s="44"/>
      <c r="C432" s="89"/>
      <c r="D432" s="89"/>
      <c r="E432" s="44"/>
      <c r="F432" s="44"/>
      <c r="G432" s="25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</row>
    <row r="433" spans="1:19" x14ac:dyDescent="0.2">
      <c r="A433" s="89"/>
      <c r="B433" s="44"/>
      <c r="C433" s="89"/>
      <c r="D433" s="89"/>
      <c r="E433" s="44"/>
      <c r="F433" s="44"/>
      <c r="G433" s="25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1:19" x14ac:dyDescent="0.2">
      <c r="A434" s="89"/>
      <c r="B434" s="44"/>
      <c r="C434" s="89"/>
      <c r="D434" s="89"/>
      <c r="E434" s="44"/>
      <c r="F434" s="44"/>
      <c r="G434" s="25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</row>
    <row r="435" spans="1:19" x14ac:dyDescent="0.2">
      <c r="A435" s="89"/>
      <c r="B435" s="44"/>
      <c r="C435" s="89"/>
      <c r="D435" s="89"/>
      <c r="E435" s="44"/>
      <c r="F435" s="44"/>
      <c r="G435" s="25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</row>
    <row r="436" spans="1:19" x14ac:dyDescent="0.2">
      <c r="A436" s="89"/>
      <c r="B436" s="44"/>
      <c r="C436" s="89"/>
      <c r="D436" s="89"/>
      <c r="E436" s="44"/>
      <c r="F436" s="44"/>
      <c r="G436" s="25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</row>
    <row r="437" spans="1:19" x14ac:dyDescent="0.2">
      <c r="A437" s="89"/>
      <c r="B437" s="44"/>
      <c r="C437" s="89"/>
      <c r="D437" s="89"/>
      <c r="E437" s="44"/>
      <c r="F437" s="44"/>
      <c r="G437" s="25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</row>
    <row r="438" spans="1:19" x14ac:dyDescent="0.2">
      <c r="A438" s="89"/>
      <c r="B438" s="44"/>
      <c r="C438" s="89"/>
      <c r="D438" s="89"/>
      <c r="E438" s="44"/>
      <c r="F438" s="44"/>
      <c r="G438" s="25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x14ac:dyDescent="0.2">
      <c r="A439" s="89"/>
      <c r="B439" s="44"/>
      <c r="C439" s="89"/>
      <c r="D439" s="89"/>
      <c r="E439" s="44"/>
      <c r="F439" s="44"/>
      <c r="G439" s="25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x14ac:dyDescent="0.2">
      <c r="A440" s="89"/>
      <c r="B440" s="44"/>
      <c r="C440" s="89"/>
      <c r="D440" s="89"/>
      <c r="E440" s="44"/>
      <c r="F440" s="44"/>
      <c r="G440" s="25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x14ac:dyDescent="0.2">
      <c r="A441" s="89"/>
      <c r="B441" s="44"/>
      <c r="C441" s="89"/>
      <c r="D441" s="89"/>
      <c r="E441" s="44"/>
      <c r="F441" s="44"/>
      <c r="G441" s="25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1:19" x14ac:dyDescent="0.2">
      <c r="A442" s="89"/>
      <c r="B442" s="44"/>
      <c r="C442" s="89"/>
      <c r="D442" s="89"/>
      <c r="E442" s="44"/>
      <c r="F442" s="44"/>
      <c r="G442" s="25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1:19" x14ac:dyDescent="0.2">
      <c r="A443" s="89"/>
      <c r="B443" s="44"/>
      <c r="C443" s="89"/>
      <c r="D443" s="89"/>
      <c r="E443" s="44"/>
      <c r="F443" s="44"/>
      <c r="G443" s="25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1:19" x14ac:dyDescent="0.2">
      <c r="A444" s="89"/>
      <c r="B444" s="44"/>
      <c r="C444" s="89"/>
      <c r="D444" s="89"/>
      <c r="E444" s="44"/>
      <c r="F444" s="44"/>
      <c r="G444" s="25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1:19" x14ac:dyDescent="0.2">
      <c r="A445" s="89"/>
      <c r="B445" s="44"/>
      <c r="C445" s="89"/>
      <c r="D445" s="89"/>
      <c r="E445" s="44"/>
      <c r="F445" s="44"/>
      <c r="G445" s="25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1:19" x14ac:dyDescent="0.2">
      <c r="A446" s="89"/>
      <c r="B446" s="44"/>
      <c r="C446" s="89"/>
      <c r="D446" s="89"/>
      <c r="E446" s="44"/>
      <c r="F446" s="44"/>
      <c r="G446" s="25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1:19" x14ac:dyDescent="0.2">
      <c r="A447" s="89"/>
      <c r="B447" s="44"/>
      <c r="C447" s="89"/>
      <c r="D447" s="89"/>
      <c r="E447" s="44"/>
      <c r="F447" s="44"/>
      <c r="G447" s="25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1:19" x14ac:dyDescent="0.2">
      <c r="A448" s="89"/>
      <c r="B448" s="44"/>
      <c r="C448" s="89"/>
      <c r="D448" s="89"/>
      <c r="E448" s="44"/>
      <c r="F448" s="44"/>
      <c r="G448" s="25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1:19" x14ac:dyDescent="0.2">
      <c r="A449" s="89"/>
      <c r="B449" s="44"/>
      <c r="C449" s="89"/>
      <c r="D449" s="89"/>
      <c r="E449" s="44"/>
      <c r="F449" s="44"/>
      <c r="G449" s="25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1:19" x14ac:dyDescent="0.2">
      <c r="A450" s="89"/>
      <c r="B450" s="44"/>
      <c r="C450" s="89"/>
      <c r="D450" s="89"/>
      <c r="E450" s="44"/>
      <c r="F450" s="44"/>
      <c r="G450" s="25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1:19" x14ac:dyDescent="0.2">
      <c r="A451" s="89"/>
      <c r="B451" s="44"/>
      <c r="C451" s="89"/>
      <c r="D451" s="89"/>
      <c r="E451" s="44"/>
      <c r="F451" s="44"/>
      <c r="G451" s="25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1:19" x14ac:dyDescent="0.2">
      <c r="A452" s="89"/>
      <c r="B452" s="44"/>
      <c r="C452" s="89"/>
      <c r="D452" s="89"/>
      <c r="E452" s="44"/>
      <c r="F452" s="44"/>
      <c r="G452" s="25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1:19" x14ac:dyDescent="0.2">
      <c r="A453" s="89"/>
      <c r="B453" s="44"/>
      <c r="C453" s="89"/>
      <c r="D453" s="89"/>
      <c r="E453" s="44"/>
      <c r="F453" s="44"/>
      <c r="G453" s="25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1:19" x14ac:dyDescent="0.2">
      <c r="A454" s="89"/>
      <c r="B454" s="44"/>
      <c r="C454" s="89"/>
      <c r="D454" s="89"/>
      <c r="E454" s="44"/>
      <c r="F454" s="44"/>
      <c r="G454" s="25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x14ac:dyDescent="0.2">
      <c r="A455" s="89"/>
      <c r="B455" s="44"/>
      <c r="C455" s="89"/>
      <c r="D455" s="89"/>
      <c r="E455" s="44"/>
      <c r="F455" s="44"/>
      <c r="G455" s="25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x14ac:dyDescent="0.2">
      <c r="A456" s="89"/>
      <c r="B456" s="44"/>
      <c r="C456" s="89"/>
      <c r="D456" s="89"/>
      <c r="E456" s="44"/>
      <c r="F456" s="44"/>
      <c r="G456" s="25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x14ac:dyDescent="0.2">
      <c r="A457" s="89"/>
      <c r="B457" s="44"/>
      <c r="C457" s="89"/>
      <c r="D457" s="89"/>
      <c r="E457" s="44"/>
      <c r="F457" s="44"/>
      <c r="G457" s="25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x14ac:dyDescent="0.2">
      <c r="A458" s="89"/>
      <c r="B458" s="44"/>
      <c r="C458" s="89"/>
      <c r="D458" s="89"/>
      <c r="E458" s="44"/>
      <c r="F458" s="44"/>
      <c r="G458" s="25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x14ac:dyDescent="0.2">
      <c r="A459" s="89"/>
      <c r="B459" s="44"/>
      <c r="C459" s="89"/>
      <c r="D459" s="89"/>
      <c r="E459" s="44"/>
      <c r="F459" s="44"/>
      <c r="G459" s="25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x14ac:dyDescent="0.2">
      <c r="A460" s="89"/>
      <c r="B460" s="44"/>
      <c r="C460" s="89"/>
      <c r="D460" s="89"/>
      <c r="E460" s="44"/>
      <c r="F460" s="44"/>
      <c r="G460" s="25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x14ac:dyDescent="0.2">
      <c r="A461" s="89"/>
      <c r="B461" s="44"/>
      <c r="C461" s="89"/>
      <c r="D461" s="89"/>
      <c r="E461" s="44"/>
      <c r="F461" s="44"/>
      <c r="G461" s="25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x14ac:dyDescent="0.2">
      <c r="A462" s="89"/>
      <c r="B462" s="44"/>
      <c r="C462" s="89"/>
      <c r="D462" s="89"/>
      <c r="E462" s="44"/>
      <c r="F462" s="44"/>
      <c r="G462" s="25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1:19" x14ac:dyDescent="0.2">
      <c r="A463" s="89"/>
      <c r="B463" s="44"/>
      <c r="C463" s="89"/>
      <c r="D463" s="89"/>
      <c r="E463" s="44"/>
      <c r="F463" s="44"/>
      <c r="G463" s="25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1:19" x14ac:dyDescent="0.2">
      <c r="A464" s="89"/>
      <c r="B464" s="44"/>
      <c r="C464" s="89"/>
      <c r="D464" s="89"/>
      <c r="E464" s="44"/>
      <c r="F464" s="44"/>
      <c r="G464" s="25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1:19" x14ac:dyDescent="0.2">
      <c r="A465" s="89"/>
      <c r="B465" s="44"/>
      <c r="C465" s="89"/>
      <c r="D465" s="89"/>
      <c r="E465" s="44"/>
      <c r="F465" s="44"/>
      <c r="G465" s="25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x14ac:dyDescent="0.2">
      <c r="A466" s="89"/>
      <c r="B466" s="44"/>
      <c r="C466" s="89"/>
      <c r="D466" s="89"/>
      <c r="E466" s="44"/>
      <c r="F466" s="44"/>
      <c r="G466" s="25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x14ac:dyDescent="0.2">
      <c r="A467" s="89"/>
      <c r="B467" s="44"/>
      <c r="C467" s="89"/>
      <c r="D467" s="89"/>
      <c r="E467" s="44"/>
      <c r="F467" s="44"/>
      <c r="G467" s="25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1:19" x14ac:dyDescent="0.2">
      <c r="A468" s="89"/>
      <c r="B468" s="44"/>
      <c r="C468" s="89"/>
      <c r="D468" s="89"/>
      <c r="E468" s="44"/>
      <c r="F468" s="44"/>
      <c r="G468" s="25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1:19" x14ac:dyDescent="0.2">
      <c r="A469" s="89"/>
      <c r="B469" s="44"/>
      <c r="C469" s="89"/>
      <c r="D469" s="89"/>
      <c r="E469" s="44"/>
      <c r="F469" s="44"/>
      <c r="G469" s="25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x14ac:dyDescent="0.2">
      <c r="A470" s="89"/>
      <c r="B470" s="44"/>
      <c r="C470" s="89"/>
      <c r="D470" s="89"/>
      <c r="E470" s="44"/>
      <c r="F470" s="44"/>
      <c r="G470" s="25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1:19" x14ac:dyDescent="0.2">
      <c r="A471" s="89"/>
      <c r="B471" s="44"/>
      <c r="C471" s="89"/>
      <c r="D471" s="89"/>
      <c r="E471" s="44"/>
      <c r="F471" s="44"/>
      <c r="G471" s="25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1:19" x14ac:dyDescent="0.2">
      <c r="A472" s="89"/>
      <c r="B472" s="44"/>
      <c r="C472" s="89"/>
      <c r="D472" s="89"/>
      <c r="E472" s="44"/>
      <c r="F472" s="44"/>
      <c r="G472" s="25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x14ac:dyDescent="0.2">
      <c r="A473" s="89"/>
      <c r="B473" s="44"/>
      <c r="C473" s="89"/>
      <c r="D473" s="89"/>
      <c r="E473" s="44"/>
      <c r="F473" s="44"/>
      <c r="G473" s="25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x14ac:dyDescent="0.2">
      <c r="A474" s="89"/>
      <c r="B474" s="44"/>
      <c r="C474" s="89"/>
      <c r="D474" s="89"/>
      <c r="E474" s="44"/>
      <c r="F474" s="44"/>
      <c r="G474" s="25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1:19" x14ac:dyDescent="0.2">
      <c r="A475" s="89"/>
      <c r="B475" s="44"/>
      <c r="C475" s="89"/>
      <c r="D475" s="89"/>
      <c r="E475" s="44"/>
      <c r="F475" s="44"/>
      <c r="G475" s="25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1:19" x14ac:dyDescent="0.2">
      <c r="A476" s="89"/>
      <c r="B476" s="44"/>
      <c r="C476" s="89"/>
      <c r="D476" s="89"/>
      <c r="E476" s="44"/>
      <c r="F476" s="44"/>
      <c r="G476" s="25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x14ac:dyDescent="0.2">
      <c r="A477" s="89"/>
      <c r="B477" s="44"/>
      <c r="C477" s="89"/>
      <c r="D477" s="89"/>
      <c r="E477" s="44"/>
      <c r="F477" s="44"/>
      <c r="G477" s="254"/>
      <c r="H477" s="44"/>
      <c r="I477" s="44"/>
      <c r="J477" s="44"/>
      <c r="K477" s="44"/>
      <c r="L477" s="44"/>
    </row>
    <row r="478" spans="1:19" x14ac:dyDescent="0.2">
      <c r="A478" s="89"/>
      <c r="B478" s="44"/>
      <c r="C478" s="89"/>
      <c r="D478" s="89"/>
      <c r="E478" s="44"/>
      <c r="F478" s="44"/>
      <c r="G478" s="254"/>
      <c r="H478" s="44"/>
      <c r="I478" s="44"/>
      <c r="J478" s="44"/>
      <c r="K478" s="44"/>
      <c r="L478" s="44"/>
    </row>
    <row r="479" spans="1:19" x14ac:dyDescent="0.2">
      <c r="A479" s="89"/>
      <c r="B479" s="44"/>
      <c r="C479" s="89"/>
      <c r="D479" s="89"/>
      <c r="E479" s="44"/>
      <c r="F479" s="44"/>
      <c r="G479" s="254"/>
      <c r="H479" s="44"/>
      <c r="I479" s="44"/>
      <c r="J479" s="44"/>
      <c r="K479" s="44"/>
      <c r="L479" s="44"/>
    </row>
    <row r="480" spans="1:19" x14ac:dyDescent="0.2">
      <c r="A480" s="89"/>
      <c r="B480" s="44"/>
      <c r="C480" s="89"/>
      <c r="D480" s="89"/>
      <c r="E480" s="44"/>
      <c r="F480" s="44"/>
      <c r="G480" s="254"/>
      <c r="H480" s="44"/>
      <c r="I480" s="44"/>
      <c r="J480" s="44"/>
      <c r="K480" s="44"/>
      <c r="L480" s="44"/>
    </row>
    <row r="481" spans="1:12" x14ac:dyDescent="0.2">
      <c r="A481" s="89"/>
      <c r="B481" s="44"/>
      <c r="C481" s="89"/>
      <c r="D481" s="89"/>
      <c r="E481" s="44"/>
      <c r="F481" s="44"/>
      <c r="G481" s="254"/>
      <c r="H481" s="44"/>
      <c r="I481" s="44"/>
      <c r="J481" s="44"/>
      <c r="K481" s="44"/>
      <c r="L481" s="44"/>
    </row>
    <row r="482" spans="1:12" x14ac:dyDescent="0.2">
      <c r="A482" s="89"/>
      <c r="B482" s="44"/>
      <c r="C482" s="89"/>
      <c r="D482" s="89"/>
      <c r="E482" s="44"/>
      <c r="F482" s="44"/>
      <c r="G482" s="254"/>
      <c r="H482" s="44"/>
      <c r="I482" s="44"/>
      <c r="J482" s="44"/>
      <c r="K482" s="44"/>
      <c r="L482" s="44"/>
    </row>
    <row r="483" spans="1:12" x14ac:dyDescent="0.2">
      <c r="A483" s="89"/>
      <c r="B483" s="44"/>
      <c r="C483" s="89"/>
      <c r="D483" s="89"/>
      <c r="E483" s="44"/>
      <c r="F483" s="44"/>
      <c r="G483" s="254"/>
      <c r="H483" s="44"/>
      <c r="I483" s="44"/>
      <c r="J483" s="44"/>
      <c r="K483" s="44"/>
      <c r="L483" s="44"/>
    </row>
    <row r="484" spans="1:12" x14ac:dyDescent="0.2">
      <c r="A484" s="89"/>
      <c r="B484" s="44"/>
      <c r="C484" s="89"/>
      <c r="D484" s="89"/>
      <c r="E484" s="44"/>
      <c r="F484" s="44"/>
      <c r="G484" s="254"/>
      <c r="H484" s="44"/>
      <c r="I484" s="44"/>
      <c r="J484" s="44"/>
      <c r="K484" s="44"/>
      <c r="L484" s="44"/>
    </row>
    <row r="485" spans="1:12" x14ac:dyDescent="0.2">
      <c r="A485" s="89"/>
      <c r="B485" s="44"/>
      <c r="C485" s="89"/>
      <c r="D485" s="89"/>
      <c r="E485" s="44"/>
      <c r="F485" s="44"/>
      <c r="G485" s="254"/>
      <c r="H485" s="44"/>
      <c r="I485" s="44"/>
      <c r="J485" s="44"/>
      <c r="K485" s="44"/>
      <c r="L485" s="44"/>
    </row>
    <row r="486" spans="1:12" x14ac:dyDescent="0.2">
      <c r="A486" s="89"/>
      <c r="B486" s="44"/>
      <c r="C486" s="89"/>
      <c r="D486" s="89"/>
      <c r="E486" s="44"/>
      <c r="F486" s="44"/>
      <c r="G486" s="254"/>
      <c r="H486" s="44"/>
      <c r="I486" s="44"/>
      <c r="J486" s="44"/>
      <c r="K486" s="44"/>
      <c r="L486" s="44"/>
    </row>
    <row r="487" spans="1:12" x14ac:dyDescent="0.2">
      <c r="A487" s="89"/>
      <c r="B487" s="44"/>
      <c r="C487" s="89"/>
      <c r="D487" s="89"/>
      <c r="E487" s="44"/>
      <c r="F487" s="44"/>
      <c r="G487" s="254"/>
      <c r="H487" s="44"/>
      <c r="I487" s="44"/>
      <c r="J487" s="44"/>
      <c r="K487" s="44"/>
      <c r="L487" s="44"/>
    </row>
    <row r="488" spans="1:12" x14ac:dyDescent="0.2">
      <c r="A488" s="89"/>
      <c r="B488" s="44"/>
      <c r="C488" s="89"/>
      <c r="D488" s="89"/>
      <c r="E488" s="44"/>
      <c r="F488" s="44"/>
      <c r="G488" s="254"/>
      <c r="H488" s="44"/>
      <c r="I488" s="44"/>
      <c r="J488" s="44"/>
      <c r="K488" s="44"/>
      <c r="L488" s="44"/>
    </row>
    <row r="489" spans="1:12" x14ac:dyDescent="0.2">
      <c r="A489" s="89"/>
      <c r="B489" s="44"/>
      <c r="C489" s="89"/>
      <c r="D489" s="89"/>
      <c r="E489" s="44"/>
      <c r="F489" s="44"/>
      <c r="G489" s="254"/>
      <c r="H489" s="44"/>
      <c r="I489" s="44"/>
      <c r="J489" s="44"/>
      <c r="K489" s="44"/>
      <c r="L489" s="44"/>
    </row>
    <row r="490" spans="1:12" x14ac:dyDescent="0.2">
      <c r="A490" s="89"/>
      <c r="B490" s="44"/>
      <c r="C490" s="89"/>
      <c r="D490" s="89"/>
      <c r="E490" s="44"/>
      <c r="F490" s="44"/>
      <c r="G490" s="254"/>
      <c r="H490" s="44"/>
      <c r="I490" s="44"/>
      <c r="J490" s="44"/>
      <c r="K490" s="44"/>
      <c r="L490" s="44"/>
    </row>
    <row r="491" spans="1:12" x14ac:dyDescent="0.2">
      <c r="A491" s="89"/>
      <c r="B491" s="44"/>
      <c r="C491" s="89"/>
      <c r="D491" s="89"/>
      <c r="E491" s="44"/>
      <c r="F491" s="44"/>
      <c r="G491" s="254"/>
      <c r="H491" s="44"/>
      <c r="I491" s="44"/>
      <c r="J491" s="44"/>
      <c r="K491" s="44"/>
      <c r="L491" s="44"/>
    </row>
    <row r="492" spans="1:12" x14ac:dyDescent="0.2">
      <c r="A492" s="89"/>
      <c r="B492" s="44"/>
      <c r="C492" s="89"/>
      <c r="D492" s="89"/>
      <c r="E492" s="44"/>
      <c r="F492" s="44"/>
      <c r="G492" s="254"/>
      <c r="H492" s="44"/>
      <c r="I492" s="44"/>
      <c r="J492" s="44"/>
      <c r="K492" s="44"/>
      <c r="L492" s="44"/>
    </row>
    <row r="493" spans="1:12" x14ac:dyDescent="0.2">
      <c r="A493" s="89"/>
      <c r="B493" s="44"/>
      <c r="C493" s="89"/>
      <c r="D493" s="89"/>
      <c r="E493" s="44"/>
      <c r="F493" s="44"/>
      <c r="G493" s="254"/>
      <c r="H493" s="44"/>
      <c r="I493" s="44"/>
      <c r="J493" s="44"/>
      <c r="K493" s="44"/>
      <c r="L493" s="44"/>
    </row>
    <row r="494" spans="1:12" x14ac:dyDescent="0.2">
      <c r="A494" s="89"/>
      <c r="B494" s="44"/>
      <c r="C494" s="89"/>
      <c r="D494" s="89"/>
      <c r="E494" s="44"/>
      <c r="F494" s="44"/>
      <c r="G494" s="254"/>
      <c r="H494" s="44"/>
      <c r="I494" s="44"/>
      <c r="J494" s="44"/>
      <c r="K494" s="44"/>
      <c r="L494" s="44"/>
    </row>
    <row r="495" spans="1:12" x14ac:dyDescent="0.2">
      <c r="A495" s="89"/>
      <c r="B495" s="44"/>
      <c r="C495" s="89"/>
      <c r="D495" s="89"/>
      <c r="E495" s="44"/>
      <c r="F495" s="44"/>
      <c r="G495" s="254"/>
      <c r="H495" s="44"/>
      <c r="I495" s="44"/>
      <c r="J495" s="44"/>
      <c r="K495" s="44"/>
      <c r="L495" s="44"/>
    </row>
    <row r="496" spans="1:12" x14ac:dyDescent="0.2">
      <c r="A496" s="89"/>
      <c r="B496" s="44"/>
      <c r="C496" s="89"/>
      <c r="D496" s="89"/>
      <c r="E496" s="44"/>
      <c r="F496" s="44"/>
      <c r="G496" s="254"/>
      <c r="H496" s="44"/>
      <c r="I496" s="44"/>
      <c r="J496" s="44"/>
      <c r="K496" s="44"/>
      <c r="L496" s="44"/>
    </row>
    <row r="497" spans="1:12" x14ac:dyDescent="0.2">
      <c r="A497" s="89"/>
      <c r="B497" s="44"/>
      <c r="C497" s="89"/>
      <c r="D497" s="89"/>
      <c r="E497" s="44"/>
      <c r="F497" s="44"/>
      <c r="G497" s="254"/>
      <c r="H497" s="44"/>
      <c r="I497" s="44"/>
      <c r="J497" s="44"/>
      <c r="K497" s="44"/>
      <c r="L497" s="44"/>
    </row>
    <row r="498" spans="1:12" x14ac:dyDescent="0.2">
      <c r="A498" s="89"/>
      <c r="B498" s="44"/>
      <c r="C498" s="89"/>
      <c r="D498" s="89"/>
      <c r="E498" s="44"/>
      <c r="F498" s="44"/>
      <c r="G498" s="254"/>
      <c r="H498" s="44"/>
      <c r="I498" s="44"/>
      <c r="J498" s="44"/>
      <c r="K498" s="44"/>
      <c r="L498" s="44"/>
    </row>
    <row r="499" spans="1:12" x14ac:dyDescent="0.2">
      <c r="A499" s="89"/>
      <c r="B499" s="44"/>
      <c r="C499" s="89"/>
      <c r="D499" s="89"/>
      <c r="E499" s="44"/>
      <c r="F499" s="44"/>
      <c r="G499" s="254"/>
      <c r="H499" s="44"/>
      <c r="I499" s="44"/>
      <c r="J499" s="44"/>
      <c r="K499" s="44"/>
      <c r="L499" s="44"/>
    </row>
    <row r="500" spans="1:12" x14ac:dyDescent="0.2">
      <c r="A500" s="89"/>
      <c r="B500" s="44"/>
      <c r="C500" s="89"/>
      <c r="D500" s="89"/>
      <c r="E500" s="44"/>
      <c r="F500" s="44"/>
      <c r="G500" s="254"/>
      <c r="H500" s="44"/>
      <c r="I500" s="44"/>
      <c r="J500" s="44"/>
      <c r="K500" s="44"/>
      <c r="L500" s="44"/>
    </row>
    <row r="501" spans="1:12" x14ac:dyDescent="0.2">
      <c r="A501" s="89"/>
      <c r="B501" s="44"/>
      <c r="C501" s="89"/>
      <c r="D501" s="89"/>
      <c r="E501" s="44"/>
      <c r="F501" s="44"/>
      <c r="G501" s="254"/>
      <c r="H501" s="44"/>
      <c r="I501" s="44"/>
      <c r="J501" s="44"/>
      <c r="K501" s="44"/>
      <c r="L501" s="44"/>
    </row>
    <row r="502" spans="1:12" x14ac:dyDescent="0.2">
      <c r="A502" s="89"/>
      <c r="B502" s="44"/>
      <c r="C502" s="89"/>
      <c r="D502" s="89"/>
      <c r="E502" s="44"/>
      <c r="F502" s="44"/>
      <c r="G502" s="254"/>
      <c r="H502" s="44"/>
      <c r="I502" s="44"/>
      <c r="J502" s="44"/>
      <c r="K502" s="44"/>
      <c r="L502" s="44"/>
    </row>
    <row r="503" spans="1:12" x14ac:dyDescent="0.2">
      <c r="A503" s="89"/>
      <c r="B503" s="44"/>
      <c r="C503" s="89"/>
      <c r="D503" s="89"/>
      <c r="E503" s="44"/>
      <c r="F503" s="44"/>
      <c r="G503" s="254"/>
      <c r="H503" s="44"/>
      <c r="I503" s="44"/>
      <c r="J503" s="44"/>
      <c r="K503" s="44"/>
      <c r="L503" s="44"/>
    </row>
    <row r="504" spans="1:12" x14ac:dyDescent="0.2">
      <c r="A504" s="89"/>
      <c r="B504" s="44"/>
      <c r="C504" s="89"/>
      <c r="D504" s="89"/>
      <c r="E504" s="44"/>
      <c r="F504" s="44"/>
      <c r="G504" s="254"/>
      <c r="H504" s="44"/>
      <c r="I504" s="44"/>
      <c r="J504" s="44"/>
      <c r="K504" s="44"/>
      <c r="L504" s="44"/>
    </row>
    <row r="505" spans="1:12" x14ac:dyDescent="0.2">
      <c r="A505" s="89"/>
      <c r="B505" s="44"/>
      <c r="C505" s="89"/>
      <c r="D505" s="89"/>
      <c r="E505" s="44"/>
      <c r="F505" s="44"/>
      <c r="G505" s="254"/>
      <c r="H505" s="44"/>
      <c r="I505" s="44"/>
      <c r="J505" s="44"/>
      <c r="K505" s="44"/>
      <c r="L505" s="44"/>
    </row>
    <row r="506" spans="1:12" x14ac:dyDescent="0.2">
      <c r="A506" s="89"/>
      <c r="B506" s="44"/>
      <c r="C506" s="89"/>
      <c r="D506" s="89"/>
      <c r="E506" s="44"/>
      <c r="F506" s="44"/>
      <c r="G506" s="254"/>
      <c r="H506" s="44"/>
      <c r="I506" s="44"/>
      <c r="J506" s="44"/>
      <c r="K506" s="44"/>
      <c r="L506" s="44"/>
    </row>
    <row r="507" spans="1:12" x14ac:dyDescent="0.2">
      <c r="A507" s="89"/>
      <c r="B507" s="44"/>
      <c r="C507" s="89"/>
      <c r="D507" s="89"/>
      <c r="E507" s="44"/>
      <c r="F507" s="44"/>
      <c r="G507" s="254"/>
      <c r="H507" s="44"/>
      <c r="I507" s="44"/>
      <c r="J507" s="44"/>
      <c r="K507" s="44"/>
      <c r="L507" s="44"/>
    </row>
    <row r="508" spans="1:12" x14ac:dyDescent="0.2">
      <c r="A508" s="89"/>
      <c r="B508" s="44"/>
      <c r="C508" s="89"/>
      <c r="D508" s="89"/>
      <c r="E508" s="44"/>
      <c r="F508" s="44"/>
      <c r="G508" s="254"/>
      <c r="H508" s="44"/>
      <c r="I508" s="44"/>
      <c r="J508" s="44"/>
      <c r="K508" s="44"/>
      <c r="L508" s="44"/>
    </row>
    <row r="509" spans="1:12" x14ac:dyDescent="0.2">
      <c r="A509" s="89"/>
      <c r="B509" s="44"/>
      <c r="C509" s="89"/>
      <c r="D509" s="89"/>
      <c r="E509" s="44"/>
      <c r="F509" s="44"/>
      <c r="G509" s="254"/>
      <c r="H509" s="44"/>
      <c r="I509" s="44"/>
      <c r="J509" s="44"/>
      <c r="K509" s="44"/>
      <c r="L509" s="44"/>
    </row>
    <row r="510" spans="1:12" x14ac:dyDescent="0.2">
      <c r="A510" s="89"/>
      <c r="B510" s="44"/>
      <c r="C510" s="89"/>
      <c r="D510" s="89"/>
      <c r="E510" s="44"/>
      <c r="F510" s="44"/>
      <c r="G510" s="254"/>
      <c r="H510" s="44"/>
      <c r="I510" s="44"/>
      <c r="J510" s="44"/>
      <c r="K510" s="44"/>
      <c r="L510" s="44"/>
    </row>
    <row r="511" spans="1:12" x14ac:dyDescent="0.2">
      <c r="A511" s="89"/>
      <c r="B511" s="44"/>
      <c r="C511" s="89"/>
      <c r="D511" s="89"/>
      <c r="E511" s="44"/>
      <c r="F511" s="44"/>
      <c r="G511" s="254"/>
      <c r="H511" s="44"/>
      <c r="I511" s="44"/>
      <c r="J511" s="44"/>
      <c r="K511" s="44"/>
      <c r="L511" s="44"/>
    </row>
    <row r="512" spans="1:12" x14ac:dyDescent="0.2">
      <c r="A512" s="89"/>
      <c r="B512" s="44"/>
      <c r="C512" s="89"/>
      <c r="D512" s="89"/>
      <c r="E512" s="44"/>
      <c r="F512" s="44"/>
      <c r="G512" s="254"/>
      <c r="H512" s="44"/>
      <c r="I512" s="44"/>
      <c r="J512" s="44"/>
      <c r="K512" s="44"/>
      <c r="L512" s="44"/>
    </row>
    <row r="513" spans="1:12" x14ac:dyDescent="0.2">
      <c r="A513" s="89"/>
      <c r="B513" s="44"/>
      <c r="C513" s="89"/>
      <c r="D513" s="89"/>
      <c r="E513" s="44"/>
      <c r="F513" s="44"/>
      <c r="G513" s="254"/>
      <c r="H513" s="44"/>
      <c r="I513" s="44"/>
      <c r="J513" s="44"/>
      <c r="K513" s="44"/>
      <c r="L513" s="44"/>
    </row>
    <row r="514" spans="1:12" x14ac:dyDescent="0.2">
      <c r="A514" s="89"/>
      <c r="B514" s="44"/>
      <c r="C514" s="89"/>
      <c r="D514" s="89"/>
      <c r="E514" s="44"/>
      <c r="F514" s="44"/>
      <c r="G514" s="254"/>
      <c r="H514" s="44"/>
      <c r="I514" s="44"/>
      <c r="J514" s="44"/>
      <c r="K514" s="44"/>
      <c r="L514" s="44"/>
    </row>
    <row r="515" spans="1:12" x14ac:dyDescent="0.2">
      <c r="A515" s="89"/>
      <c r="B515" s="44"/>
      <c r="C515" s="89"/>
      <c r="D515" s="89"/>
      <c r="E515" s="44"/>
      <c r="F515" s="44"/>
      <c r="G515" s="254"/>
      <c r="H515" s="44"/>
      <c r="I515" s="44"/>
      <c r="J515" s="44"/>
      <c r="K515" s="44"/>
      <c r="L515" s="44"/>
    </row>
    <row r="516" spans="1:12" x14ac:dyDescent="0.2">
      <c r="A516" s="89"/>
      <c r="B516" s="44"/>
      <c r="C516" s="89"/>
      <c r="D516" s="89"/>
      <c r="E516" s="44"/>
      <c r="F516" s="44"/>
      <c r="G516" s="254"/>
      <c r="H516" s="44"/>
      <c r="I516" s="44"/>
      <c r="J516" s="44"/>
      <c r="K516" s="44"/>
      <c r="L516" s="44"/>
    </row>
    <row r="517" spans="1:12" x14ac:dyDescent="0.2">
      <c r="A517" s="89"/>
      <c r="B517" s="44"/>
      <c r="C517" s="89"/>
      <c r="D517" s="89"/>
      <c r="E517" s="44"/>
      <c r="F517" s="44"/>
      <c r="G517" s="254"/>
      <c r="H517" s="44"/>
      <c r="I517" s="44"/>
      <c r="J517" s="44"/>
      <c r="K517" s="44"/>
      <c r="L517" s="44"/>
    </row>
    <row r="518" spans="1:12" x14ac:dyDescent="0.2">
      <c r="A518" s="89"/>
      <c r="B518" s="44"/>
      <c r="C518" s="89"/>
      <c r="D518" s="89"/>
      <c r="E518" s="44"/>
      <c r="F518" s="44"/>
      <c r="G518" s="254"/>
      <c r="H518" s="44"/>
      <c r="I518" s="44"/>
      <c r="J518" s="44"/>
      <c r="K518" s="44"/>
      <c r="L518" s="44"/>
    </row>
    <row r="519" spans="1:12" x14ac:dyDescent="0.2">
      <c r="A519" s="89"/>
      <c r="B519" s="44"/>
      <c r="C519" s="89"/>
      <c r="D519" s="89"/>
      <c r="E519" s="44"/>
      <c r="F519" s="44"/>
      <c r="G519" s="254"/>
      <c r="H519" s="44"/>
      <c r="I519" s="44"/>
      <c r="J519" s="44"/>
      <c r="K519" s="44"/>
      <c r="L519" s="44"/>
    </row>
    <row r="520" spans="1:12" x14ac:dyDescent="0.2">
      <c r="A520" s="89"/>
      <c r="B520" s="44"/>
      <c r="C520" s="89"/>
      <c r="D520" s="89"/>
      <c r="E520" s="44"/>
      <c r="F520" s="44"/>
      <c r="G520" s="254"/>
      <c r="H520" s="44"/>
      <c r="I520" s="44"/>
      <c r="J520" s="44"/>
      <c r="K520" s="44"/>
      <c r="L520" s="44"/>
    </row>
    <row r="521" spans="1:12" x14ac:dyDescent="0.2">
      <c r="A521" s="89"/>
      <c r="B521" s="44"/>
      <c r="C521" s="89"/>
      <c r="D521" s="89"/>
      <c r="E521" s="44"/>
      <c r="F521" s="44"/>
      <c r="G521" s="254"/>
      <c r="H521" s="44"/>
      <c r="I521" s="44"/>
      <c r="J521" s="44"/>
      <c r="K521" s="44"/>
      <c r="L521" s="44"/>
    </row>
    <row r="522" spans="1:12" x14ac:dyDescent="0.2">
      <c r="A522" s="89"/>
      <c r="B522" s="44"/>
      <c r="C522" s="89"/>
      <c r="D522" s="89"/>
      <c r="E522" s="44"/>
      <c r="F522" s="44"/>
      <c r="G522" s="254"/>
      <c r="H522" s="44"/>
      <c r="I522" s="44"/>
      <c r="J522" s="44"/>
      <c r="K522" s="44"/>
      <c r="L522" s="44"/>
    </row>
    <row r="523" spans="1:12" x14ac:dyDescent="0.2">
      <c r="A523" s="89"/>
      <c r="B523" s="44"/>
      <c r="C523" s="89"/>
      <c r="D523" s="89"/>
      <c r="E523" s="44"/>
      <c r="F523" s="44"/>
      <c r="G523" s="254"/>
      <c r="H523" s="44"/>
      <c r="I523" s="44"/>
      <c r="J523" s="44"/>
      <c r="K523" s="44"/>
      <c r="L523" s="44"/>
    </row>
    <row r="524" spans="1:12" x14ac:dyDescent="0.2">
      <c r="A524" s="89"/>
      <c r="B524" s="44"/>
      <c r="C524" s="89"/>
      <c r="D524" s="89"/>
      <c r="E524" s="44"/>
      <c r="F524" s="44"/>
      <c r="G524" s="254"/>
      <c r="H524" s="44"/>
      <c r="I524" s="44"/>
      <c r="J524" s="44"/>
      <c r="K524" s="44"/>
      <c r="L524" s="44"/>
    </row>
    <row r="525" spans="1:12" x14ac:dyDescent="0.2">
      <c r="A525" s="89"/>
      <c r="B525" s="44"/>
      <c r="C525" s="89"/>
      <c r="D525" s="89"/>
      <c r="E525" s="44"/>
      <c r="F525" s="44"/>
      <c r="G525" s="254"/>
      <c r="H525" s="44"/>
      <c r="I525" s="44"/>
      <c r="J525" s="44"/>
      <c r="K525" s="44"/>
      <c r="L525" s="44"/>
    </row>
    <row r="526" spans="1:12" x14ac:dyDescent="0.2">
      <c r="A526" s="89"/>
      <c r="B526" s="44"/>
      <c r="C526" s="89"/>
      <c r="D526" s="89"/>
      <c r="E526" s="44"/>
      <c r="F526" s="44"/>
      <c r="G526" s="254"/>
      <c r="H526" s="44"/>
      <c r="I526" s="44"/>
      <c r="J526" s="44"/>
      <c r="K526" s="44"/>
      <c r="L526" s="44"/>
    </row>
    <row r="527" spans="1:12" x14ac:dyDescent="0.2">
      <c r="A527" s="89"/>
      <c r="B527" s="44"/>
      <c r="C527" s="89"/>
      <c r="D527" s="89"/>
      <c r="E527" s="44"/>
      <c r="F527" s="44"/>
      <c r="G527" s="254"/>
      <c r="H527" s="44"/>
      <c r="I527" s="44"/>
      <c r="J527" s="44"/>
      <c r="K527" s="44"/>
      <c r="L527" s="44"/>
    </row>
    <row r="528" spans="1:12" x14ac:dyDescent="0.2">
      <c r="A528" s="89"/>
      <c r="B528" s="44"/>
      <c r="C528" s="89"/>
      <c r="D528" s="89"/>
      <c r="E528" s="44"/>
      <c r="F528" s="44"/>
      <c r="G528" s="254"/>
      <c r="H528" s="44"/>
      <c r="I528" s="44"/>
      <c r="J528" s="44"/>
      <c r="K528" s="44"/>
      <c r="L528" s="44"/>
    </row>
    <row r="529" spans="1:12" x14ac:dyDescent="0.2">
      <c r="A529" s="89"/>
      <c r="B529" s="44"/>
      <c r="C529" s="89"/>
      <c r="D529" s="89"/>
      <c r="E529" s="44"/>
      <c r="F529" s="44"/>
      <c r="G529" s="254"/>
      <c r="H529" s="44"/>
      <c r="I529" s="44"/>
      <c r="J529" s="44"/>
      <c r="K529" s="44"/>
      <c r="L529" s="44"/>
    </row>
    <row r="530" spans="1:12" x14ac:dyDescent="0.2">
      <c r="A530" s="89"/>
      <c r="B530" s="44"/>
      <c r="C530" s="89"/>
      <c r="D530" s="89"/>
      <c r="E530" s="44"/>
      <c r="F530" s="44"/>
      <c r="G530" s="254"/>
      <c r="H530" s="44"/>
      <c r="I530" s="44"/>
      <c r="J530" s="44"/>
      <c r="K530" s="44"/>
      <c r="L530" s="44"/>
    </row>
    <row r="531" spans="1:12" x14ac:dyDescent="0.2">
      <c r="A531" s="89"/>
      <c r="B531" s="44"/>
      <c r="C531" s="89"/>
      <c r="D531" s="89"/>
      <c r="E531" s="44"/>
      <c r="F531" s="44"/>
      <c r="G531" s="254"/>
      <c r="H531" s="44"/>
      <c r="I531" s="44"/>
      <c r="J531" s="44"/>
      <c r="K531" s="44"/>
      <c r="L531" s="44"/>
    </row>
    <row r="532" spans="1:12" x14ac:dyDescent="0.2">
      <c r="A532" s="89"/>
      <c r="B532" s="44"/>
      <c r="C532" s="89"/>
      <c r="D532" s="89"/>
      <c r="E532" s="44"/>
      <c r="F532" s="44"/>
      <c r="G532" s="254"/>
      <c r="H532" s="44"/>
      <c r="I532" s="44"/>
      <c r="J532" s="44"/>
      <c r="K532" s="44"/>
      <c r="L532" s="44"/>
    </row>
    <row r="533" spans="1:12" x14ac:dyDescent="0.2">
      <c r="A533" s="89"/>
      <c r="B533" s="44"/>
      <c r="C533" s="89"/>
      <c r="D533" s="89"/>
      <c r="E533" s="44"/>
      <c r="F533" s="44"/>
      <c r="G533" s="254"/>
      <c r="H533" s="44"/>
      <c r="I533" s="44"/>
      <c r="J533" s="44"/>
      <c r="K533" s="44"/>
      <c r="L533" s="44"/>
    </row>
    <row r="534" spans="1:12" x14ac:dyDescent="0.2">
      <c r="A534" s="89"/>
      <c r="B534" s="44"/>
      <c r="C534" s="89"/>
      <c r="D534" s="89"/>
      <c r="E534" s="44"/>
      <c r="F534" s="44"/>
      <c r="G534" s="254"/>
      <c r="H534" s="44"/>
      <c r="I534" s="44"/>
      <c r="J534" s="44"/>
      <c r="K534" s="44"/>
      <c r="L534" s="44"/>
    </row>
    <row r="535" spans="1:12" x14ac:dyDescent="0.2">
      <c r="A535" s="89"/>
      <c r="B535" s="44"/>
      <c r="C535" s="89"/>
      <c r="D535" s="89"/>
      <c r="E535" s="44"/>
      <c r="F535" s="44"/>
      <c r="G535" s="254"/>
      <c r="H535" s="44"/>
      <c r="I535" s="44"/>
      <c r="J535" s="44"/>
      <c r="K535" s="44"/>
      <c r="L535" s="44"/>
    </row>
    <row r="536" spans="1:12" x14ac:dyDescent="0.2">
      <c r="A536" s="89"/>
      <c r="B536" s="44"/>
      <c r="C536" s="89"/>
      <c r="D536" s="89"/>
      <c r="E536" s="44"/>
      <c r="F536" s="44"/>
      <c r="G536" s="254"/>
      <c r="H536" s="44"/>
      <c r="I536" s="44"/>
      <c r="J536" s="44"/>
      <c r="K536" s="44"/>
      <c r="L536" s="44"/>
    </row>
    <row r="537" spans="1:12" x14ac:dyDescent="0.2">
      <c r="A537" s="89"/>
      <c r="B537" s="44"/>
      <c r="C537" s="89"/>
      <c r="D537" s="89"/>
      <c r="E537" s="44"/>
      <c r="F537" s="44"/>
      <c r="G537" s="254"/>
      <c r="H537" s="44"/>
      <c r="I537" s="44"/>
      <c r="J537" s="44"/>
      <c r="K537" s="44"/>
      <c r="L537" s="44"/>
    </row>
    <row r="538" spans="1:12" x14ac:dyDescent="0.2">
      <c r="A538" s="89"/>
      <c r="B538" s="44"/>
      <c r="C538" s="89"/>
      <c r="D538" s="89"/>
      <c r="E538" s="44"/>
      <c r="F538" s="44"/>
      <c r="G538" s="254"/>
      <c r="H538" s="44"/>
      <c r="I538" s="44"/>
      <c r="J538" s="44"/>
      <c r="K538" s="44"/>
      <c r="L538" s="44"/>
    </row>
    <row r="539" spans="1:12" x14ac:dyDescent="0.2">
      <c r="A539" s="89"/>
      <c r="B539" s="44"/>
      <c r="C539" s="89"/>
      <c r="D539" s="89"/>
      <c r="E539" s="44"/>
      <c r="F539" s="44"/>
      <c r="G539" s="254"/>
      <c r="H539" s="44"/>
      <c r="I539" s="44"/>
      <c r="J539" s="44"/>
      <c r="K539" s="44"/>
      <c r="L539" s="44"/>
    </row>
    <row r="540" spans="1:12" x14ac:dyDescent="0.2">
      <c r="A540" s="89"/>
      <c r="B540" s="44"/>
      <c r="C540" s="89"/>
      <c r="D540" s="89"/>
      <c r="E540" s="44"/>
      <c r="F540" s="44"/>
      <c r="G540" s="254"/>
      <c r="H540" s="44"/>
      <c r="I540" s="44"/>
      <c r="J540" s="44"/>
      <c r="K540" s="44"/>
      <c r="L540" s="44"/>
    </row>
    <row r="541" spans="1:12" x14ac:dyDescent="0.2">
      <c r="A541" s="89"/>
      <c r="B541" s="44"/>
      <c r="C541" s="89"/>
      <c r="D541" s="89"/>
      <c r="E541" s="44"/>
      <c r="F541" s="44"/>
      <c r="G541" s="254"/>
      <c r="H541" s="44"/>
      <c r="I541" s="44"/>
      <c r="J541" s="44"/>
      <c r="K541" s="44"/>
      <c r="L541" s="44"/>
    </row>
    <row r="542" spans="1:12" x14ac:dyDescent="0.2">
      <c r="A542" s="89"/>
      <c r="B542" s="44"/>
      <c r="C542" s="89"/>
      <c r="D542" s="89"/>
      <c r="E542" s="44"/>
      <c r="F542" s="44"/>
      <c r="G542" s="254"/>
      <c r="H542" s="44"/>
      <c r="I542" s="44"/>
      <c r="J542" s="44"/>
      <c r="K542" s="44"/>
      <c r="L542" s="44"/>
    </row>
    <row r="543" spans="1:12" x14ac:dyDescent="0.2">
      <c r="A543" s="89"/>
      <c r="B543" s="44"/>
      <c r="C543" s="89"/>
      <c r="D543" s="89"/>
      <c r="E543" s="44"/>
      <c r="F543" s="44"/>
      <c r="G543" s="254"/>
      <c r="H543" s="44"/>
      <c r="I543" s="44"/>
      <c r="J543" s="44"/>
      <c r="K543" s="44"/>
      <c r="L543" s="44"/>
    </row>
    <row r="544" spans="1:12" x14ac:dyDescent="0.2">
      <c r="A544" s="89"/>
      <c r="B544" s="44"/>
      <c r="C544" s="89"/>
      <c r="D544" s="89"/>
      <c r="E544" s="44"/>
      <c r="F544" s="44"/>
      <c r="G544" s="254"/>
      <c r="H544" s="44"/>
      <c r="I544" s="44"/>
      <c r="J544" s="44"/>
      <c r="K544" s="44"/>
      <c r="L544" s="44"/>
    </row>
    <row r="545" spans="1:12" x14ac:dyDescent="0.2">
      <c r="A545" s="89"/>
      <c r="B545" s="44"/>
      <c r="C545" s="89"/>
      <c r="D545" s="89"/>
      <c r="E545" s="44"/>
      <c r="F545" s="44"/>
      <c r="G545" s="254"/>
      <c r="H545" s="44"/>
      <c r="I545" s="44"/>
      <c r="J545" s="44"/>
      <c r="K545" s="44"/>
      <c r="L545" s="44"/>
    </row>
    <row r="546" spans="1:12" x14ac:dyDescent="0.2">
      <c r="A546" s="89"/>
      <c r="B546" s="44"/>
      <c r="C546" s="89"/>
      <c r="D546" s="89"/>
      <c r="E546" s="44"/>
      <c r="F546" s="44"/>
      <c r="G546" s="254"/>
      <c r="H546" s="44"/>
      <c r="I546" s="44"/>
      <c r="J546" s="44"/>
      <c r="K546" s="44"/>
      <c r="L546" s="44"/>
    </row>
    <row r="547" spans="1:12" x14ac:dyDescent="0.2">
      <c r="A547" s="89"/>
      <c r="B547" s="44"/>
      <c r="C547" s="89"/>
      <c r="D547" s="89"/>
      <c r="E547" s="44"/>
      <c r="F547" s="44"/>
      <c r="G547" s="254"/>
      <c r="H547" s="44"/>
      <c r="I547" s="44"/>
      <c r="J547" s="44"/>
      <c r="K547" s="44"/>
      <c r="L547" s="44"/>
    </row>
    <row r="548" spans="1:12" x14ac:dyDescent="0.2">
      <c r="A548" s="89"/>
      <c r="B548" s="44"/>
      <c r="C548" s="89"/>
      <c r="D548" s="89"/>
      <c r="E548" s="44"/>
      <c r="F548" s="44"/>
      <c r="G548" s="254"/>
      <c r="H548" s="44"/>
      <c r="I548" s="44"/>
      <c r="J548" s="44"/>
      <c r="K548" s="44"/>
      <c r="L548" s="44"/>
    </row>
    <row r="549" spans="1:12" x14ac:dyDescent="0.2">
      <c r="A549" s="89"/>
      <c r="B549" s="44"/>
      <c r="C549" s="89"/>
      <c r="D549" s="89"/>
      <c r="E549" s="44"/>
      <c r="F549" s="44"/>
      <c r="G549" s="254"/>
      <c r="H549" s="44"/>
      <c r="I549" s="44"/>
      <c r="J549" s="44"/>
      <c r="K549" s="44"/>
      <c r="L549" s="44"/>
    </row>
    <row r="550" spans="1:12" x14ac:dyDescent="0.2">
      <c r="A550" s="89"/>
      <c r="B550" s="44"/>
      <c r="C550" s="89"/>
      <c r="D550" s="89"/>
      <c r="E550" s="44"/>
      <c r="F550" s="44"/>
      <c r="G550" s="254"/>
      <c r="H550" s="44"/>
      <c r="I550" s="44"/>
      <c r="J550" s="44"/>
      <c r="K550" s="44"/>
      <c r="L550" s="44"/>
    </row>
    <row r="551" spans="1:12" x14ac:dyDescent="0.2">
      <c r="A551" s="89"/>
      <c r="B551" s="44"/>
      <c r="C551" s="89"/>
      <c r="D551" s="89"/>
      <c r="E551" s="44"/>
      <c r="F551" s="44"/>
      <c r="G551" s="254"/>
      <c r="H551" s="44"/>
      <c r="I551" s="44"/>
      <c r="J551" s="44"/>
      <c r="K551" s="44"/>
      <c r="L551" s="44"/>
    </row>
    <row r="552" spans="1:12" x14ac:dyDescent="0.2">
      <c r="A552" s="89"/>
      <c r="B552" s="44"/>
      <c r="C552" s="89"/>
      <c r="D552" s="89"/>
      <c r="E552" s="44"/>
      <c r="F552" s="44"/>
      <c r="G552" s="254"/>
      <c r="H552" s="44"/>
      <c r="I552" s="44"/>
      <c r="J552" s="44"/>
      <c r="K552" s="44"/>
      <c r="L552" s="44"/>
    </row>
    <row r="553" spans="1:12" x14ac:dyDescent="0.2">
      <c r="A553" s="89"/>
      <c r="B553" s="44"/>
      <c r="C553" s="89"/>
      <c r="D553" s="89"/>
      <c r="E553" s="44"/>
      <c r="F553" s="44"/>
      <c r="G553" s="254"/>
      <c r="H553" s="44"/>
      <c r="I553" s="44"/>
      <c r="J553" s="44"/>
      <c r="K553" s="44"/>
      <c r="L553" s="44"/>
    </row>
    <row r="554" spans="1:12" x14ac:dyDescent="0.2">
      <c r="A554" s="89"/>
      <c r="B554" s="44"/>
      <c r="C554" s="89"/>
      <c r="D554" s="89"/>
      <c r="E554" s="44"/>
      <c r="F554" s="44"/>
      <c r="G554" s="254"/>
      <c r="H554" s="44"/>
      <c r="I554" s="44"/>
      <c r="J554" s="44"/>
      <c r="K554" s="44"/>
      <c r="L554" s="44"/>
    </row>
    <row r="555" spans="1:12" x14ac:dyDescent="0.2">
      <c r="A555" s="89"/>
      <c r="B555" s="44"/>
      <c r="C555" s="89"/>
      <c r="D555" s="89"/>
      <c r="E555" s="44"/>
      <c r="F555" s="44"/>
      <c r="G555" s="254"/>
      <c r="H555" s="44"/>
      <c r="I555" s="44"/>
      <c r="J555" s="44"/>
      <c r="K555" s="44"/>
      <c r="L555" s="44"/>
    </row>
    <row r="556" spans="1:12" x14ac:dyDescent="0.2">
      <c r="A556" s="89"/>
      <c r="B556" s="44"/>
      <c r="C556" s="89"/>
      <c r="D556" s="89"/>
      <c r="E556" s="44"/>
      <c r="F556" s="44"/>
      <c r="G556" s="254"/>
      <c r="H556" s="44"/>
      <c r="I556" s="44"/>
      <c r="J556" s="44"/>
      <c r="K556" s="44"/>
      <c r="L556" s="44"/>
    </row>
    <row r="557" spans="1:12" x14ac:dyDescent="0.2">
      <c r="A557" s="89"/>
      <c r="B557" s="44"/>
      <c r="C557" s="89"/>
      <c r="D557" s="89"/>
      <c r="E557" s="44"/>
      <c r="F557" s="44"/>
      <c r="G557" s="254"/>
      <c r="H557" s="44"/>
      <c r="I557" s="44"/>
      <c r="J557" s="44"/>
      <c r="K557" s="44"/>
      <c r="L557" s="44"/>
    </row>
    <row r="558" spans="1:12" x14ac:dyDescent="0.2">
      <c r="A558" s="89"/>
      <c r="B558" s="44"/>
      <c r="C558" s="89"/>
      <c r="D558" s="89"/>
      <c r="E558" s="44"/>
      <c r="F558" s="44"/>
      <c r="G558" s="254"/>
      <c r="H558" s="44"/>
      <c r="I558" s="44"/>
      <c r="J558" s="44"/>
      <c r="K558" s="44"/>
      <c r="L558" s="44"/>
    </row>
    <row r="559" spans="1:12" x14ac:dyDescent="0.2">
      <c r="A559" s="89"/>
      <c r="B559" s="44"/>
      <c r="C559" s="89"/>
      <c r="D559" s="89"/>
      <c r="E559" s="44"/>
      <c r="F559" s="44"/>
      <c r="G559" s="254"/>
      <c r="H559" s="44"/>
      <c r="I559" s="44"/>
      <c r="J559" s="44"/>
      <c r="K559" s="44"/>
      <c r="L559" s="44"/>
    </row>
    <row r="560" spans="1:12" x14ac:dyDescent="0.2">
      <c r="A560" s="89"/>
      <c r="B560" s="44"/>
      <c r="C560" s="89"/>
      <c r="D560" s="89"/>
      <c r="E560" s="44"/>
      <c r="F560" s="44"/>
      <c r="G560" s="254"/>
      <c r="H560" s="44"/>
      <c r="I560" s="44"/>
      <c r="J560" s="44"/>
      <c r="K560" s="44"/>
      <c r="L560" s="44"/>
    </row>
    <row r="561" spans="1:12" x14ac:dyDescent="0.2">
      <c r="A561" s="89"/>
      <c r="B561" s="44"/>
      <c r="C561" s="89"/>
      <c r="D561" s="89"/>
      <c r="E561" s="44"/>
      <c r="F561" s="44"/>
      <c r="G561" s="254"/>
      <c r="H561" s="44"/>
      <c r="I561" s="44"/>
      <c r="J561" s="44"/>
      <c r="K561" s="44"/>
      <c r="L561" s="44"/>
    </row>
    <row r="562" spans="1:12" x14ac:dyDescent="0.2">
      <c r="A562" s="89"/>
      <c r="B562" s="44"/>
      <c r="C562" s="89"/>
      <c r="D562" s="89"/>
      <c r="E562" s="44"/>
      <c r="F562" s="44"/>
      <c r="G562" s="254"/>
      <c r="H562" s="44"/>
      <c r="I562" s="44"/>
      <c r="J562" s="44"/>
      <c r="K562" s="44"/>
      <c r="L562" s="44"/>
    </row>
    <row r="563" spans="1:12" x14ac:dyDescent="0.2">
      <c r="A563" s="89"/>
      <c r="B563" s="44"/>
      <c r="C563" s="89"/>
      <c r="D563" s="89"/>
      <c r="E563" s="44"/>
      <c r="F563" s="44"/>
      <c r="G563" s="254"/>
      <c r="H563" s="44"/>
      <c r="I563" s="44"/>
      <c r="J563" s="44"/>
      <c r="K563" s="44"/>
      <c r="L563" s="44"/>
    </row>
    <row r="564" spans="1:12" x14ac:dyDescent="0.2">
      <c r="A564" s="89"/>
      <c r="B564" s="44"/>
      <c r="C564" s="89"/>
      <c r="D564" s="89"/>
      <c r="E564" s="44"/>
      <c r="F564" s="44"/>
      <c r="G564" s="254"/>
      <c r="H564" s="44"/>
      <c r="I564" s="44"/>
      <c r="J564" s="44"/>
      <c r="K564" s="44"/>
      <c r="L564" s="44"/>
    </row>
    <row r="565" spans="1:12" x14ac:dyDescent="0.2">
      <c r="A565" s="89"/>
      <c r="B565" s="44"/>
      <c r="C565" s="89"/>
      <c r="D565" s="89"/>
      <c r="E565" s="44"/>
      <c r="F565" s="44"/>
      <c r="G565" s="254"/>
      <c r="H565" s="44"/>
      <c r="I565" s="44"/>
      <c r="J565" s="44"/>
      <c r="K565" s="44"/>
      <c r="L565" s="44"/>
    </row>
    <row r="566" spans="1:12" x14ac:dyDescent="0.2">
      <c r="A566" s="89"/>
      <c r="B566" s="44"/>
      <c r="C566" s="89"/>
      <c r="D566" s="89"/>
      <c r="E566" s="44"/>
      <c r="F566" s="44"/>
      <c r="G566" s="254"/>
      <c r="H566" s="44"/>
      <c r="I566" s="44"/>
      <c r="J566" s="44"/>
      <c r="K566" s="44"/>
      <c r="L566" s="44"/>
    </row>
    <row r="567" spans="1:12" x14ac:dyDescent="0.2">
      <c r="A567" s="89"/>
      <c r="B567" s="44"/>
      <c r="C567" s="89"/>
      <c r="D567" s="89"/>
      <c r="E567" s="44"/>
      <c r="F567" s="44"/>
      <c r="G567" s="254"/>
      <c r="H567" s="44"/>
      <c r="I567" s="44"/>
      <c r="J567" s="44"/>
      <c r="K567" s="44"/>
      <c r="L567" s="44"/>
    </row>
    <row r="568" spans="1:12" x14ac:dyDescent="0.2">
      <c r="A568" s="89"/>
      <c r="B568" s="44"/>
      <c r="C568" s="89"/>
      <c r="D568" s="89"/>
      <c r="E568" s="44"/>
      <c r="F568" s="44"/>
      <c r="G568" s="254"/>
      <c r="H568" s="44"/>
      <c r="I568" s="44"/>
      <c r="J568" s="44"/>
      <c r="K568" s="44"/>
      <c r="L568" s="44"/>
    </row>
    <row r="569" spans="1:12" x14ac:dyDescent="0.2">
      <c r="A569" s="89"/>
      <c r="B569" s="44"/>
      <c r="C569" s="89"/>
      <c r="D569" s="89"/>
      <c r="E569" s="44"/>
      <c r="F569" s="44"/>
      <c r="G569" s="254"/>
      <c r="H569" s="44"/>
      <c r="I569" s="44"/>
      <c r="J569" s="44"/>
      <c r="K569" s="44"/>
      <c r="L569" s="44"/>
    </row>
    <row r="570" spans="1:12" x14ac:dyDescent="0.2">
      <c r="A570" s="89"/>
      <c r="B570" s="44"/>
      <c r="C570" s="89"/>
      <c r="D570" s="89"/>
      <c r="E570" s="44"/>
      <c r="F570" s="44"/>
      <c r="G570" s="254"/>
      <c r="H570" s="44"/>
      <c r="I570" s="44"/>
      <c r="J570" s="44"/>
      <c r="K570" s="44"/>
      <c r="L570" s="44"/>
    </row>
    <row r="571" spans="1:12" x14ac:dyDescent="0.2">
      <c r="A571" s="89"/>
      <c r="B571" s="44"/>
      <c r="C571" s="89"/>
      <c r="D571" s="89"/>
      <c r="E571" s="44"/>
      <c r="F571" s="44"/>
      <c r="G571" s="254"/>
      <c r="H571" s="44"/>
      <c r="I571" s="44"/>
      <c r="J571" s="44"/>
      <c r="K571" s="44"/>
      <c r="L571" s="44"/>
    </row>
    <row r="572" spans="1:12" x14ac:dyDescent="0.2">
      <c r="A572" s="89"/>
      <c r="B572" s="44"/>
      <c r="C572" s="89"/>
      <c r="D572" s="89"/>
      <c r="E572" s="44"/>
      <c r="F572" s="44"/>
      <c r="G572" s="254"/>
      <c r="H572" s="44"/>
      <c r="I572" s="44"/>
      <c r="J572" s="44"/>
      <c r="K572" s="44"/>
      <c r="L572" s="44"/>
    </row>
    <row r="573" spans="1:12" x14ac:dyDescent="0.2">
      <c r="A573" s="89"/>
      <c r="B573" s="44"/>
      <c r="C573" s="89"/>
      <c r="D573" s="89"/>
      <c r="E573" s="44"/>
      <c r="F573" s="44"/>
      <c r="G573" s="254"/>
      <c r="H573" s="44"/>
      <c r="I573" s="44"/>
      <c r="J573" s="44"/>
      <c r="K573" s="44"/>
      <c r="L573" s="44"/>
    </row>
    <row r="574" spans="1:12" x14ac:dyDescent="0.2">
      <c r="A574" s="89"/>
      <c r="B574" s="44"/>
      <c r="C574" s="89"/>
      <c r="D574" s="89"/>
      <c r="E574" s="44"/>
      <c r="F574" s="44"/>
      <c r="G574" s="254"/>
      <c r="H574" s="44"/>
      <c r="I574" s="44"/>
      <c r="J574" s="44"/>
      <c r="K574" s="44"/>
      <c r="L574" s="44"/>
    </row>
    <row r="575" spans="1:12" x14ac:dyDescent="0.2">
      <c r="A575" s="89"/>
      <c r="B575" s="44"/>
      <c r="C575" s="89"/>
      <c r="D575" s="89"/>
      <c r="E575" s="44"/>
      <c r="F575" s="44"/>
      <c r="G575" s="254"/>
      <c r="H575" s="44"/>
      <c r="I575" s="44"/>
      <c r="J575" s="44"/>
      <c r="K575" s="44"/>
      <c r="L575" s="44"/>
    </row>
    <row r="576" spans="1:12" x14ac:dyDescent="0.2">
      <c r="A576" s="89"/>
      <c r="B576" s="44"/>
      <c r="C576" s="89"/>
      <c r="D576" s="89"/>
      <c r="E576" s="44"/>
      <c r="F576" s="44"/>
      <c r="G576" s="254"/>
      <c r="H576" s="44"/>
      <c r="I576" s="44"/>
      <c r="J576" s="44"/>
      <c r="K576" s="44"/>
      <c r="L576" s="44"/>
    </row>
    <row r="577" spans="1:12" x14ac:dyDescent="0.2">
      <c r="A577" s="89"/>
      <c r="B577" s="44"/>
      <c r="C577" s="89"/>
      <c r="D577" s="89"/>
      <c r="E577" s="44"/>
      <c r="F577" s="44"/>
      <c r="G577" s="254"/>
      <c r="H577" s="44"/>
      <c r="I577" s="44"/>
      <c r="J577" s="44"/>
      <c r="K577" s="44"/>
      <c r="L577" s="44"/>
    </row>
    <row r="578" spans="1:12" x14ac:dyDescent="0.2">
      <c r="A578" s="89"/>
      <c r="B578" s="44"/>
      <c r="C578" s="89"/>
      <c r="D578" s="89"/>
      <c r="E578" s="44"/>
      <c r="F578" s="44"/>
      <c r="G578" s="254"/>
      <c r="H578" s="44"/>
      <c r="I578" s="44"/>
      <c r="J578" s="44"/>
      <c r="K578" s="44"/>
      <c r="L578" s="44"/>
    </row>
    <row r="579" spans="1:12" x14ac:dyDescent="0.2">
      <c r="A579" s="89"/>
      <c r="B579" s="44"/>
      <c r="C579" s="89"/>
      <c r="D579" s="89"/>
      <c r="E579" s="44"/>
      <c r="F579" s="44"/>
      <c r="G579" s="254"/>
      <c r="H579" s="44"/>
      <c r="I579" s="44"/>
      <c r="J579" s="44"/>
      <c r="K579" s="44"/>
      <c r="L579" s="44"/>
    </row>
    <row r="580" spans="1:12" x14ac:dyDescent="0.2">
      <c r="A580" s="89"/>
      <c r="B580" s="44"/>
      <c r="C580" s="89"/>
      <c r="D580" s="89"/>
      <c r="E580" s="44"/>
      <c r="F580" s="44"/>
      <c r="G580" s="254"/>
      <c r="H580" s="44"/>
      <c r="I580" s="44"/>
      <c r="J580" s="44"/>
      <c r="K580" s="44"/>
      <c r="L580" s="44"/>
    </row>
    <row r="581" spans="1:12" x14ac:dyDescent="0.2">
      <c r="A581" s="89"/>
      <c r="B581" s="44"/>
      <c r="C581" s="89"/>
      <c r="D581" s="89"/>
      <c r="E581" s="44"/>
      <c r="F581" s="44"/>
      <c r="G581" s="254"/>
      <c r="H581" s="44"/>
      <c r="I581" s="44"/>
      <c r="J581" s="44"/>
      <c r="K581" s="44"/>
      <c r="L581" s="44"/>
    </row>
    <row r="582" spans="1:12" x14ac:dyDescent="0.2">
      <c r="A582" s="89"/>
      <c r="B582" s="44"/>
      <c r="C582" s="89"/>
      <c r="D582" s="89"/>
      <c r="E582" s="44"/>
      <c r="F582" s="44"/>
      <c r="G582" s="254"/>
      <c r="H582" s="44"/>
      <c r="I582" s="44"/>
      <c r="J582" s="44"/>
      <c r="K582" s="44"/>
      <c r="L582" s="44"/>
    </row>
    <row r="583" spans="1:12" x14ac:dyDescent="0.2">
      <c r="A583" s="89"/>
      <c r="B583" s="44"/>
      <c r="C583" s="89"/>
      <c r="D583" s="89"/>
      <c r="E583" s="44"/>
      <c r="F583" s="44"/>
      <c r="G583" s="254"/>
      <c r="H583" s="44"/>
      <c r="I583" s="44"/>
      <c r="J583" s="44"/>
      <c r="K583" s="44"/>
      <c r="L583" s="44"/>
    </row>
    <row r="584" spans="1:12" x14ac:dyDescent="0.2">
      <c r="A584" s="89"/>
      <c r="B584" s="44"/>
      <c r="C584" s="89"/>
      <c r="D584" s="89"/>
      <c r="E584" s="44"/>
      <c r="F584" s="44"/>
      <c r="G584" s="254"/>
      <c r="H584" s="44"/>
      <c r="I584" s="44"/>
      <c r="J584" s="44"/>
      <c r="K584" s="44"/>
      <c r="L584" s="44"/>
    </row>
    <row r="585" spans="1:12" x14ac:dyDescent="0.2">
      <c r="A585" s="89"/>
      <c r="B585" s="44"/>
      <c r="C585" s="89"/>
      <c r="D585" s="89"/>
      <c r="E585" s="44"/>
      <c r="F585" s="44"/>
      <c r="G585" s="254"/>
      <c r="H585" s="44"/>
      <c r="I585" s="44"/>
      <c r="J585" s="44"/>
      <c r="K585" s="44"/>
      <c r="L585" s="44"/>
    </row>
    <row r="586" spans="1:12" x14ac:dyDescent="0.2">
      <c r="A586" s="89"/>
      <c r="B586" s="44"/>
      <c r="C586" s="89"/>
      <c r="D586" s="89"/>
      <c r="E586" s="44"/>
      <c r="F586" s="44"/>
      <c r="G586" s="254"/>
      <c r="H586" s="44"/>
      <c r="I586" s="44"/>
      <c r="J586" s="44"/>
      <c r="K586" s="44"/>
      <c r="L586" s="44"/>
    </row>
    <row r="587" spans="1:12" x14ac:dyDescent="0.2">
      <c r="A587" s="89"/>
      <c r="B587" s="44"/>
      <c r="C587" s="89"/>
      <c r="D587" s="89"/>
      <c r="E587" s="44"/>
      <c r="F587" s="44"/>
      <c r="G587" s="254"/>
      <c r="H587" s="44"/>
      <c r="I587" s="44"/>
      <c r="J587" s="44"/>
      <c r="K587" s="44"/>
      <c r="L587" s="44"/>
    </row>
    <row r="588" spans="1:12" x14ac:dyDescent="0.2">
      <c r="A588" s="89"/>
      <c r="B588" s="44"/>
      <c r="C588" s="89"/>
      <c r="D588" s="89"/>
      <c r="E588" s="44"/>
      <c r="F588" s="44"/>
      <c r="G588" s="254"/>
      <c r="H588" s="44"/>
      <c r="I588" s="44"/>
      <c r="J588" s="44"/>
      <c r="K588" s="44"/>
      <c r="L588" s="44"/>
    </row>
    <row r="589" spans="1:12" x14ac:dyDescent="0.2">
      <c r="A589" s="89"/>
      <c r="B589" s="44"/>
      <c r="C589" s="89"/>
      <c r="D589" s="89"/>
      <c r="E589" s="44"/>
      <c r="F589" s="44"/>
      <c r="G589" s="254"/>
      <c r="H589" s="44"/>
      <c r="I589" s="44"/>
      <c r="J589" s="44"/>
      <c r="K589" s="44"/>
      <c r="L589" s="44"/>
    </row>
    <row r="590" spans="1:12" x14ac:dyDescent="0.2">
      <c r="A590" s="89"/>
      <c r="B590" s="44"/>
      <c r="C590" s="89"/>
      <c r="D590" s="89"/>
      <c r="E590" s="44"/>
      <c r="F590" s="44"/>
      <c r="G590" s="254"/>
      <c r="H590" s="44"/>
      <c r="I590" s="44"/>
      <c r="J590" s="44"/>
      <c r="K590" s="44"/>
      <c r="L590" s="44"/>
    </row>
    <row r="591" spans="1:12" x14ac:dyDescent="0.2">
      <c r="A591" s="89"/>
      <c r="B591" s="44"/>
      <c r="C591" s="89"/>
      <c r="D591" s="89"/>
      <c r="E591" s="44"/>
      <c r="F591" s="44"/>
      <c r="G591" s="254"/>
      <c r="H591" s="44"/>
      <c r="I591" s="44"/>
      <c r="J591" s="44"/>
      <c r="K591" s="44"/>
      <c r="L591" s="44"/>
    </row>
    <row r="592" spans="1:12" x14ac:dyDescent="0.2">
      <c r="A592" s="89"/>
      <c r="B592" s="44"/>
      <c r="C592" s="89"/>
      <c r="D592" s="89"/>
      <c r="E592" s="44"/>
      <c r="F592" s="44"/>
      <c r="G592" s="254"/>
      <c r="H592" s="44"/>
      <c r="I592" s="44"/>
      <c r="J592" s="44"/>
      <c r="K592" s="44"/>
      <c r="L592" s="44"/>
    </row>
    <row r="593" spans="1:12" x14ac:dyDescent="0.2">
      <c r="A593" s="89"/>
      <c r="B593" s="44"/>
      <c r="C593" s="89"/>
      <c r="D593" s="89"/>
      <c r="E593" s="44"/>
      <c r="F593" s="44"/>
      <c r="G593" s="254"/>
      <c r="H593" s="44"/>
      <c r="I593" s="44"/>
      <c r="J593" s="44"/>
      <c r="K593" s="44"/>
      <c r="L593" s="44"/>
    </row>
    <row r="594" spans="1:12" x14ac:dyDescent="0.2">
      <c r="A594" s="89"/>
      <c r="B594" s="44"/>
      <c r="C594" s="89"/>
      <c r="D594" s="89"/>
      <c r="E594" s="44"/>
      <c r="F594" s="44"/>
      <c r="G594" s="254"/>
      <c r="H594" s="44"/>
      <c r="I594" s="44"/>
      <c r="J594" s="44"/>
      <c r="K594" s="44"/>
      <c r="L594" s="44"/>
    </row>
    <row r="595" spans="1:12" x14ac:dyDescent="0.2">
      <c r="A595" s="89"/>
      <c r="B595" s="44"/>
      <c r="C595" s="89"/>
      <c r="D595" s="89"/>
      <c r="E595" s="44"/>
      <c r="F595" s="44"/>
      <c r="G595" s="254"/>
      <c r="H595" s="44"/>
      <c r="I595" s="44"/>
      <c r="J595" s="44"/>
      <c r="K595" s="44"/>
      <c r="L595" s="44"/>
    </row>
    <row r="596" spans="1:12" x14ac:dyDescent="0.2">
      <c r="A596" s="89"/>
      <c r="B596" s="44"/>
      <c r="C596" s="89"/>
      <c r="D596" s="89"/>
      <c r="E596" s="44"/>
      <c r="F596" s="44"/>
      <c r="G596" s="254"/>
      <c r="H596" s="44"/>
      <c r="I596" s="44"/>
      <c r="J596" s="44"/>
      <c r="K596" s="44"/>
      <c r="L596" s="44"/>
    </row>
    <row r="597" spans="1:12" x14ac:dyDescent="0.2">
      <c r="A597" s="89"/>
      <c r="B597" s="44"/>
      <c r="C597" s="89"/>
      <c r="D597" s="89"/>
      <c r="E597" s="44"/>
      <c r="F597" s="44"/>
      <c r="G597" s="254"/>
      <c r="H597" s="44"/>
      <c r="I597" s="44"/>
      <c r="J597" s="44"/>
      <c r="K597" s="44"/>
      <c r="L597" s="44"/>
    </row>
    <row r="598" spans="1:12" x14ac:dyDescent="0.2">
      <c r="A598" s="89"/>
      <c r="B598" s="44"/>
      <c r="C598" s="89"/>
      <c r="D598" s="89"/>
      <c r="E598" s="44"/>
      <c r="F598" s="44"/>
      <c r="G598" s="254"/>
      <c r="H598" s="44"/>
      <c r="I598" s="44"/>
      <c r="J598" s="44"/>
      <c r="K598" s="44"/>
      <c r="L598" s="44"/>
    </row>
    <row r="599" spans="1:12" x14ac:dyDescent="0.2">
      <c r="A599" s="89"/>
      <c r="B599" s="44"/>
      <c r="C599" s="89"/>
      <c r="D599" s="89"/>
      <c r="E599" s="44"/>
      <c r="F599" s="44"/>
      <c r="G599" s="254"/>
      <c r="H599" s="44"/>
      <c r="I599" s="44"/>
      <c r="J599" s="44"/>
      <c r="K599" s="44"/>
      <c r="L599" s="44"/>
    </row>
    <row r="600" spans="1:12" x14ac:dyDescent="0.2">
      <c r="A600" s="89"/>
      <c r="B600" s="44"/>
      <c r="C600" s="89"/>
      <c r="D600" s="89"/>
      <c r="E600" s="44"/>
      <c r="F600" s="44"/>
      <c r="G600" s="254"/>
      <c r="H600" s="44"/>
      <c r="I600" s="44"/>
      <c r="J600" s="44"/>
      <c r="K600" s="44"/>
      <c r="L600" s="44"/>
    </row>
    <row r="601" spans="1:12" x14ac:dyDescent="0.2">
      <c r="A601" s="89"/>
      <c r="B601" s="44"/>
      <c r="C601" s="89"/>
      <c r="D601" s="89"/>
      <c r="E601" s="44"/>
      <c r="F601" s="44"/>
      <c r="G601" s="254"/>
      <c r="H601" s="44"/>
      <c r="I601" s="44"/>
      <c r="J601" s="44"/>
      <c r="K601" s="44"/>
      <c r="L601" s="44"/>
    </row>
    <row r="602" spans="1:12" x14ac:dyDescent="0.2">
      <c r="A602" s="89"/>
      <c r="B602" s="44"/>
      <c r="C602" s="89"/>
      <c r="D602" s="89"/>
      <c r="E602" s="44"/>
      <c r="F602" s="44"/>
      <c r="G602" s="254"/>
      <c r="H602" s="44"/>
      <c r="I602" s="44"/>
      <c r="J602" s="44"/>
      <c r="K602" s="44"/>
      <c r="L602" s="44"/>
    </row>
    <row r="603" spans="1:12" x14ac:dyDescent="0.2">
      <c r="A603" s="89"/>
      <c r="B603" s="44"/>
      <c r="C603" s="89"/>
      <c r="D603" s="89"/>
      <c r="E603" s="44"/>
      <c r="F603" s="44"/>
      <c r="G603" s="254"/>
      <c r="H603" s="44"/>
      <c r="I603" s="44"/>
      <c r="J603" s="44"/>
      <c r="K603" s="44"/>
      <c r="L603" s="44"/>
    </row>
    <row r="604" spans="1:12" x14ac:dyDescent="0.2">
      <c r="A604" s="89"/>
      <c r="B604" s="44"/>
      <c r="C604" s="89"/>
      <c r="D604" s="89"/>
      <c r="E604" s="44"/>
      <c r="F604" s="44"/>
      <c r="G604" s="254"/>
      <c r="H604" s="44"/>
      <c r="I604" s="44"/>
      <c r="J604" s="44"/>
      <c r="K604" s="44"/>
      <c r="L604" s="44"/>
    </row>
    <row r="605" spans="1:12" x14ac:dyDescent="0.2">
      <c r="A605" s="89"/>
      <c r="B605" s="44"/>
      <c r="C605" s="89"/>
      <c r="D605" s="89"/>
      <c r="E605" s="44"/>
      <c r="F605" s="44"/>
      <c r="G605" s="254"/>
      <c r="H605" s="44"/>
      <c r="I605" s="44"/>
      <c r="J605" s="44"/>
      <c r="K605" s="44"/>
      <c r="L605" s="44"/>
    </row>
    <row r="606" spans="1:12" x14ac:dyDescent="0.2">
      <c r="A606" s="89"/>
      <c r="B606" s="44"/>
      <c r="C606" s="89"/>
      <c r="D606" s="89"/>
      <c r="E606" s="44"/>
      <c r="F606" s="44"/>
      <c r="G606" s="254"/>
      <c r="H606" s="44"/>
      <c r="I606" s="44"/>
      <c r="J606" s="44"/>
      <c r="K606" s="44"/>
      <c r="L606" s="44"/>
    </row>
    <row r="607" spans="1:12" x14ac:dyDescent="0.2">
      <c r="A607" s="89"/>
      <c r="B607" s="44"/>
      <c r="C607" s="89"/>
      <c r="D607" s="89"/>
      <c r="E607" s="44"/>
      <c r="F607" s="44"/>
      <c r="G607" s="254"/>
      <c r="H607" s="44"/>
      <c r="I607" s="44"/>
      <c r="J607" s="44"/>
      <c r="K607" s="44"/>
      <c r="L607" s="44"/>
    </row>
    <row r="608" spans="1:12" x14ac:dyDescent="0.2">
      <c r="A608" s="89"/>
      <c r="B608" s="44"/>
      <c r="C608" s="89"/>
      <c r="D608" s="89"/>
      <c r="E608" s="44"/>
      <c r="F608" s="44"/>
      <c r="G608" s="254"/>
      <c r="H608" s="44"/>
      <c r="I608" s="44"/>
      <c r="J608" s="44"/>
      <c r="K608" s="44"/>
      <c r="L608" s="44"/>
    </row>
    <row r="609" spans="1:12" x14ac:dyDescent="0.2">
      <c r="A609" s="89"/>
      <c r="B609" s="44"/>
      <c r="C609" s="89"/>
      <c r="D609" s="89"/>
      <c r="E609" s="44"/>
      <c r="F609" s="44"/>
      <c r="G609" s="254"/>
      <c r="H609" s="44"/>
      <c r="I609" s="44"/>
      <c r="J609" s="44"/>
      <c r="K609" s="44"/>
      <c r="L609" s="44"/>
    </row>
    <row r="610" spans="1:12" x14ac:dyDescent="0.2">
      <c r="A610" s="89"/>
      <c r="B610" s="44"/>
      <c r="C610" s="89"/>
      <c r="D610" s="89"/>
      <c r="E610" s="44"/>
      <c r="F610" s="44"/>
      <c r="G610" s="254"/>
      <c r="H610" s="44"/>
      <c r="I610" s="44"/>
      <c r="J610" s="44"/>
      <c r="K610" s="44"/>
      <c r="L610" s="44"/>
    </row>
    <row r="611" spans="1:12" x14ac:dyDescent="0.2">
      <c r="A611" s="89"/>
      <c r="B611" s="44"/>
      <c r="C611" s="89"/>
      <c r="D611" s="89"/>
      <c r="E611" s="44"/>
      <c r="F611" s="44"/>
      <c r="G611" s="254"/>
      <c r="H611" s="44"/>
      <c r="I611" s="44"/>
      <c r="J611" s="44"/>
      <c r="K611" s="44"/>
      <c r="L611" s="44"/>
    </row>
    <row r="612" spans="1:12" x14ac:dyDescent="0.2">
      <c r="A612" s="89"/>
      <c r="B612" s="44"/>
      <c r="C612" s="89"/>
      <c r="D612" s="89"/>
      <c r="E612" s="44"/>
      <c r="F612" s="44"/>
      <c r="G612" s="254"/>
      <c r="H612" s="44"/>
      <c r="I612" s="44"/>
      <c r="J612" s="44"/>
      <c r="K612" s="44"/>
      <c r="L612" s="44"/>
    </row>
    <row r="613" spans="1:12" x14ac:dyDescent="0.2">
      <c r="A613" s="89"/>
      <c r="B613" s="44"/>
      <c r="C613" s="89"/>
      <c r="D613" s="89"/>
      <c r="E613" s="44"/>
      <c r="F613" s="44"/>
      <c r="G613" s="254"/>
      <c r="H613" s="44"/>
      <c r="I613" s="44"/>
      <c r="J613" s="44"/>
      <c r="K613" s="44"/>
      <c r="L613" s="44"/>
    </row>
    <row r="614" spans="1:12" x14ac:dyDescent="0.2">
      <c r="A614" s="89"/>
      <c r="B614" s="44"/>
      <c r="C614" s="89"/>
      <c r="D614" s="89"/>
      <c r="E614" s="44"/>
      <c r="F614" s="44"/>
      <c r="G614" s="254"/>
      <c r="H614" s="44"/>
      <c r="I614" s="44"/>
      <c r="J614" s="44"/>
      <c r="K614" s="44"/>
      <c r="L614" s="44"/>
    </row>
    <row r="615" spans="1:12" x14ac:dyDescent="0.2">
      <c r="A615" s="89"/>
      <c r="B615" s="44"/>
      <c r="C615" s="89"/>
      <c r="D615" s="89"/>
      <c r="E615" s="44"/>
      <c r="F615" s="44"/>
      <c r="G615" s="254"/>
      <c r="H615" s="44"/>
      <c r="I615" s="44"/>
      <c r="J615" s="44"/>
      <c r="K615" s="44"/>
      <c r="L615" s="44"/>
    </row>
    <row r="616" spans="1:12" x14ac:dyDescent="0.2">
      <c r="A616" s="89"/>
      <c r="B616" s="44"/>
      <c r="C616" s="89"/>
      <c r="D616" s="89"/>
      <c r="E616" s="44"/>
      <c r="F616" s="44"/>
      <c r="G616" s="254"/>
      <c r="H616" s="44"/>
      <c r="I616" s="44"/>
      <c r="J616" s="44"/>
      <c r="K616" s="44"/>
      <c r="L616" s="44"/>
    </row>
    <row r="617" spans="1:12" x14ac:dyDescent="0.2">
      <c r="A617" s="89"/>
      <c r="B617" s="44"/>
      <c r="C617" s="89"/>
      <c r="D617" s="89"/>
      <c r="E617" s="44"/>
      <c r="F617" s="44"/>
      <c r="G617" s="254"/>
      <c r="H617" s="44"/>
      <c r="I617" s="44"/>
      <c r="J617" s="44"/>
      <c r="K617" s="44"/>
      <c r="L617" s="44"/>
    </row>
    <row r="618" spans="1:12" x14ac:dyDescent="0.2">
      <c r="A618" s="89"/>
      <c r="B618" s="44"/>
      <c r="C618" s="89"/>
      <c r="D618" s="89"/>
      <c r="E618" s="44"/>
      <c r="F618" s="44"/>
      <c r="G618" s="254"/>
      <c r="H618" s="44"/>
      <c r="I618" s="44"/>
      <c r="J618" s="44"/>
      <c r="K618" s="44"/>
      <c r="L618" s="44"/>
    </row>
    <row r="619" spans="1:12" x14ac:dyDescent="0.2">
      <c r="A619" s="89"/>
      <c r="B619" s="44"/>
      <c r="C619" s="89"/>
      <c r="D619" s="89"/>
      <c r="E619" s="44"/>
      <c r="F619" s="44"/>
      <c r="G619" s="254"/>
      <c r="H619" s="44"/>
      <c r="I619" s="44"/>
      <c r="J619" s="44"/>
      <c r="K619" s="44"/>
      <c r="L619" s="44"/>
    </row>
    <row r="620" spans="1:12" x14ac:dyDescent="0.2">
      <c r="A620" s="89"/>
      <c r="B620" s="44"/>
      <c r="C620" s="89"/>
      <c r="D620" s="89"/>
      <c r="E620" s="44"/>
      <c r="F620" s="44"/>
      <c r="G620" s="254"/>
      <c r="H620" s="44"/>
      <c r="I620" s="44"/>
      <c r="J620" s="44"/>
      <c r="K620" s="44"/>
      <c r="L620" s="44"/>
    </row>
    <row r="621" spans="1:12" x14ac:dyDescent="0.2">
      <c r="A621" s="89"/>
      <c r="B621" s="44"/>
      <c r="C621" s="89"/>
      <c r="D621" s="89"/>
      <c r="E621" s="44"/>
      <c r="F621" s="44"/>
      <c r="G621" s="254"/>
      <c r="H621" s="44"/>
      <c r="I621" s="44"/>
      <c r="J621" s="44"/>
      <c r="K621" s="44"/>
      <c r="L621" s="44"/>
    </row>
    <row r="622" spans="1:12" x14ac:dyDescent="0.2">
      <c r="A622" s="89"/>
      <c r="B622" s="44"/>
      <c r="C622" s="89"/>
      <c r="D622" s="89"/>
      <c r="E622" s="44"/>
      <c r="F622" s="44"/>
      <c r="G622" s="254"/>
      <c r="H622" s="44"/>
      <c r="I622" s="44"/>
      <c r="J622" s="44"/>
      <c r="K622" s="44"/>
      <c r="L622" s="44"/>
    </row>
    <row r="623" spans="1:12" x14ac:dyDescent="0.2">
      <c r="A623" s="89"/>
      <c r="B623" s="44"/>
      <c r="C623" s="89"/>
      <c r="D623" s="89"/>
      <c r="E623" s="44"/>
      <c r="F623" s="44"/>
      <c r="G623" s="254"/>
      <c r="H623" s="44"/>
      <c r="I623" s="44"/>
      <c r="J623" s="44"/>
      <c r="K623" s="44"/>
      <c r="L623" s="44"/>
    </row>
    <row r="624" spans="1:12" x14ac:dyDescent="0.2">
      <c r="A624" s="89"/>
      <c r="B624" s="44"/>
      <c r="C624" s="89"/>
      <c r="D624" s="89"/>
      <c r="E624" s="44"/>
      <c r="F624" s="44"/>
      <c r="G624" s="254"/>
      <c r="H624" s="44"/>
      <c r="I624" s="44"/>
      <c r="J624" s="44"/>
      <c r="K624" s="44"/>
      <c r="L624" s="44"/>
    </row>
    <row r="625" spans="1:12" x14ac:dyDescent="0.2">
      <c r="A625" s="89"/>
      <c r="B625" s="44"/>
      <c r="C625" s="89"/>
      <c r="D625" s="89"/>
      <c r="E625" s="44"/>
      <c r="F625" s="44"/>
      <c r="G625" s="254"/>
      <c r="H625" s="44"/>
      <c r="I625" s="44"/>
      <c r="J625" s="44"/>
      <c r="K625" s="44"/>
      <c r="L625" s="44"/>
    </row>
    <row r="626" spans="1:12" x14ac:dyDescent="0.2">
      <c r="A626" s="89"/>
      <c r="B626" s="44"/>
      <c r="C626" s="89"/>
      <c r="D626" s="89"/>
      <c r="E626" s="44"/>
      <c r="F626" s="44"/>
      <c r="G626" s="254"/>
      <c r="H626" s="44"/>
      <c r="I626" s="44"/>
      <c r="J626" s="44"/>
      <c r="K626" s="44"/>
      <c r="L626" s="44"/>
    </row>
    <row r="627" spans="1:12" x14ac:dyDescent="0.2">
      <c r="A627" s="89"/>
      <c r="B627" s="44"/>
      <c r="C627" s="89"/>
      <c r="D627" s="89"/>
      <c r="E627" s="44"/>
      <c r="F627" s="44"/>
      <c r="G627" s="254"/>
      <c r="H627" s="44"/>
      <c r="I627" s="44"/>
      <c r="J627" s="44"/>
      <c r="K627" s="44"/>
      <c r="L627" s="44"/>
    </row>
    <row r="628" spans="1:12" x14ac:dyDescent="0.2">
      <c r="A628" s="89"/>
      <c r="B628" s="44"/>
      <c r="C628" s="89"/>
      <c r="D628" s="89"/>
      <c r="E628" s="44"/>
      <c r="F628" s="44"/>
      <c r="G628" s="254"/>
      <c r="H628" s="44"/>
      <c r="I628" s="44"/>
      <c r="J628" s="44"/>
      <c r="K628" s="44"/>
      <c r="L628" s="44"/>
    </row>
    <row r="629" spans="1:12" x14ac:dyDescent="0.2">
      <c r="A629" s="89"/>
      <c r="B629" s="44"/>
      <c r="C629" s="89"/>
      <c r="D629" s="89"/>
      <c r="E629" s="44"/>
      <c r="F629" s="44"/>
      <c r="G629" s="254"/>
      <c r="H629" s="44"/>
      <c r="I629" s="44"/>
      <c r="J629" s="44"/>
      <c r="K629" s="44"/>
      <c r="L629" s="44"/>
    </row>
    <row r="630" spans="1:12" x14ac:dyDescent="0.2">
      <c r="A630" s="89"/>
      <c r="B630" s="44"/>
      <c r="C630" s="89"/>
      <c r="D630" s="89"/>
      <c r="E630" s="44"/>
      <c r="F630" s="44"/>
      <c r="G630" s="254"/>
      <c r="H630" s="44"/>
      <c r="I630" s="44"/>
      <c r="J630" s="44"/>
      <c r="K630" s="44"/>
      <c r="L630" s="44"/>
    </row>
    <row r="631" spans="1:12" x14ac:dyDescent="0.2">
      <c r="A631" s="89"/>
      <c r="B631" s="44"/>
      <c r="C631" s="89"/>
      <c r="D631" s="89"/>
      <c r="E631" s="44"/>
      <c r="F631" s="44"/>
      <c r="G631" s="254"/>
      <c r="H631" s="44"/>
      <c r="I631" s="44"/>
      <c r="J631" s="44"/>
      <c r="K631" s="44"/>
      <c r="L631" s="44"/>
    </row>
    <row r="632" spans="1:12" x14ac:dyDescent="0.2">
      <c r="A632" s="89"/>
      <c r="B632" s="44"/>
      <c r="C632" s="89"/>
      <c r="D632" s="89"/>
      <c r="E632" s="44"/>
      <c r="F632" s="44"/>
      <c r="G632" s="254"/>
      <c r="H632" s="44"/>
      <c r="I632" s="44"/>
      <c r="J632" s="44"/>
      <c r="K632" s="44"/>
      <c r="L632" s="44"/>
    </row>
    <row r="633" spans="1:12" x14ac:dyDescent="0.2">
      <c r="A633" s="89"/>
      <c r="B633" s="44"/>
      <c r="C633" s="89"/>
      <c r="D633" s="89"/>
      <c r="E633" s="44"/>
      <c r="F633" s="44"/>
      <c r="G633" s="254"/>
      <c r="H633" s="44"/>
      <c r="I633" s="44"/>
      <c r="J633" s="44"/>
      <c r="K633" s="44"/>
      <c r="L633" s="44"/>
    </row>
    <row r="634" spans="1:12" x14ac:dyDescent="0.2">
      <c r="A634" s="89"/>
      <c r="B634" s="44"/>
      <c r="C634" s="89"/>
      <c r="D634" s="89"/>
      <c r="E634" s="44"/>
      <c r="F634" s="44"/>
      <c r="G634" s="254"/>
      <c r="H634" s="44"/>
      <c r="I634" s="44"/>
      <c r="J634" s="44"/>
      <c r="K634" s="44"/>
      <c r="L634" s="44"/>
    </row>
    <row r="635" spans="1:12" x14ac:dyDescent="0.2">
      <c r="A635" s="89"/>
      <c r="B635" s="44"/>
      <c r="C635" s="89"/>
      <c r="D635" s="89"/>
      <c r="E635" s="44"/>
      <c r="F635" s="44"/>
      <c r="G635" s="254"/>
      <c r="H635" s="44"/>
      <c r="I635" s="44"/>
      <c r="J635" s="44"/>
      <c r="K635" s="44"/>
      <c r="L635" s="44"/>
    </row>
    <row r="636" spans="1:12" x14ac:dyDescent="0.2">
      <c r="A636" s="89"/>
      <c r="B636" s="44"/>
      <c r="C636" s="89"/>
      <c r="D636" s="89"/>
      <c r="E636" s="44"/>
      <c r="F636" s="44"/>
      <c r="G636" s="254"/>
      <c r="H636" s="44"/>
      <c r="I636" s="44"/>
      <c r="J636" s="44"/>
      <c r="K636" s="44"/>
      <c r="L636" s="44"/>
    </row>
    <row r="637" spans="1:12" x14ac:dyDescent="0.2">
      <c r="A637" s="89"/>
      <c r="B637" s="44"/>
      <c r="C637" s="89"/>
      <c r="D637" s="89"/>
      <c r="E637" s="44"/>
      <c r="F637" s="44"/>
      <c r="G637" s="254"/>
      <c r="H637" s="44"/>
      <c r="I637" s="44"/>
      <c r="J637" s="44"/>
      <c r="K637" s="44"/>
      <c r="L637" s="44"/>
    </row>
    <row r="638" spans="1:12" x14ac:dyDescent="0.2">
      <c r="A638" s="89"/>
      <c r="B638" s="44"/>
      <c r="C638" s="89"/>
      <c r="D638" s="89"/>
      <c r="E638" s="44"/>
      <c r="F638" s="44"/>
      <c r="G638" s="254"/>
      <c r="H638" s="44"/>
      <c r="I638" s="44"/>
      <c r="J638" s="44"/>
      <c r="K638" s="44"/>
      <c r="L638" s="44"/>
    </row>
    <row r="639" spans="1:12" x14ac:dyDescent="0.2">
      <c r="A639" s="89"/>
      <c r="B639" s="44"/>
      <c r="C639" s="89"/>
      <c r="D639" s="89"/>
      <c r="E639" s="44"/>
      <c r="F639" s="44"/>
      <c r="G639" s="254"/>
      <c r="H639" s="44"/>
      <c r="I639" s="44"/>
      <c r="J639" s="44"/>
      <c r="K639" s="44"/>
      <c r="L639" s="44"/>
    </row>
    <row r="640" spans="1:12" x14ac:dyDescent="0.2">
      <c r="A640" s="89"/>
      <c r="B640" s="44"/>
      <c r="C640" s="89"/>
      <c r="D640" s="89"/>
      <c r="E640" s="44"/>
      <c r="F640" s="44"/>
      <c r="G640" s="254"/>
      <c r="H640" s="44"/>
      <c r="I640" s="44"/>
      <c r="J640" s="44"/>
      <c r="K640" s="44"/>
      <c r="L640" s="44"/>
    </row>
    <row r="641" spans="1:12" x14ac:dyDescent="0.2">
      <c r="A641" s="89"/>
      <c r="B641" s="44"/>
      <c r="C641" s="89"/>
      <c r="D641" s="89"/>
      <c r="E641" s="44"/>
      <c r="F641" s="44"/>
      <c r="G641" s="254"/>
      <c r="H641" s="44"/>
      <c r="I641" s="44"/>
      <c r="J641" s="44"/>
      <c r="K641" s="44"/>
      <c r="L641" s="44"/>
    </row>
    <row r="642" spans="1:12" x14ac:dyDescent="0.2">
      <c r="A642" s="89"/>
      <c r="B642" s="44"/>
      <c r="C642" s="89"/>
      <c r="D642" s="89"/>
      <c r="E642" s="44"/>
      <c r="F642" s="44"/>
      <c r="G642" s="254"/>
      <c r="H642" s="44"/>
      <c r="I642" s="44"/>
      <c r="J642" s="44"/>
      <c r="K642" s="44"/>
      <c r="L642" s="44"/>
    </row>
    <row r="643" spans="1:12" x14ac:dyDescent="0.2">
      <c r="A643" s="89"/>
      <c r="B643" s="44"/>
      <c r="C643" s="89"/>
      <c r="D643" s="89"/>
      <c r="E643" s="44"/>
      <c r="F643" s="44"/>
      <c r="G643" s="254"/>
      <c r="H643" s="44"/>
      <c r="I643" s="44"/>
      <c r="J643" s="44"/>
      <c r="K643" s="44"/>
      <c r="L643" s="44"/>
    </row>
    <row r="644" spans="1:12" x14ac:dyDescent="0.2">
      <c r="A644" s="89"/>
      <c r="B644" s="44"/>
      <c r="C644" s="89"/>
      <c r="D644" s="89"/>
      <c r="E644" s="44"/>
      <c r="F644" s="44"/>
      <c r="G644" s="254"/>
      <c r="H644" s="44"/>
      <c r="I644" s="44"/>
      <c r="J644" s="44"/>
      <c r="K644" s="44"/>
      <c r="L644" s="44"/>
    </row>
    <row r="645" spans="1:12" x14ac:dyDescent="0.2">
      <c r="A645" s="89"/>
      <c r="B645" s="44"/>
      <c r="C645" s="89"/>
      <c r="D645" s="89"/>
      <c r="E645" s="44"/>
      <c r="F645" s="44"/>
      <c r="G645" s="254"/>
      <c r="H645" s="44"/>
      <c r="I645" s="44"/>
      <c r="J645" s="44"/>
      <c r="K645" s="44"/>
      <c r="L645" s="44"/>
    </row>
    <row r="646" spans="1:12" x14ac:dyDescent="0.2">
      <c r="A646" s="89"/>
      <c r="B646" s="44"/>
      <c r="C646" s="89"/>
      <c r="D646" s="89"/>
      <c r="E646" s="44"/>
      <c r="F646" s="44"/>
      <c r="G646" s="254"/>
      <c r="H646" s="44"/>
      <c r="I646" s="44"/>
      <c r="J646" s="44"/>
      <c r="K646" s="44"/>
      <c r="L646" s="44"/>
    </row>
    <row r="647" spans="1:12" x14ac:dyDescent="0.2">
      <c r="A647" s="89"/>
      <c r="B647" s="44"/>
      <c r="C647" s="89"/>
      <c r="D647" s="89"/>
      <c r="E647" s="44"/>
      <c r="F647" s="44"/>
      <c r="G647" s="254"/>
      <c r="H647" s="44"/>
      <c r="I647" s="44"/>
      <c r="J647" s="44"/>
      <c r="K647" s="44"/>
      <c r="L647" s="44"/>
    </row>
    <row r="648" spans="1:12" x14ac:dyDescent="0.2">
      <c r="A648" s="89"/>
      <c r="B648" s="44"/>
      <c r="C648" s="89"/>
      <c r="D648" s="89"/>
      <c r="E648" s="44"/>
      <c r="F648" s="44"/>
      <c r="G648" s="254"/>
      <c r="H648" s="44"/>
      <c r="I648" s="44"/>
      <c r="J648" s="44"/>
      <c r="K648" s="44"/>
      <c r="L648" s="44"/>
    </row>
    <row r="649" spans="1:12" x14ac:dyDescent="0.2">
      <c r="A649" s="89"/>
      <c r="B649" s="44"/>
      <c r="C649" s="89"/>
      <c r="D649" s="89"/>
      <c r="E649" s="44"/>
      <c r="F649" s="44"/>
      <c r="G649" s="254"/>
      <c r="H649" s="44"/>
      <c r="I649" s="44"/>
      <c r="J649" s="44"/>
      <c r="K649" s="44"/>
      <c r="L649" s="44"/>
    </row>
    <row r="650" spans="1:12" x14ac:dyDescent="0.2">
      <c r="A650" s="89"/>
      <c r="B650" s="44"/>
      <c r="C650" s="89"/>
      <c r="D650" s="89"/>
      <c r="E650" s="44"/>
      <c r="F650" s="44"/>
      <c r="G650" s="254"/>
      <c r="H650" s="44"/>
      <c r="I650" s="44"/>
      <c r="J650" s="44"/>
      <c r="K650" s="44"/>
      <c r="L650" s="44"/>
    </row>
    <row r="651" spans="1:12" x14ac:dyDescent="0.2">
      <c r="A651" s="89"/>
      <c r="B651" s="44"/>
      <c r="C651" s="89"/>
      <c r="D651" s="89"/>
      <c r="E651" s="44"/>
      <c r="F651" s="44"/>
      <c r="G651" s="254"/>
      <c r="H651" s="44"/>
      <c r="I651" s="44"/>
      <c r="J651" s="44"/>
      <c r="K651" s="44"/>
      <c r="L651" s="44"/>
    </row>
    <row r="652" spans="1:12" x14ac:dyDescent="0.2">
      <c r="A652" s="89"/>
      <c r="B652" s="44"/>
      <c r="C652" s="89"/>
      <c r="D652" s="89"/>
      <c r="E652" s="44"/>
      <c r="F652" s="44"/>
      <c r="G652" s="254"/>
      <c r="H652" s="44"/>
      <c r="I652" s="44"/>
      <c r="J652" s="44"/>
      <c r="K652" s="44"/>
      <c r="L652" s="44"/>
    </row>
    <row r="653" spans="1:12" x14ac:dyDescent="0.2">
      <c r="A653" s="89"/>
      <c r="B653" s="44"/>
      <c r="C653" s="89"/>
      <c r="D653" s="89"/>
      <c r="E653" s="44"/>
      <c r="F653" s="44"/>
      <c r="G653" s="254"/>
      <c r="H653" s="44"/>
      <c r="I653" s="44"/>
      <c r="J653" s="44"/>
      <c r="K653" s="44"/>
      <c r="L653" s="44"/>
    </row>
    <row r="654" spans="1:12" x14ac:dyDescent="0.2">
      <c r="A654" s="89"/>
      <c r="B654" s="44"/>
      <c r="C654" s="89"/>
      <c r="D654" s="89"/>
      <c r="E654" s="44"/>
      <c r="F654" s="44"/>
      <c r="G654" s="254"/>
      <c r="H654" s="44"/>
      <c r="I654" s="44"/>
      <c r="J654" s="44"/>
      <c r="K654" s="44"/>
      <c r="L654" s="44"/>
    </row>
    <row r="655" spans="1:12" x14ac:dyDescent="0.2">
      <c r="A655" s="89"/>
      <c r="B655" s="44"/>
      <c r="C655" s="89"/>
      <c r="D655" s="89"/>
      <c r="E655" s="44"/>
      <c r="F655" s="44"/>
      <c r="G655" s="254"/>
      <c r="H655" s="44"/>
      <c r="I655" s="44"/>
      <c r="J655" s="44"/>
      <c r="K655" s="44"/>
      <c r="L655" s="44"/>
    </row>
    <row r="656" spans="1:12" x14ac:dyDescent="0.2">
      <c r="A656" s="89"/>
      <c r="B656" s="44"/>
      <c r="C656" s="89"/>
      <c r="D656" s="89"/>
      <c r="E656" s="44"/>
      <c r="F656" s="44"/>
      <c r="G656" s="254"/>
      <c r="H656" s="44"/>
      <c r="I656" s="44"/>
      <c r="J656" s="44"/>
      <c r="K656" s="44"/>
      <c r="L656" s="44"/>
    </row>
    <row r="657" spans="1:12" x14ac:dyDescent="0.2">
      <c r="A657" s="89"/>
      <c r="B657" s="44"/>
      <c r="C657" s="89"/>
      <c r="D657" s="89"/>
      <c r="E657" s="44"/>
      <c r="F657" s="44"/>
      <c r="G657" s="254"/>
      <c r="H657" s="44"/>
      <c r="I657" s="44"/>
      <c r="J657" s="44"/>
      <c r="K657" s="44"/>
      <c r="L657" s="44"/>
    </row>
    <row r="658" spans="1:12" x14ac:dyDescent="0.2">
      <c r="A658" s="89"/>
      <c r="B658" s="44"/>
      <c r="C658" s="89"/>
      <c r="D658" s="89"/>
      <c r="E658" s="44"/>
      <c r="F658" s="44"/>
      <c r="G658" s="254"/>
      <c r="H658" s="44"/>
      <c r="I658" s="44"/>
      <c r="J658" s="44"/>
      <c r="K658" s="44"/>
      <c r="L658" s="44"/>
    </row>
    <row r="659" spans="1:12" x14ac:dyDescent="0.2">
      <c r="A659" s="89"/>
      <c r="B659" s="44"/>
      <c r="C659" s="89"/>
      <c r="D659" s="89"/>
      <c r="E659" s="44"/>
      <c r="F659" s="44"/>
      <c r="G659" s="254"/>
      <c r="H659" s="44"/>
      <c r="I659" s="44"/>
      <c r="J659" s="44"/>
      <c r="K659" s="44"/>
      <c r="L659" s="44"/>
    </row>
    <row r="660" spans="1:12" x14ac:dyDescent="0.2">
      <c r="A660" s="89"/>
      <c r="B660" s="44"/>
      <c r="C660" s="89"/>
      <c r="D660" s="89"/>
      <c r="E660" s="44"/>
      <c r="F660" s="44"/>
      <c r="G660" s="254"/>
      <c r="H660" s="44"/>
      <c r="I660" s="44"/>
      <c r="J660" s="44"/>
      <c r="K660" s="44"/>
      <c r="L660" s="44"/>
    </row>
    <row r="661" spans="1:12" x14ac:dyDescent="0.2">
      <c r="A661" s="89"/>
      <c r="B661" s="44"/>
      <c r="C661" s="89"/>
      <c r="D661" s="89"/>
      <c r="E661" s="44"/>
      <c r="F661" s="44"/>
      <c r="G661" s="254"/>
      <c r="H661" s="44"/>
      <c r="I661" s="44"/>
      <c r="J661" s="44"/>
      <c r="K661" s="44"/>
      <c r="L661" s="44"/>
    </row>
    <row r="662" spans="1:12" x14ac:dyDescent="0.2">
      <c r="A662" s="89"/>
      <c r="B662" s="44"/>
      <c r="C662" s="89"/>
      <c r="D662" s="89"/>
      <c r="E662" s="44"/>
      <c r="F662" s="44"/>
      <c r="G662" s="254"/>
      <c r="H662" s="44"/>
      <c r="I662" s="44"/>
      <c r="J662" s="44"/>
      <c r="K662" s="44"/>
      <c r="L662" s="44"/>
    </row>
    <row r="663" spans="1:12" x14ac:dyDescent="0.2">
      <c r="A663" s="89"/>
      <c r="B663" s="44"/>
      <c r="C663" s="89"/>
      <c r="D663" s="89"/>
      <c r="E663" s="44"/>
      <c r="F663" s="44"/>
      <c r="G663" s="254"/>
      <c r="H663" s="44"/>
      <c r="I663" s="44"/>
      <c r="J663" s="44"/>
      <c r="K663" s="44"/>
      <c r="L663" s="44"/>
    </row>
    <row r="664" spans="1:12" x14ac:dyDescent="0.2">
      <c r="A664" s="89"/>
      <c r="B664" s="44"/>
      <c r="C664" s="89"/>
      <c r="D664" s="89"/>
      <c r="E664" s="44"/>
      <c r="F664" s="44"/>
      <c r="G664" s="254"/>
      <c r="H664" s="44"/>
      <c r="I664" s="44"/>
      <c r="J664" s="44"/>
      <c r="K664" s="44"/>
      <c r="L664" s="44"/>
    </row>
    <row r="665" spans="1:12" x14ac:dyDescent="0.2">
      <c r="A665" s="89"/>
      <c r="B665" s="44"/>
      <c r="C665" s="89"/>
      <c r="D665" s="89"/>
      <c r="E665" s="44"/>
      <c r="F665" s="44"/>
      <c r="G665" s="254"/>
      <c r="H665" s="44"/>
      <c r="I665" s="44"/>
      <c r="J665" s="44"/>
      <c r="K665" s="44"/>
      <c r="L665" s="44"/>
    </row>
    <row r="666" spans="1:12" x14ac:dyDescent="0.2">
      <c r="A666" s="89"/>
      <c r="B666" s="44"/>
      <c r="C666" s="89"/>
      <c r="D666" s="89"/>
      <c r="E666" s="44"/>
      <c r="F666" s="44"/>
      <c r="G666" s="254"/>
      <c r="H666" s="44"/>
      <c r="I666" s="44"/>
      <c r="J666" s="44"/>
      <c r="K666" s="44"/>
      <c r="L666" s="44"/>
    </row>
    <row r="667" spans="1:12" x14ac:dyDescent="0.2">
      <c r="A667" s="89"/>
      <c r="B667" s="44"/>
      <c r="C667" s="89"/>
      <c r="D667" s="89"/>
      <c r="E667" s="44"/>
      <c r="F667" s="44"/>
      <c r="G667" s="254"/>
      <c r="H667" s="44"/>
      <c r="I667" s="44"/>
      <c r="J667" s="44"/>
      <c r="K667" s="44"/>
      <c r="L667" s="44"/>
    </row>
    <row r="668" spans="1:12" x14ac:dyDescent="0.2">
      <c r="A668" s="89"/>
      <c r="B668" s="44"/>
      <c r="C668" s="89"/>
      <c r="D668" s="89"/>
      <c r="E668" s="44"/>
      <c r="F668" s="44"/>
      <c r="G668" s="254"/>
      <c r="H668" s="44"/>
      <c r="I668" s="44"/>
      <c r="J668" s="44"/>
      <c r="K668" s="44"/>
      <c r="L668" s="44"/>
    </row>
    <row r="669" spans="1:12" x14ac:dyDescent="0.2">
      <c r="A669" s="89"/>
      <c r="B669" s="44"/>
      <c r="C669" s="89"/>
      <c r="D669" s="89"/>
      <c r="E669" s="44"/>
      <c r="F669" s="44"/>
      <c r="G669" s="254"/>
      <c r="H669" s="44"/>
      <c r="I669" s="44"/>
      <c r="J669" s="44"/>
      <c r="K669" s="44"/>
      <c r="L669" s="44"/>
    </row>
    <row r="670" spans="1:12" x14ac:dyDescent="0.2">
      <c r="A670" s="89"/>
      <c r="B670" s="44"/>
      <c r="C670" s="89"/>
      <c r="D670" s="89"/>
      <c r="E670" s="44"/>
      <c r="F670" s="44"/>
      <c r="G670" s="254"/>
      <c r="H670" s="44"/>
      <c r="I670" s="44"/>
      <c r="J670" s="44"/>
      <c r="K670" s="44"/>
      <c r="L670" s="44"/>
    </row>
    <row r="671" spans="1:12" x14ac:dyDescent="0.2">
      <c r="A671" s="89"/>
      <c r="B671" s="44"/>
      <c r="C671" s="89"/>
      <c r="D671" s="89"/>
      <c r="E671" s="44"/>
      <c r="F671" s="44"/>
      <c r="G671" s="254"/>
      <c r="H671" s="44"/>
      <c r="I671" s="44"/>
      <c r="J671" s="44"/>
      <c r="K671" s="44"/>
      <c r="L671" s="44"/>
    </row>
    <row r="672" spans="1:12" x14ac:dyDescent="0.2">
      <c r="A672" s="89"/>
      <c r="B672" s="44"/>
      <c r="C672" s="89"/>
      <c r="D672" s="89"/>
      <c r="E672" s="44"/>
      <c r="F672" s="44"/>
      <c r="G672" s="254"/>
      <c r="H672" s="44"/>
      <c r="I672" s="44"/>
      <c r="J672" s="44"/>
      <c r="K672" s="44"/>
      <c r="L672" s="44"/>
    </row>
    <row r="673" spans="1:12" x14ac:dyDescent="0.2">
      <c r="A673" s="89"/>
      <c r="B673" s="44"/>
      <c r="C673" s="89"/>
      <c r="D673" s="89"/>
      <c r="E673" s="44"/>
      <c r="F673" s="44"/>
      <c r="G673" s="254"/>
      <c r="H673" s="44"/>
      <c r="I673" s="44"/>
      <c r="J673" s="44"/>
      <c r="K673" s="44"/>
      <c r="L673" s="44"/>
    </row>
    <row r="674" spans="1:12" x14ac:dyDescent="0.2">
      <c r="A674" s="89"/>
      <c r="B674" s="44"/>
      <c r="C674" s="89"/>
      <c r="D674" s="89"/>
      <c r="E674" s="44"/>
      <c r="F674" s="44"/>
      <c r="G674" s="254"/>
      <c r="H674" s="44"/>
      <c r="I674" s="44"/>
      <c r="J674" s="44"/>
      <c r="K674" s="44"/>
      <c r="L674" s="44"/>
    </row>
    <row r="675" spans="1:12" x14ac:dyDescent="0.2">
      <c r="A675" s="89"/>
      <c r="B675" s="44"/>
      <c r="C675" s="89"/>
      <c r="D675" s="89"/>
      <c r="E675" s="44"/>
      <c r="F675" s="44"/>
      <c r="G675" s="254"/>
      <c r="H675" s="44"/>
      <c r="I675" s="44"/>
      <c r="J675" s="44"/>
      <c r="K675" s="44"/>
      <c r="L675" s="44"/>
    </row>
    <row r="676" spans="1:12" x14ac:dyDescent="0.2">
      <c r="A676" s="89"/>
      <c r="B676" s="44"/>
      <c r="C676" s="89"/>
      <c r="D676" s="89"/>
      <c r="E676" s="44"/>
      <c r="F676" s="44"/>
      <c r="G676" s="254"/>
      <c r="H676" s="44"/>
      <c r="I676" s="44"/>
      <c r="J676" s="44"/>
      <c r="K676" s="44"/>
      <c r="L676" s="44"/>
    </row>
    <row r="677" spans="1:12" x14ac:dyDescent="0.2">
      <c r="A677" s="89"/>
      <c r="B677" s="44"/>
      <c r="C677" s="89"/>
      <c r="D677" s="89"/>
      <c r="E677" s="44"/>
      <c r="F677" s="44"/>
      <c r="G677" s="254"/>
      <c r="H677" s="44"/>
      <c r="I677" s="44"/>
      <c r="J677" s="44"/>
      <c r="K677" s="44"/>
      <c r="L677" s="44"/>
    </row>
    <row r="678" spans="1:12" x14ac:dyDescent="0.2">
      <c r="A678" s="89"/>
      <c r="B678" s="44"/>
      <c r="C678" s="89"/>
      <c r="D678" s="89"/>
      <c r="E678" s="44"/>
      <c r="F678" s="44"/>
      <c r="G678" s="254"/>
      <c r="H678" s="44"/>
      <c r="I678" s="44"/>
      <c r="J678" s="44"/>
      <c r="K678" s="44"/>
      <c r="L678" s="44"/>
    </row>
    <row r="679" spans="1:12" x14ac:dyDescent="0.2">
      <c r="A679" s="89"/>
      <c r="B679" s="44"/>
      <c r="C679" s="89"/>
      <c r="D679" s="89"/>
      <c r="E679" s="44"/>
      <c r="F679" s="44"/>
      <c r="G679" s="254"/>
      <c r="H679" s="44"/>
      <c r="I679" s="44"/>
      <c r="J679" s="44"/>
      <c r="K679" s="44"/>
      <c r="L679" s="44"/>
    </row>
    <row r="680" spans="1:12" x14ac:dyDescent="0.2">
      <c r="A680" s="89"/>
      <c r="B680" s="44"/>
      <c r="C680" s="89"/>
      <c r="D680" s="89"/>
      <c r="E680" s="44"/>
      <c r="F680" s="44"/>
      <c r="G680" s="254"/>
      <c r="H680" s="44"/>
      <c r="I680" s="44"/>
      <c r="J680" s="44"/>
      <c r="K680" s="44"/>
      <c r="L680" s="44"/>
    </row>
    <row r="681" spans="1:12" x14ac:dyDescent="0.2">
      <c r="A681" s="89"/>
      <c r="B681" s="44"/>
      <c r="C681" s="89"/>
      <c r="D681" s="89"/>
      <c r="E681" s="44"/>
      <c r="F681" s="44"/>
      <c r="G681" s="254"/>
      <c r="H681" s="44"/>
      <c r="I681" s="44"/>
      <c r="J681" s="44"/>
      <c r="K681" s="44"/>
      <c r="L681" s="44"/>
    </row>
    <row r="682" spans="1:12" x14ac:dyDescent="0.2">
      <c r="A682" s="89"/>
      <c r="B682" s="44"/>
      <c r="C682" s="89"/>
      <c r="D682" s="89"/>
      <c r="E682" s="44"/>
      <c r="F682" s="44"/>
      <c r="G682" s="254"/>
      <c r="H682" s="44"/>
      <c r="I682" s="44"/>
      <c r="J682" s="44"/>
      <c r="K682" s="44"/>
      <c r="L682" s="44"/>
    </row>
    <row r="683" spans="1:12" x14ac:dyDescent="0.2">
      <c r="A683" s="89"/>
      <c r="B683" s="44"/>
      <c r="C683" s="89"/>
      <c r="D683" s="89"/>
      <c r="E683" s="44"/>
      <c r="F683" s="44"/>
      <c r="G683" s="254"/>
      <c r="H683" s="44"/>
      <c r="I683" s="44"/>
      <c r="J683" s="44"/>
      <c r="K683" s="44"/>
      <c r="L683" s="44"/>
    </row>
    <row r="684" spans="1:12" x14ac:dyDescent="0.2">
      <c r="A684" s="89"/>
      <c r="B684" s="44"/>
      <c r="C684" s="89"/>
      <c r="D684" s="89"/>
      <c r="E684" s="44"/>
      <c r="F684" s="44"/>
      <c r="G684" s="254"/>
      <c r="H684" s="44"/>
      <c r="I684" s="44"/>
      <c r="J684" s="44"/>
      <c r="K684" s="44"/>
      <c r="L684" s="44"/>
    </row>
    <row r="685" spans="1:12" x14ac:dyDescent="0.2">
      <c r="A685" s="89"/>
      <c r="B685" s="44"/>
      <c r="C685" s="89"/>
      <c r="D685" s="89"/>
      <c r="E685" s="44"/>
      <c r="F685" s="44"/>
      <c r="G685" s="254"/>
      <c r="H685" s="44"/>
      <c r="I685" s="44"/>
      <c r="J685" s="44"/>
      <c r="K685" s="44"/>
      <c r="L685" s="44"/>
    </row>
    <row r="686" spans="1:12" x14ac:dyDescent="0.2">
      <c r="A686" s="89"/>
      <c r="B686" s="44"/>
      <c r="C686" s="89"/>
      <c r="D686" s="89"/>
      <c r="E686" s="44"/>
      <c r="F686" s="44"/>
      <c r="G686" s="254"/>
      <c r="H686" s="44"/>
      <c r="I686" s="44"/>
      <c r="J686" s="44"/>
      <c r="K686" s="44"/>
      <c r="L686" s="44"/>
    </row>
  </sheetData>
  <mergeCells count="3">
    <mergeCell ref="E5:F5"/>
    <mergeCell ref="G5:H5"/>
    <mergeCell ref="A1:S2"/>
  </mergeCells>
  <phoneticPr fontId="12" type="noConversion"/>
  <conditionalFormatting sqref="G7 G9">
    <cfRule type="expression" dxfId="39" priority="23" stopIfTrue="1">
      <formula>IF(AND($F$7=$F$9,$F$7&lt;&gt;"",$F$9&lt;&gt;""),1,0)</formula>
    </cfRule>
  </conditionalFormatting>
  <conditionalFormatting sqref="G11 G13">
    <cfRule type="expression" dxfId="38" priority="24" stopIfTrue="1">
      <formula>IF(AND($F$11=$F$13,$F$11&lt;&gt;"",$F$13&lt;&gt;""),1,0)</formula>
    </cfRule>
  </conditionalFormatting>
  <conditionalFormatting sqref="G15 G17">
    <cfRule type="expression" dxfId="37" priority="25" stopIfTrue="1">
      <formula>IF(AND($F$15=$F$17,$F$15&lt;&gt;"",$F$17&lt;&gt;""),1,0)</formula>
    </cfRule>
  </conditionalFormatting>
  <conditionalFormatting sqref="G19 G21">
    <cfRule type="expression" dxfId="36" priority="26" stopIfTrue="1">
      <formula>IF(AND($F$19=$F$21,$F$19&lt;&gt;"",$F$21&lt;&gt;""),1,0)</formula>
    </cfRule>
  </conditionalFormatting>
  <conditionalFormatting sqref="A8">
    <cfRule type="expression" dxfId="35" priority="27" stopIfTrue="1">
      <formula>IF(OR($E$8="en juego",$E$8="hoy!"),1,0)</formula>
    </cfRule>
  </conditionalFormatting>
  <conditionalFormatting sqref="A12">
    <cfRule type="expression" dxfId="34" priority="28" stopIfTrue="1">
      <formula>IF(OR($E$12="en juego",$E$12="hoy!"),1,0)</formula>
    </cfRule>
  </conditionalFormatting>
  <conditionalFormatting sqref="A16">
    <cfRule type="expression" dxfId="33" priority="29" stopIfTrue="1">
      <formula>IF(OR($E$16="en juego",$E$16="hoy!"),1,0)</formula>
    </cfRule>
  </conditionalFormatting>
  <conditionalFormatting sqref="A20">
    <cfRule type="expression" dxfId="32" priority="30" stopIfTrue="1">
      <formula>IF(OR($E$20="en juego",$E$20="hoy!"),1,0)</formula>
    </cfRule>
  </conditionalFormatting>
  <conditionalFormatting sqref="B8">
    <cfRule type="expression" dxfId="31" priority="22" stopIfTrue="1">
      <formula>IF(OR($E$8="en juego",$E$8="hoy!"),1,0)</formula>
    </cfRule>
  </conditionalFormatting>
  <conditionalFormatting sqref="B12">
    <cfRule type="expression" dxfId="30" priority="20" stopIfTrue="1">
      <formula>IF(OR($E$8="en juego",$E$8="hoy!"),1,0)</formula>
    </cfRule>
  </conditionalFormatting>
  <conditionalFormatting sqref="B16">
    <cfRule type="expression" dxfId="29" priority="18" stopIfTrue="1">
      <formula>IF(OR($E$8="en juego",$E$8="hoy!"),1,0)</formula>
    </cfRule>
  </conditionalFormatting>
  <conditionalFormatting sqref="B20">
    <cfRule type="expression" dxfId="28" priority="16" stopIfTrue="1">
      <formula>IF(OR($E$8="en juego",$E$8="hoy!"),1,0)</formula>
    </cfRule>
  </conditionalFormatting>
  <conditionalFormatting sqref="D8">
    <cfRule type="expression" dxfId="27" priority="14" stopIfTrue="1">
      <formula>IF(OR($E$13="en juego",$E$13="hoy!"),1,0)</formula>
    </cfRule>
  </conditionalFormatting>
  <conditionalFormatting sqref="D12">
    <cfRule type="expression" dxfId="26" priority="13" stopIfTrue="1">
      <formula>IF(OR($E$13="en juego",$E$13="hoy!"),1,0)</formula>
    </cfRule>
  </conditionalFormatting>
  <conditionalFormatting sqref="D16">
    <cfRule type="expression" dxfId="25" priority="12" stopIfTrue="1">
      <formula>IF(OR($E$13="en juego",$E$13="hoy!"),1,0)</formula>
    </cfRule>
  </conditionalFormatting>
  <conditionalFormatting sqref="D20">
    <cfRule type="expression" dxfId="24" priority="11" stopIfTrue="1">
      <formula>IF(OR($E$13="en juego",$E$13="hoy!"),1,0)</formula>
    </cfRule>
  </conditionalFormatting>
  <conditionalFormatting sqref="C8">
    <cfRule type="expression" dxfId="23" priority="10" stopIfTrue="1">
      <formula>IF(OR($E$8="en juego",$E$8="hoy!"),1,0)</formula>
    </cfRule>
  </conditionalFormatting>
  <conditionalFormatting sqref="E8">
    <cfRule type="expression" dxfId="22" priority="8" stopIfTrue="1">
      <formula>IF(OR($E$28="en juego",$E$28="hoy!"),1,0)</formula>
    </cfRule>
  </conditionalFormatting>
  <conditionalFormatting sqref="E22 E20 E18 E16 E14 E10 E12">
    <cfRule type="expression" dxfId="21" priority="7" stopIfTrue="1">
      <formula>IF(OR($E$28="en juego",$E$28="hoy!"),1,0)</formula>
    </cfRule>
  </conditionalFormatting>
  <conditionalFormatting sqref="C12">
    <cfRule type="expression" dxfId="20" priority="3" stopIfTrue="1">
      <formula>IF(OR($E$8="en juego",$E$8="hoy!"),1,0)</formula>
    </cfRule>
  </conditionalFormatting>
  <conditionalFormatting sqref="C16">
    <cfRule type="expression" dxfId="19" priority="2" stopIfTrue="1">
      <formula>IF(OR($E$8="en juego",$E$8="hoy!"),1,0)</formula>
    </cfRule>
  </conditionalFormatting>
  <conditionalFormatting sqref="C20">
    <cfRule type="expression" dxfId="18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workbookViewId="0">
      <selection sqref="A1:S2"/>
    </sheetView>
  </sheetViews>
  <sheetFormatPr baseColWidth="10" defaultColWidth="9.140625" defaultRowHeight="20.25" x14ac:dyDescent="0.2"/>
  <cols>
    <col min="1" max="1" width="13.85546875" style="73" customWidth="1"/>
    <col min="2" max="2" width="21.5703125" style="73" customWidth="1"/>
    <col min="3" max="3" width="24.28515625" style="73" customWidth="1"/>
    <col min="4" max="4" width="14.5703125" style="73" customWidth="1"/>
    <col min="5" max="5" width="33.5703125" style="73" customWidth="1"/>
    <col min="6" max="7" width="4" style="269" customWidth="1"/>
    <col min="8" max="8" width="6.42578125" style="73" customWidth="1"/>
    <col min="9" max="9" width="11.7109375" style="73" customWidth="1"/>
    <col min="10" max="10" width="29.28515625" style="73" customWidth="1"/>
    <col min="11" max="11" width="3.7109375" style="73" customWidth="1"/>
    <col min="12" max="12" width="7.7109375" style="73" bestFit="1" customWidth="1"/>
    <col min="13" max="13" width="14.28515625" style="73" bestFit="1" customWidth="1"/>
    <col min="14" max="14" width="1.7109375" style="73" customWidth="1"/>
    <col min="15" max="16384" width="9.140625" style="73"/>
  </cols>
  <sheetData>
    <row r="1" spans="1:21" s="69" customFormat="1" ht="72" customHeight="1" x14ac:dyDescent="0.2">
      <c r="A1" s="309" t="s">
        <v>205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68"/>
      <c r="U1" s="68"/>
    </row>
    <row r="2" spans="1:21" s="69" customFormat="1" ht="72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  <c r="U2" s="68"/>
    </row>
    <row r="3" spans="1:21" ht="20.100000000000001" customHeight="1" x14ac:dyDescent="0.2">
      <c r="A3" s="70"/>
      <c r="B3" s="70"/>
      <c r="C3" s="70"/>
      <c r="D3" s="70"/>
      <c r="E3" s="71"/>
      <c r="F3" s="263"/>
      <c r="G3" s="268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21" ht="15" customHeight="1" thickBot="1" x14ac:dyDescent="0.25">
      <c r="A4" s="70"/>
      <c r="B4" s="70"/>
      <c r="C4" s="70"/>
      <c r="D4" s="70"/>
      <c r="E4" s="74"/>
      <c r="F4" s="264"/>
      <c r="G4" s="268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1" ht="12" customHeight="1" thickBot="1" x14ac:dyDescent="0.25">
      <c r="A5" s="206" t="s">
        <v>86</v>
      </c>
      <c r="B5" s="206" t="s">
        <v>63</v>
      </c>
      <c r="C5" s="206" t="s">
        <v>83</v>
      </c>
      <c r="D5" s="206" t="s">
        <v>65</v>
      </c>
      <c r="E5" s="349" t="s">
        <v>81</v>
      </c>
      <c r="F5" s="350"/>
      <c r="G5" s="351" t="s">
        <v>67</v>
      </c>
      <c r="H5" s="352"/>
      <c r="I5" s="207"/>
      <c r="J5" s="208" t="s">
        <v>88</v>
      </c>
      <c r="K5" s="70"/>
      <c r="L5" s="70"/>
      <c r="M5" s="70"/>
      <c r="N5" s="70"/>
      <c r="O5" s="70"/>
      <c r="P5" s="70"/>
      <c r="Q5" s="70"/>
    </row>
    <row r="6" spans="1:21" ht="32.1" customHeight="1" x14ac:dyDescent="0.2">
      <c r="A6" s="225"/>
      <c r="B6" s="71"/>
      <c r="C6" s="71"/>
      <c r="D6" s="71"/>
      <c r="E6" s="81"/>
      <c r="F6" s="265"/>
      <c r="G6" s="265"/>
      <c r="H6" s="81"/>
      <c r="I6" s="81"/>
      <c r="J6" s="226"/>
      <c r="K6" s="70"/>
      <c r="L6" s="70"/>
      <c r="M6" s="76"/>
      <c r="N6" s="70"/>
      <c r="O6" s="70"/>
      <c r="P6" s="70"/>
      <c r="Q6" s="70"/>
    </row>
    <row r="7" spans="1:21" ht="39.75" customHeight="1" x14ac:dyDescent="0.2">
      <c r="A7" s="225"/>
      <c r="B7" s="71"/>
      <c r="C7" s="71"/>
      <c r="D7" s="71"/>
      <c r="E7" s="77" t="str">
        <f>'Cuartos de Final'!J8</f>
        <v>CF1</v>
      </c>
      <c r="F7" s="266"/>
      <c r="G7" s="270"/>
      <c r="H7" s="78"/>
      <c r="I7" s="81"/>
      <c r="J7" s="226"/>
      <c r="K7" s="70"/>
      <c r="L7" s="70"/>
      <c r="M7" s="70"/>
      <c r="N7" s="70"/>
      <c r="O7" s="70"/>
      <c r="P7" s="70"/>
      <c r="Q7" s="70"/>
    </row>
    <row r="8" spans="1:21" ht="33" customHeight="1" x14ac:dyDescent="0.2">
      <c r="A8" s="227">
        <v>1</v>
      </c>
      <c r="B8" s="187" t="s">
        <v>80</v>
      </c>
      <c r="C8" s="184">
        <v>42339</v>
      </c>
      <c r="D8" s="209">
        <v>0.54166666666666663</v>
      </c>
      <c r="E8" s="228" t="str">
        <f>IF(OR(C8="",D8="",C8&lt;$L$4),"",IF(C8=$L$4,IF(AND(D8&lt;=$S$24,$S$24&lt;=(D8+0.08333333333)),"en juego",IF($S$24&lt;D8,"hoy!","finalizado")),IF($L$4&gt;C8,"finalizado","")))</f>
        <v/>
      </c>
      <c r="F8" s="265"/>
      <c r="G8" s="271"/>
      <c r="H8" s="80"/>
      <c r="I8" s="81"/>
      <c r="J8" s="262" t="str">
        <f>IF(AND(E7&lt;&gt;"",E9&lt;&gt;""),IF(OR(F7="",F9="",AND(F7=F9,OR(G7="",G9=""))),"SF1",IF(F7=F9,IF(G7&gt;G9,E7,E9),IF(F7&gt;F9,E7,E9))),"")</f>
        <v>SF1</v>
      </c>
      <c r="K8" s="70"/>
      <c r="L8" s="70"/>
      <c r="M8" s="70"/>
      <c r="N8" s="70"/>
      <c r="O8" s="70"/>
      <c r="P8" s="70"/>
      <c r="Q8" s="70"/>
    </row>
    <row r="9" spans="1:21" ht="39.75" customHeight="1" x14ac:dyDescent="0.2">
      <c r="A9" s="225"/>
      <c r="B9" s="229"/>
      <c r="C9" s="71"/>
      <c r="D9" s="71"/>
      <c r="E9" s="77" t="str">
        <f>'Cuartos de Final'!J12</f>
        <v>CF2</v>
      </c>
      <c r="F9" s="266"/>
      <c r="G9" s="272"/>
      <c r="H9" s="82"/>
      <c r="I9" s="81"/>
      <c r="J9" s="226"/>
      <c r="K9" s="70"/>
      <c r="L9" s="70"/>
      <c r="M9" s="70"/>
      <c r="N9" s="70"/>
      <c r="O9" s="70"/>
      <c r="P9" s="70"/>
      <c r="Q9" s="70"/>
    </row>
    <row r="10" spans="1:21" ht="32.1" customHeight="1" x14ac:dyDescent="0.2">
      <c r="A10" s="225"/>
      <c r="B10" s="229"/>
      <c r="C10" s="71"/>
      <c r="D10" s="71"/>
      <c r="E10" s="81"/>
      <c r="F10" s="265"/>
      <c r="G10" s="265"/>
      <c r="H10" s="81"/>
      <c r="I10" s="81"/>
      <c r="J10" s="226"/>
      <c r="K10" s="70"/>
      <c r="L10" s="70"/>
      <c r="M10" s="70"/>
      <c r="N10" s="70"/>
      <c r="O10" s="70"/>
      <c r="P10" s="70"/>
      <c r="Q10" s="70"/>
    </row>
    <row r="11" spans="1:21" ht="39.75" customHeight="1" x14ac:dyDescent="0.2">
      <c r="A11" s="225"/>
      <c r="B11" s="229"/>
      <c r="C11" s="71"/>
      <c r="D11" s="71"/>
      <c r="E11" s="77" t="str">
        <f>'Cuartos de Final'!J16</f>
        <v>CF3</v>
      </c>
      <c r="F11" s="266"/>
      <c r="G11" s="270"/>
      <c r="H11" s="78"/>
      <c r="I11" s="81"/>
      <c r="J11" s="226"/>
      <c r="K11" s="70"/>
      <c r="L11" s="70"/>
      <c r="M11" s="70"/>
      <c r="N11" s="70"/>
      <c r="O11" s="70"/>
      <c r="P11" s="70"/>
      <c r="Q11" s="70"/>
    </row>
    <row r="12" spans="1:21" ht="33" customHeight="1" x14ac:dyDescent="0.2">
      <c r="A12" s="227">
        <v>2</v>
      </c>
      <c r="B12" s="187" t="s">
        <v>80</v>
      </c>
      <c r="C12" s="184">
        <v>42340</v>
      </c>
      <c r="D12" s="209">
        <v>0.54166666666666663</v>
      </c>
      <c r="E12" s="228" t="str">
        <f>IF(OR(C12="",D12="",C12&lt;$L$4),"",IF(C12=$L$4,IF(AND(D12&lt;=$S$24,$S$24&lt;=(D12+0.08333333333)),"en juego",IF($S$24&lt;D12,"hoy!","finalizado")),IF($L$4&gt;C12,"finalizado","")))</f>
        <v/>
      </c>
      <c r="F12" s="265"/>
      <c r="G12" s="271"/>
      <c r="H12" s="80"/>
      <c r="I12" s="81"/>
      <c r="J12" s="262" t="str">
        <f>IF(AND(E11&lt;&gt;"",E13&lt;&gt;""),IF(OR(F11="",F13="",AND(F11=F13,OR(G11="",G13=""))),"SF2",IF(F11=F13,IF(G11&gt;G13,E11,E13),IF(F11&gt;F13,E11,E13))),"")</f>
        <v>SF2</v>
      </c>
      <c r="K12" s="70"/>
      <c r="L12" s="70"/>
      <c r="M12" s="70"/>
      <c r="N12" s="70"/>
      <c r="O12" s="70"/>
      <c r="P12" s="70"/>
      <c r="Q12" s="70"/>
    </row>
    <row r="13" spans="1:21" ht="39.75" customHeight="1" x14ac:dyDescent="0.2">
      <c r="A13" s="225"/>
      <c r="B13" s="71"/>
      <c r="C13" s="71"/>
      <c r="D13" s="71"/>
      <c r="E13" s="77" t="str">
        <f>'Cuartos de Final'!J20</f>
        <v>CF4</v>
      </c>
      <c r="F13" s="266"/>
      <c r="G13" s="272"/>
      <c r="H13" s="82"/>
      <c r="I13" s="81"/>
      <c r="J13" s="226"/>
      <c r="K13" s="70"/>
      <c r="L13" s="70"/>
      <c r="M13" s="70"/>
      <c r="N13" s="70"/>
      <c r="O13" s="70"/>
      <c r="P13" s="70"/>
      <c r="Q13" s="70"/>
    </row>
    <row r="14" spans="1:21" ht="15" customHeight="1" x14ac:dyDescent="0.2">
      <c r="A14" s="230"/>
      <c r="B14" s="81"/>
      <c r="C14" s="81"/>
      <c r="D14" s="81"/>
      <c r="E14" s="81"/>
      <c r="F14" s="265"/>
      <c r="G14" s="265"/>
      <c r="H14" s="81"/>
      <c r="I14" s="81"/>
      <c r="J14" s="226"/>
      <c r="K14" s="70"/>
      <c r="L14" s="70"/>
      <c r="M14" s="70"/>
      <c r="N14" s="70"/>
      <c r="O14" s="70"/>
      <c r="P14" s="70"/>
      <c r="Q14" s="70"/>
    </row>
    <row r="15" spans="1:21" ht="14.25" customHeight="1" x14ac:dyDescent="0.2">
      <c r="A15" s="230"/>
      <c r="B15" s="81"/>
      <c r="C15" s="81"/>
      <c r="D15" s="81"/>
      <c r="E15" s="81"/>
      <c r="F15" s="265"/>
      <c r="G15" s="265"/>
      <c r="H15" s="81"/>
      <c r="I15" s="81"/>
      <c r="J15" s="226"/>
      <c r="K15" s="70"/>
      <c r="L15" s="70"/>
      <c r="M15" s="70"/>
      <c r="N15" s="70"/>
      <c r="O15" s="70"/>
      <c r="P15" s="70"/>
      <c r="Q15" s="70"/>
    </row>
    <row r="16" spans="1:21" ht="14.25" customHeight="1" thickBot="1" x14ac:dyDescent="0.25">
      <c r="A16" s="231"/>
      <c r="B16" s="163"/>
      <c r="C16" s="163"/>
      <c r="D16" s="163"/>
      <c r="E16" s="163"/>
      <c r="F16" s="267"/>
      <c r="G16" s="267"/>
      <c r="H16" s="163"/>
      <c r="I16" s="163"/>
      <c r="J16" s="164"/>
      <c r="K16" s="70"/>
      <c r="L16" s="70"/>
      <c r="M16" s="70"/>
      <c r="N16" s="70"/>
      <c r="O16" s="70"/>
      <c r="P16" s="70"/>
      <c r="Q16" s="70"/>
    </row>
    <row r="17" spans="1:19" ht="14.25" customHeight="1" x14ac:dyDescent="0.2">
      <c r="A17" s="70"/>
      <c r="B17" s="70"/>
      <c r="C17" s="70"/>
      <c r="D17" s="70"/>
      <c r="E17" s="70"/>
      <c r="F17" s="268"/>
      <c r="G17" s="268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9" ht="15" customHeight="1" x14ac:dyDescent="0.2">
      <c r="A18" s="70"/>
      <c r="B18" s="70"/>
      <c r="C18" s="70"/>
      <c r="D18" s="70"/>
      <c r="E18" s="70"/>
      <c r="F18" s="268"/>
      <c r="G18" s="268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9" ht="14.25" customHeight="1" x14ac:dyDescent="0.2">
      <c r="A19" s="70"/>
      <c r="B19" s="70"/>
      <c r="C19" s="70"/>
      <c r="D19" s="70"/>
      <c r="E19" s="70"/>
      <c r="F19" s="268"/>
      <c r="G19" s="268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9" ht="14.25" customHeight="1" x14ac:dyDescent="0.2">
      <c r="A20" s="70"/>
      <c r="B20" s="70"/>
      <c r="C20" s="70"/>
      <c r="D20" s="70"/>
      <c r="E20" s="70"/>
      <c r="F20" s="268"/>
      <c r="G20" s="268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9" ht="14.25" customHeight="1" x14ac:dyDescent="0.2">
      <c r="A21" s="70"/>
      <c r="B21" s="70"/>
      <c r="C21" s="70"/>
      <c r="D21" s="70"/>
      <c r="E21" s="70"/>
      <c r="F21" s="268"/>
      <c r="G21" s="268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9" ht="15" customHeight="1" x14ac:dyDescent="0.2">
      <c r="A22" s="70"/>
      <c r="B22" s="70"/>
      <c r="C22" s="70"/>
      <c r="D22" s="70"/>
      <c r="E22" s="70"/>
      <c r="F22" s="268"/>
      <c r="G22" s="268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9" hidden="1" x14ac:dyDescent="0.2">
      <c r="A23" s="70"/>
      <c r="B23" s="70"/>
      <c r="C23" s="70"/>
      <c r="D23" s="70"/>
      <c r="E23" s="70"/>
      <c r="F23" s="268"/>
      <c r="G23" s="268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83">
        <f>HOUR(M4)</f>
        <v>0</v>
      </c>
      <c r="S23" s="83">
        <f>MINUTE(M4)</f>
        <v>0</v>
      </c>
    </row>
    <row r="24" spans="1:19" hidden="1" x14ac:dyDescent="0.2">
      <c r="A24" s="70"/>
      <c r="B24" s="70"/>
      <c r="C24" s="70"/>
      <c r="D24" s="70"/>
      <c r="E24" s="70"/>
      <c r="F24" s="268"/>
      <c r="G24" s="268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83"/>
      <c r="S24" s="84">
        <f>TIME(R23,S23,0)</f>
        <v>0</v>
      </c>
    </row>
    <row r="25" spans="1:19" ht="15" customHeight="1" x14ac:dyDescent="0.2">
      <c r="A25" s="70"/>
      <c r="B25" s="70"/>
      <c r="C25" s="70"/>
      <c r="D25" s="70"/>
      <c r="E25" s="70"/>
      <c r="F25" s="268"/>
      <c r="G25" s="268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9" x14ac:dyDescent="0.2">
      <c r="A26" s="70"/>
      <c r="B26" s="70"/>
      <c r="C26" s="70"/>
      <c r="D26" s="70"/>
      <c r="E26" s="70"/>
      <c r="F26" s="268"/>
      <c r="G26" s="268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9" x14ac:dyDescent="0.2">
      <c r="A27" s="70"/>
      <c r="B27" s="70"/>
      <c r="C27" s="70"/>
      <c r="D27" s="70"/>
      <c r="E27" s="70"/>
      <c r="F27" s="268"/>
      <c r="G27" s="268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9" x14ac:dyDescent="0.2">
      <c r="A28" s="70"/>
      <c r="B28" s="70"/>
      <c r="C28" s="70"/>
      <c r="D28" s="70"/>
      <c r="E28" s="70"/>
      <c r="F28" s="268"/>
      <c r="G28" s="268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9" x14ac:dyDescent="0.2">
      <c r="A29" s="70"/>
      <c r="B29" s="70"/>
      <c r="C29" s="70"/>
      <c r="D29" s="70"/>
      <c r="E29" s="70"/>
      <c r="F29" s="268"/>
      <c r="G29" s="268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9" x14ac:dyDescent="0.2">
      <c r="A30" s="70"/>
      <c r="B30" s="70"/>
      <c r="C30" s="70"/>
      <c r="D30" s="70"/>
      <c r="E30" s="70"/>
      <c r="F30" s="268"/>
      <c r="G30" s="268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9" x14ac:dyDescent="0.2">
      <c r="A31" s="70"/>
      <c r="B31" s="70"/>
      <c r="C31" s="70"/>
      <c r="D31" s="70"/>
      <c r="E31" s="70"/>
      <c r="F31" s="268"/>
      <c r="G31" s="268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9" x14ac:dyDescent="0.2">
      <c r="A32" s="70"/>
      <c r="B32" s="70"/>
      <c r="C32" s="70"/>
      <c r="D32" s="70"/>
      <c r="E32" s="70"/>
      <c r="F32" s="268"/>
      <c r="G32" s="268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x14ac:dyDescent="0.2">
      <c r="A33" s="70"/>
      <c r="B33" s="70"/>
      <c r="C33" s="70"/>
      <c r="D33" s="70"/>
      <c r="E33" s="70"/>
      <c r="F33" s="268"/>
      <c r="G33" s="268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x14ac:dyDescent="0.2">
      <c r="A34" s="70"/>
      <c r="B34" s="70"/>
      <c r="C34" s="70"/>
      <c r="D34" s="70"/>
      <c r="E34" s="70"/>
      <c r="F34" s="268"/>
      <c r="G34" s="268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x14ac:dyDescent="0.2">
      <c r="A35" s="70"/>
      <c r="B35" s="70"/>
      <c r="C35" s="70"/>
      <c r="D35" s="70"/>
      <c r="E35" s="70"/>
      <c r="F35" s="268"/>
      <c r="G35" s="268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x14ac:dyDescent="0.2">
      <c r="A36" s="70"/>
      <c r="B36" s="70"/>
      <c r="C36" s="70"/>
      <c r="D36" s="70"/>
      <c r="E36" s="70"/>
      <c r="F36" s="268"/>
      <c r="G36" s="268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x14ac:dyDescent="0.2">
      <c r="A37" s="70"/>
      <c r="B37" s="70"/>
      <c r="C37" s="70"/>
      <c r="D37" s="70"/>
      <c r="E37" s="70"/>
      <c r="F37" s="268"/>
      <c r="G37" s="268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x14ac:dyDescent="0.2">
      <c r="A38" s="70"/>
      <c r="B38" s="70"/>
      <c r="C38" s="70"/>
      <c r="D38" s="70"/>
      <c r="E38" s="70"/>
      <c r="F38" s="268"/>
      <c r="G38" s="268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x14ac:dyDescent="0.2">
      <c r="A39" s="70"/>
      <c r="B39" s="70"/>
      <c r="C39" s="70"/>
      <c r="D39" s="70"/>
      <c r="E39" s="70"/>
      <c r="F39" s="268"/>
      <c r="G39" s="268"/>
      <c r="H39" s="70"/>
      <c r="I39" s="70"/>
      <c r="J39" s="70"/>
      <c r="K39" s="70"/>
      <c r="L39" s="70"/>
    </row>
    <row r="40" spans="1:17" x14ac:dyDescent="0.2">
      <c r="A40" s="70"/>
      <c r="B40" s="70"/>
      <c r="C40" s="70"/>
      <c r="D40" s="70"/>
      <c r="E40" s="70"/>
      <c r="F40" s="268"/>
      <c r="G40" s="268"/>
      <c r="H40" s="70"/>
      <c r="I40" s="70"/>
      <c r="J40" s="70"/>
      <c r="K40" s="70"/>
      <c r="L40" s="70"/>
    </row>
    <row r="41" spans="1:17" x14ac:dyDescent="0.2">
      <c r="A41" s="70"/>
      <c r="B41" s="70"/>
      <c r="C41" s="70"/>
      <c r="D41" s="70"/>
      <c r="E41" s="70"/>
      <c r="F41" s="268"/>
      <c r="G41" s="268"/>
      <c r="H41" s="70"/>
      <c r="I41" s="70"/>
      <c r="J41" s="70"/>
      <c r="K41" s="70"/>
      <c r="L41" s="70"/>
    </row>
    <row r="42" spans="1:17" x14ac:dyDescent="0.2">
      <c r="A42" s="70"/>
      <c r="B42" s="70"/>
      <c r="C42" s="70"/>
      <c r="D42" s="70"/>
      <c r="E42" s="70"/>
      <c r="F42" s="268"/>
      <c r="G42" s="268"/>
      <c r="H42" s="70"/>
      <c r="I42" s="70"/>
      <c r="J42" s="70"/>
      <c r="K42" s="70"/>
      <c r="L42" s="70"/>
    </row>
    <row r="43" spans="1:17" x14ac:dyDescent="0.2">
      <c r="A43" s="70"/>
      <c r="B43" s="70"/>
      <c r="C43" s="70"/>
      <c r="D43" s="70"/>
      <c r="E43" s="70"/>
      <c r="F43" s="268"/>
      <c r="G43" s="268"/>
      <c r="H43" s="70"/>
      <c r="I43" s="70"/>
      <c r="J43" s="70"/>
      <c r="K43" s="70"/>
      <c r="L43" s="70"/>
    </row>
    <row r="44" spans="1:17" x14ac:dyDescent="0.2">
      <c r="A44" s="70"/>
      <c r="B44" s="70"/>
      <c r="C44" s="70"/>
      <c r="D44" s="70"/>
      <c r="E44" s="70"/>
      <c r="F44" s="268"/>
      <c r="G44" s="268"/>
      <c r="H44" s="70"/>
      <c r="I44" s="70"/>
      <c r="J44" s="70"/>
      <c r="K44" s="70"/>
      <c r="L44" s="70"/>
    </row>
    <row r="45" spans="1:17" x14ac:dyDescent="0.2">
      <c r="A45" s="70"/>
      <c r="B45" s="70"/>
      <c r="C45" s="70"/>
      <c r="D45" s="70"/>
      <c r="E45" s="70"/>
      <c r="F45" s="268"/>
      <c r="G45" s="268"/>
      <c r="H45" s="70"/>
      <c r="I45" s="70"/>
      <c r="J45" s="70"/>
      <c r="K45" s="70"/>
      <c r="L45" s="70"/>
    </row>
    <row r="46" spans="1:17" x14ac:dyDescent="0.2">
      <c r="A46" s="70"/>
      <c r="B46" s="70"/>
      <c r="C46" s="70"/>
      <c r="D46" s="70"/>
      <c r="E46" s="70"/>
      <c r="F46" s="268"/>
      <c r="G46" s="268"/>
      <c r="H46" s="70"/>
      <c r="I46" s="70"/>
      <c r="J46" s="70"/>
      <c r="K46" s="70"/>
      <c r="L46" s="70"/>
    </row>
    <row r="47" spans="1:17" x14ac:dyDescent="0.2">
      <c r="A47" s="70"/>
      <c r="B47" s="70"/>
      <c r="C47" s="70"/>
      <c r="D47" s="70"/>
      <c r="E47" s="70"/>
      <c r="F47" s="268"/>
      <c r="G47" s="268"/>
      <c r="H47" s="70"/>
      <c r="I47" s="70"/>
      <c r="J47" s="70"/>
      <c r="K47" s="70"/>
      <c r="L47" s="70"/>
    </row>
    <row r="48" spans="1:17" x14ac:dyDescent="0.2">
      <c r="A48" s="70"/>
      <c r="B48" s="70"/>
      <c r="C48" s="70"/>
      <c r="D48" s="70"/>
      <c r="E48" s="70"/>
      <c r="F48" s="268"/>
      <c r="G48" s="268"/>
      <c r="H48" s="70"/>
      <c r="I48" s="70"/>
      <c r="J48" s="70"/>
      <c r="K48" s="70"/>
      <c r="L48" s="70"/>
    </row>
    <row r="49" spans="1:12" x14ac:dyDescent="0.2">
      <c r="A49" s="70"/>
      <c r="B49" s="70"/>
      <c r="C49" s="70"/>
      <c r="D49" s="70"/>
      <c r="E49" s="70"/>
      <c r="F49" s="268"/>
      <c r="G49" s="268"/>
      <c r="H49" s="70"/>
      <c r="I49" s="70"/>
      <c r="J49" s="70"/>
      <c r="K49" s="70"/>
      <c r="L49" s="70"/>
    </row>
    <row r="50" spans="1:12" x14ac:dyDescent="0.2">
      <c r="A50" s="70"/>
      <c r="B50" s="70"/>
      <c r="C50" s="70"/>
      <c r="D50" s="70"/>
      <c r="E50" s="70"/>
      <c r="F50" s="268"/>
      <c r="G50" s="268"/>
      <c r="H50" s="70"/>
      <c r="I50" s="70"/>
      <c r="J50" s="70"/>
      <c r="K50" s="70"/>
      <c r="L50" s="70"/>
    </row>
    <row r="51" spans="1:12" x14ac:dyDescent="0.2">
      <c r="A51" s="70"/>
      <c r="B51" s="70"/>
      <c r="C51" s="70"/>
      <c r="D51" s="70"/>
      <c r="E51" s="70"/>
      <c r="F51" s="268"/>
      <c r="G51" s="268"/>
      <c r="H51" s="70"/>
      <c r="I51" s="70"/>
      <c r="J51" s="70"/>
      <c r="K51" s="70"/>
      <c r="L51" s="70"/>
    </row>
    <row r="52" spans="1:12" x14ac:dyDescent="0.2">
      <c r="A52" s="70"/>
      <c r="B52" s="70"/>
      <c r="C52" s="70"/>
      <c r="D52" s="70"/>
      <c r="E52" s="70"/>
      <c r="F52" s="268"/>
      <c r="G52" s="268"/>
      <c r="H52" s="70"/>
      <c r="I52" s="70"/>
      <c r="J52" s="70"/>
      <c r="K52" s="70"/>
      <c r="L52" s="70"/>
    </row>
    <row r="53" spans="1:12" x14ac:dyDescent="0.2">
      <c r="A53" s="70"/>
      <c r="B53" s="70"/>
      <c r="C53" s="70"/>
      <c r="D53" s="70"/>
      <c r="E53" s="70"/>
      <c r="F53" s="268"/>
      <c r="G53" s="268"/>
      <c r="H53" s="70"/>
      <c r="I53" s="70"/>
      <c r="J53" s="70"/>
      <c r="K53" s="70"/>
      <c r="L53" s="70"/>
    </row>
    <row r="54" spans="1:12" x14ac:dyDescent="0.2">
      <c r="A54" s="70"/>
      <c r="B54" s="70"/>
      <c r="C54" s="70"/>
      <c r="D54" s="70"/>
      <c r="E54" s="70"/>
      <c r="F54" s="268"/>
      <c r="G54" s="268"/>
      <c r="H54" s="70"/>
      <c r="I54" s="70"/>
      <c r="J54" s="70"/>
      <c r="K54" s="70"/>
      <c r="L54" s="70"/>
    </row>
    <row r="55" spans="1:12" x14ac:dyDescent="0.2">
      <c r="A55" s="70"/>
      <c r="B55" s="70"/>
      <c r="C55" s="70"/>
      <c r="D55" s="70"/>
      <c r="E55" s="70"/>
      <c r="F55" s="268"/>
      <c r="G55" s="268"/>
      <c r="H55" s="70"/>
      <c r="I55" s="70"/>
      <c r="J55" s="70"/>
      <c r="K55" s="70"/>
      <c r="L55" s="70"/>
    </row>
    <row r="56" spans="1:12" x14ac:dyDescent="0.2">
      <c r="A56" s="70"/>
      <c r="B56" s="70"/>
      <c r="C56" s="70"/>
      <c r="D56" s="70"/>
      <c r="E56" s="70"/>
      <c r="F56" s="268"/>
      <c r="G56" s="268"/>
      <c r="H56" s="70"/>
      <c r="I56" s="70"/>
      <c r="J56" s="70"/>
      <c r="K56" s="70"/>
      <c r="L56" s="70"/>
    </row>
    <row r="57" spans="1:12" x14ac:dyDescent="0.2">
      <c r="A57" s="70"/>
      <c r="B57" s="70"/>
      <c r="C57" s="70"/>
      <c r="D57" s="70"/>
      <c r="E57" s="70"/>
      <c r="F57" s="268"/>
      <c r="G57" s="268"/>
      <c r="H57" s="70"/>
      <c r="I57" s="70"/>
      <c r="J57" s="70"/>
      <c r="K57" s="70"/>
      <c r="L57" s="70"/>
    </row>
    <row r="58" spans="1:12" x14ac:dyDescent="0.2">
      <c r="A58" s="70"/>
      <c r="B58" s="70"/>
      <c r="C58" s="70"/>
      <c r="D58" s="70"/>
      <c r="E58" s="70"/>
      <c r="F58" s="268"/>
      <c r="G58" s="268"/>
      <c r="H58" s="70"/>
      <c r="I58" s="70"/>
      <c r="J58" s="70"/>
      <c r="K58" s="70"/>
      <c r="L58" s="70"/>
    </row>
    <row r="59" spans="1:12" x14ac:dyDescent="0.2">
      <c r="A59" s="70"/>
      <c r="B59" s="70"/>
      <c r="C59" s="70"/>
      <c r="D59" s="70"/>
      <c r="E59" s="70"/>
      <c r="F59" s="268"/>
      <c r="G59" s="268"/>
      <c r="H59" s="70"/>
      <c r="I59" s="70"/>
      <c r="J59" s="70"/>
      <c r="K59" s="70"/>
      <c r="L59" s="70"/>
    </row>
    <row r="60" spans="1:12" x14ac:dyDescent="0.2">
      <c r="A60" s="70"/>
      <c r="B60" s="70"/>
      <c r="C60" s="70"/>
      <c r="D60" s="70"/>
      <c r="E60" s="70"/>
      <c r="F60" s="268"/>
      <c r="G60" s="268"/>
      <c r="H60" s="70"/>
      <c r="I60" s="70"/>
      <c r="J60" s="70"/>
      <c r="K60" s="70"/>
      <c r="L60" s="70"/>
    </row>
    <row r="61" spans="1:12" x14ac:dyDescent="0.2">
      <c r="A61" s="70"/>
      <c r="B61" s="70"/>
      <c r="C61" s="70"/>
      <c r="D61" s="70"/>
      <c r="E61" s="70"/>
      <c r="F61" s="268"/>
      <c r="G61" s="268"/>
      <c r="H61" s="70"/>
      <c r="I61" s="70"/>
      <c r="J61" s="70"/>
      <c r="K61" s="70"/>
      <c r="L61" s="70"/>
    </row>
    <row r="62" spans="1:12" x14ac:dyDescent="0.2">
      <c r="A62" s="70"/>
      <c r="B62" s="70"/>
      <c r="C62" s="70"/>
      <c r="D62" s="70"/>
      <c r="E62" s="70"/>
      <c r="F62" s="268"/>
      <c r="G62" s="268"/>
      <c r="H62" s="70"/>
      <c r="I62" s="70"/>
      <c r="J62" s="70"/>
      <c r="K62" s="70"/>
      <c r="L62" s="70"/>
    </row>
    <row r="63" spans="1:12" x14ac:dyDescent="0.2">
      <c r="A63" s="70"/>
      <c r="B63" s="70"/>
      <c r="C63" s="70"/>
      <c r="D63" s="70"/>
      <c r="E63" s="70"/>
      <c r="F63" s="268"/>
      <c r="G63" s="268"/>
      <c r="H63" s="70"/>
      <c r="I63" s="70"/>
      <c r="J63" s="70"/>
      <c r="K63" s="70"/>
      <c r="L63" s="70"/>
    </row>
    <row r="64" spans="1:12" x14ac:dyDescent="0.2">
      <c r="A64" s="70"/>
      <c r="B64" s="70"/>
      <c r="C64" s="70"/>
      <c r="D64" s="70"/>
      <c r="E64" s="70"/>
      <c r="F64" s="268"/>
      <c r="G64" s="268"/>
      <c r="H64" s="70"/>
      <c r="I64" s="70"/>
      <c r="J64" s="70"/>
      <c r="K64" s="70"/>
      <c r="L64" s="70"/>
    </row>
    <row r="65" spans="1:12" x14ac:dyDescent="0.2">
      <c r="A65" s="70"/>
      <c r="B65" s="70"/>
      <c r="C65" s="70"/>
      <c r="D65" s="70"/>
      <c r="E65" s="70"/>
      <c r="F65" s="268"/>
      <c r="G65" s="268"/>
      <c r="H65" s="70"/>
      <c r="I65" s="70"/>
      <c r="J65" s="70"/>
      <c r="K65" s="70"/>
      <c r="L65" s="70"/>
    </row>
    <row r="66" spans="1:12" x14ac:dyDescent="0.2">
      <c r="A66" s="70"/>
      <c r="B66" s="70"/>
      <c r="C66" s="70"/>
      <c r="D66" s="70"/>
      <c r="E66" s="70"/>
      <c r="F66" s="268"/>
      <c r="G66" s="268"/>
      <c r="H66" s="70"/>
      <c r="I66" s="70"/>
      <c r="J66" s="70"/>
      <c r="K66" s="70"/>
      <c r="L66" s="70"/>
    </row>
    <row r="67" spans="1:12" x14ac:dyDescent="0.2">
      <c r="A67" s="70"/>
      <c r="B67" s="70"/>
      <c r="C67" s="70"/>
      <c r="D67" s="70"/>
      <c r="E67" s="70"/>
      <c r="F67" s="268"/>
      <c r="G67" s="268"/>
      <c r="H67" s="70"/>
      <c r="I67" s="70"/>
      <c r="J67" s="70"/>
      <c r="K67" s="70"/>
      <c r="L67" s="70"/>
    </row>
    <row r="68" spans="1:12" x14ac:dyDescent="0.2">
      <c r="A68" s="70"/>
      <c r="B68" s="70"/>
      <c r="C68" s="70"/>
      <c r="D68" s="70"/>
      <c r="E68" s="70"/>
      <c r="F68" s="268"/>
      <c r="G68" s="268"/>
      <c r="H68" s="70"/>
      <c r="I68" s="70"/>
      <c r="J68" s="70"/>
      <c r="K68" s="70"/>
      <c r="L68" s="70"/>
    </row>
    <row r="69" spans="1:12" x14ac:dyDescent="0.2">
      <c r="A69" s="70"/>
      <c r="B69" s="70"/>
      <c r="C69" s="70"/>
      <c r="D69" s="70"/>
      <c r="E69" s="70"/>
      <c r="F69" s="268"/>
      <c r="G69" s="268"/>
      <c r="H69" s="70"/>
      <c r="I69" s="70"/>
      <c r="J69" s="70"/>
      <c r="K69" s="70"/>
      <c r="L69" s="70"/>
    </row>
    <row r="70" spans="1:12" x14ac:dyDescent="0.2">
      <c r="A70" s="70"/>
      <c r="B70" s="70"/>
      <c r="C70" s="70"/>
      <c r="D70" s="70"/>
      <c r="E70" s="70"/>
      <c r="F70" s="268"/>
      <c r="G70" s="268"/>
      <c r="H70" s="70"/>
      <c r="I70" s="70"/>
      <c r="J70" s="70"/>
      <c r="K70" s="70"/>
      <c r="L70" s="70"/>
    </row>
    <row r="71" spans="1:12" x14ac:dyDescent="0.2">
      <c r="A71" s="70"/>
      <c r="B71" s="70"/>
      <c r="C71" s="70"/>
      <c r="D71" s="70"/>
      <c r="E71" s="70"/>
      <c r="F71" s="268"/>
      <c r="G71" s="268"/>
      <c r="H71" s="70"/>
      <c r="I71" s="70"/>
      <c r="J71" s="70"/>
      <c r="K71" s="70"/>
      <c r="L71" s="70"/>
    </row>
    <row r="72" spans="1:12" x14ac:dyDescent="0.2">
      <c r="A72" s="70"/>
      <c r="B72" s="70"/>
      <c r="C72" s="70"/>
      <c r="D72" s="70"/>
      <c r="E72" s="70"/>
      <c r="F72" s="268"/>
      <c r="G72" s="268"/>
      <c r="H72" s="70"/>
      <c r="I72" s="70"/>
      <c r="J72" s="70"/>
      <c r="K72" s="70"/>
      <c r="L72" s="70"/>
    </row>
    <row r="73" spans="1:12" x14ac:dyDescent="0.2">
      <c r="A73" s="70"/>
      <c r="B73" s="70"/>
      <c r="C73" s="70"/>
      <c r="D73" s="70"/>
      <c r="E73" s="70"/>
      <c r="F73" s="268"/>
      <c r="G73" s="268"/>
      <c r="H73" s="70"/>
      <c r="I73" s="70"/>
      <c r="J73" s="70"/>
      <c r="K73" s="70"/>
      <c r="L73" s="70"/>
    </row>
    <row r="74" spans="1:12" x14ac:dyDescent="0.2">
      <c r="A74" s="70"/>
      <c r="B74" s="70"/>
      <c r="C74" s="70"/>
      <c r="D74" s="70"/>
      <c r="E74" s="70"/>
      <c r="F74" s="268"/>
      <c r="G74" s="268"/>
      <c r="H74" s="70"/>
      <c r="I74" s="70"/>
      <c r="J74" s="70"/>
      <c r="K74" s="70"/>
      <c r="L74" s="70"/>
    </row>
    <row r="75" spans="1:12" x14ac:dyDescent="0.2">
      <c r="A75" s="70"/>
      <c r="B75" s="70"/>
      <c r="C75" s="70"/>
      <c r="D75" s="70"/>
      <c r="E75" s="70"/>
      <c r="F75" s="268"/>
      <c r="G75" s="268"/>
      <c r="H75" s="70"/>
      <c r="I75" s="70"/>
      <c r="J75" s="70"/>
      <c r="K75" s="70"/>
      <c r="L75" s="70"/>
    </row>
    <row r="76" spans="1:12" x14ac:dyDescent="0.2">
      <c r="A76" s="70"/>
      <c r="B76" s="70"/>
      <c r="C76" s="70"/>
      <c r="D76" s="70"/>
      <c r="E76" s="70"/>
      <c r="F76" s="268"/>
      <c r="G76" s="268"/>
      <c r="H76" s="70"/>
      <c r="I76" s="70"/>
      <c r="J76" s="70"/>
      <c r="K76" s="70"/>
      <c r="L76" s="70"/>
    </row>
    <row r="77" spans="1:12" x14ac:dyDescent="0.2">
      <c r="A77" s="70"/>
      <c r="B77" s="70"/>
      <c r="C77" s="70"/>
      <c r="D77" s="70"/>
      <c r="E77" s="70"/>
      <c r="F77" s="268"/>
      <c r="G77" s="268"/>
      <c r="H77" s="70"/>
      <c r="I77" s="70"/>
      <c r="J77" s="70"/>
      <c r="K77" s="70"/>
      <c r="L77" s="70"/>
    </row>
    <row r="78" spans="1:12" x14ac:dyDescent="0.2">
      <c r="A78" s="70"/>
      <c r="B78" s="70"/>
      <c r="C78" s="70"/>
      <c r="D78" s="70"/>
      <c r="E78" s="70"/>
      <c r="F78" s="268"/>
      <c r="G78" s="268"/>
      <c r="H78" s="70"/>
      <c r="I78" s="70"/>
      <c r="J78" s="70"/>
      <c r="K78" s="70"/>
      <c r="L78" s="70"/>
    </row>
    <row r="79" spans="1:12" x14ac:dyDescent="0.2">
      <c r="A79" s="70"/>
      <c r="B79" s="70"/>
      <c r="C79" s="70"/>
      <c r="D79" s="70"/>
      <c r="E79" s="70"/>
      <c r="F79" s="268"/>
      <c r="G79" s="268"/>
      <c r="H79" s="70"/>
      <c r="I79" s="70"/>
      <c r="J79" s="70"/>
      <c r="K79" s="70"/>
      <c r="L79" s="70"/>
    </row>
    <row r="80" spans="1:12" x14ac:dyDescent="0.2">
      <c r="A80" s="70"/>
      <c r="B80" s="70"/>
      <c r="C80" s="70"/>
      <c r="D80" s="70"/>
      <c r="E80" s="70"/>
      <c r="F80" s="268"/>
      <c r="G80" s="268"/>
      <c r="H80" s="70"/>
      <c r="I80" s="70"/>
      <c r="J80" s="70"/>
      <c r="K80" s="70"/>
      <c r="L80" s="70"/>
    </row>
    <row r="81" spans="1:12" x14ac:dyDescent="0.2">
      <c r="A81" s="70"/>
      <c r="B81" s="70"/>
      <c r="C81" s="70"/>
      <c r="D81" s="70"/>
      <c r="E81" s="70"/>
      <c r="F81" s="268"/>
      <c r="G81" s="268"/>
      <c r="H81" s="70"/>
      <c r="I81" s="70"/>
      <c r="J81" s="70"/>
      <c r="K81" s="70"/>
      <c r="L81" s="70"/>
    </row>
    <row r="82" spans="1:12" x14ac:dyDescent="0.2">
      <c r="A82" s="70"/>
      <c r="B82" s="70"/>
      <c r="C82" s="70"/>
      <c r="D82" s="70"/>
      <c r="E82" s="70"/>
      <c r="F82" s="268"/>
      <c r="G82" s="268"/>
      <c r="H82" s="70"/>
      <c r="I82" s="70"/>
      <c r="J82" s="70"/>
      <c r="K82" s="70"/>
      <c r="L82" s="70"/>
    </row>
    <row r="83" spans="1:12" x14ac:dyDescent="0.2">
      <c r="A83" s="70"/>
      <c r="B83" s="70"/>
      <c r="C83" s="70"/>
      <c r="D83" s="70"/>
      <c r="E83" s="70"/>
      <c r="F83" s="268"/>
      <c r="G83" s="268"/>
      <c r="H83" s="70"/>
      <c r="I83" s="70"/>
      <c r="J83" s="70"/>
      <c r="K83" s="70"/>
      <c r="L83" s="70"/>
    </row>
    <row r="84" spans="1:12" x14ac:dyDescent="0.2">
      <c r="A84" s="70"/>
      <c r="B84" s="70"/>
      <c r="C84" s="70"/>
      <c r="D84" s="70"/>
      <c r="E84" s="70"/>
      <c r="F84" s="268"/>
      <c r="G84" s="268"/>
      <c r="H84" s="70"/>
      <c r="I84" s="70"/>
      <c r="J84" s="70"/>
      <c r="K84" s="70"/>
      <c r="L84" s="70"/>
    </row>
    <row r="85" spans="1:12" x14ac:dyDescent="0.2">
      <c r="A85" s="70"/>
      <c r="B85" s="70"/>
      <c r="C85" s="70"/>
      <c r="D85" s="70"/>
      <c r="E85" s="70"/>
      <c r="F85" s="268"/>
      <c r="G85" s="268"/>
      <c r="H85" s="70"/>
      <c r="I85" s="70"/>
      <c r="J85" s="70"/>
      <c r="K85" s="70"/>
      <c r="L85" s="70"/>
    </row>
    <row r="86" spans="1:12" x14ac:dyDescent="0.2">
      <c r="A86" s="70"/>
      <c r="B86" s="70"/>
      <c r="C86" s="70"/>
      <c r="D86" s="70"/>
      <c r="E86" s="70"/>
      <c r="F86" s="268"/>
      <c r="G86" s="268"/>
      <c r="H86" s="70"/>
      <c r="I86" s="70"/>
      <c r="J86" s="70"/>
      <c r="K86" s="70"/>
      <c r="L86" s="70"/>
    </row>
    <row r="87" spans="1:12" x14ac:dyDescent="0.2">
      <c r="A87" s="70"/>
      <c r="B87" s="70"/>
      <c r="C87" s="70"/>
      <c r="D87" s="70"/>
      <c r="E87" s="70"/>
      <c r="F87" s="268"/>
      <c r="G87" s="268"/>
      <c r="H87" s="70"/>
      <c r="I87" s="70"/>
      <c r="J87" s="70"/>
      <c r="K87" s="70"/>
      <c r="L87" s="70"/>
    </row>
    <row r="88" spans="1:12" x14ac:dyDescent="0.2">
      <c r="A88" s="70"/>
      <c r="B88" s="70"/>
      <c r="C88" s="70"/>
      <c r="D88" s="70"/>
      <c r="E88" s="70"/>
      <c r="F88" s="268"/>
      <c r="G88" s="268"/>
      <c r="H88" s="70"/>
      <c r="I88" s="70"/>
      <c r="J88" s="70"/>
      <c r="K88" s="70"/>
      <c r="L88" s="70"/>
    </row>
    <row r="89" spans="1:12" x14ac:dyDescent="0.2">
      <c r="A89" s="70"/>
      <c r="B89" s="70"/>
      <c r="C89" s="70"/>
      <c r="D89" s="70"/>
      <c r="E89" s="70"/>
      <c r="F89" s="268"/>
      <c r="G89" s="268"/>
      <c r="H89" s="70"/>
      <c r="I89" s="70"/>
      <c r="J89" s="70"/>
      <c r="K89" s="70"/>
      <c r="L89" s="70"/>
    </row>
    <row r="90" spans="1:12" x14ac:dyDescent="0.2">
      <c r="A90" s="70"/>
      <c r="B90" s="70"/>
      <c r="C90" s="70"/>
      <c r="D90" s="70"/>
      <c r="E90" s="70"/>
      <c r="F90" s="268"/>
      <c r="G90" s="268"/>
      <c r="H90" s="70"/>
      <c r="I90" s="70"/>
      <c r="J90" s="70"/>
      <c r="K90" s="70"/>
      <c r="L90" s="70"/>
    </row>
    <row r="91" spans="1:12" x14ac:dyDescent="0.2">
      <c r="A91" s="70"/>
      <c r="B91" s="70"/>
      <c r="C91" s="70"/>
      <c r="D91" s="70"/>
      <c r="E91" s="70"/>
      <c r="F91" s="268"/>
      <c r="G91" s="268"/>
      <c r="H91" s="70"/>
      <c r="I91" s="70"/>
      <c r="J91" s="70"/>
      <c r="K91" s="70"/>
      <c r="L91" s="70"/>
    </row>
    <row r="92" spans="1:12" x14ac:dyDescent="0.2">
      <c r="A92" s="70"/>
      <c r="B92" s="70"/>
      <c r="C92" s="70"/>
      <c r="D92" s="70"/>
      <c r="E92" s="70"/>
      <c r="F92" s="268"/>
      <c r="G92" s="268"/>
      <c r="H92" s="70"/>
      <c r="I92" s="70"/>
      <c r="J92" s="70"/>
      <c r="K92" s="70"/>
      <c r="L92" s="70"/>
    </row>
    <row r="93" spans="1:12" x14ac:dyDescent="0.2">
      <c r="A93" s="70"/>
      <c r="B93" s="70"/>
      <c r="C93" s="70"/>
      <c r="D93" s="70"/>
      <c r="E93" s="70"/>
      <c r="F93" s="268"/>
      <c r="G93" s="268"/>
      <c r="H93" s="70"/>
      <c r="I93" s="70"/>
      <c r="J93" s="70"/>
      <c r="K93" s="70"/>
      <c r="L93" s="70"/>
    </row>
    <row r="94" spans="1:12" x14ac:dyDescent="0.2">
      <c r="A94" s="70"/>
      <c r="B94" s="70"/>
      <c r="C94" s="70"/>
      <c r="D94" s="70"/>
      <c r="E94" s="70"/>
      <c r="F94" s="268"/>
      <c r="G94" s="268"/>
      <c r="H94" s="70"/>
      <c r="I94" s="70"/>
      <c r="J94" s="70"/>
      <c r="K94" s="70"/>
      <c r="L94" s="70"/>
    </row>
    <row r="95" spans="1:12" x14ac:dyDescent="0.2">
      <c r="A95" s="70"/>
      <c r="B95" s="70"/>
      <c r="C95" s="70"/>
      <c r="D95" s="70"/>
      <c r="E95" s="70"/>
      <c r="F95" s="268"/>
      <c r="G95" s="268"/>
      <c r="H95" s="70"/>
      <c r="I95" s="70"/>
      <c r="J95" s="70"/>
      <c r="K95" s="70"/>
      <c r="L95" s="70"/>
    </row>
    <row r="96" spans="1:12" x14ac:dyDescent="0.2">
      <c r="A96" s="70"/>
      <c r="B96" s="70"/>
      <c r="C96" s="70"/>
      <c r="D96" s="70"/>
      <c r="E96" s="70"/>
      <c r="F96" s="268"/>
      <c r="G96" s="268"/>
      <c r="H96" s="70"/>
      <c r="I96" s="70"/>
      <c r="J96" s="70"/>
      <c r="K96" s="70"/>
      <c r="L96" s="70"/>
    </row>
    <row r="97" spans="1:12" x14ac:dyDescent="0.2">
      <c r="A97" s="70"/>
      <c r="B97" s="70"/>
      <c r="C97" s="70"/>
      <c r="D97" s="70"/>
      <c r="E97" s="70"/>
      <c r="F97" s="268"/>
      <c r="G97" s="268"/>
      <c r="H97" s="70"/>
      <c r="I97" s="70"/>
      <c r="J97" s="70"/>
      <c r="K97" s="70"/>
      <c r="L97" s="70"/>
    </row>
    <row r="98" spans="1:12" x14ac:dyDescent="0.2">
      <c r="A98" s="70"/>
      <c r="B98" s="70"/>
      <c r="C98" s="70"/>
      <c r="D98" s="70"/>
      <c r="E98" s="70"/>
      <c r="F98" s="268"/>
      <c r="G98" s="268"/>
      <c r="H98" s="70"/>
      <c r="I98" s="70"/>
      <c r="J98" s="70"/>
      <c r="K98" s="70"/>
      <c r="L98" s="70"/>
    </row>
    <row r="99" spans="1:12" x14ac:dyDescent="0.2">
      <c r="A99" s="70"/>
      <c r="B99" s="70"/>
      <c r="C99" s="70"/>
      <c r="D99" s="70"/>
      <c r="E99" s="70"/>
      <c r="F99" s="268"/>
      <c r="G99" s="268"/>
      <c r="H99" s="70"/>
      <c r="I99" s="70"/>
      <c r="J99" s="70"/>
      <c r="K99" s="70"/>
      <c r="L99" s="70"/>
    </row>
    <row r="100" spans="1:12" x14ac:dyDescent="0.2">
      <c r="A100" s="70"/>
      <c r="B100" s="70"/>
      <c r="C100" s="70"/>
      <c r="D100" s="70"/>
      <c r="E100" s="70"/>
      <c r="F100" s="268"/>
      <c r="G100" s="268"/>
      <c r="H100" s="70"/>
      <c r="I100" s="70"/>
      <c r="J100" s="70"/>
      <c r="K100" s="70"/>
      <c r="L100" s="70"/>
    </row>
    <row r="101" spans="1:12" x14ac:dyDescent="0.2">
      <c r="A101" s="70"/>
      <c r="B101" s="70"/>
      <c r="C101" s="70"/>
      <c r="D101" s="70"/>
      <c r="E101" s="70"/>
      <c r="F101" s="268"/>
      <c r="G101" s="268"/>
      <c r="H101" s="70"/>
      <c r="I101" s="70"/>
      <c r="J101" s="70"/>
      <c r="K101" s="70"/>
      <c r="L101" s="70"/>
    </row>
    <row r="102" spans="1:12" x14ac:dyDescent="0.2">
      <c r="A102" s="70"/>
      <c r="B102" s="70"/>
      <c r="C102" s="70"/>
      <c r="D102" s="70"/>
      <c r="E102" s="70"/>
      <c r="F102" s="268"/>
      <c r="G102" s="268"/>
      <c r="H102" s="70"/>
      <c r="I102" s="70"/>
      <c r="J102" s="70"/>
      <c r="K102" s="70"/>
      <c r="L102" s="70"/>
    </row>
    <row r="103" spans="1:12" x14ac:dyDescent="0.2">
      <c r="A103" s="70"/>
      <c r="B103" s="70"/>
      <c r="C103" s="70"/>
      <c r="D103" s="70"/>
      <c r="E103" s="70"/>
      <c r="F103" s="268"/>
      <c r="G103" s="268"/>
      <c r="H103" s="70"/>
      <c r="I103" s="70"/>
      <c r="J103" s="70"/>
      <c r="K103" s="70"/>
      <c r="L103" s="70"/>
    </row>
    <row r="104" spans="1:12" x14ac:dyDescent="0.2">
      <c r="A104" s="70"/>
      <c r="B104" s="70"/>
      <c r="C104" s="70"/>
      <c r="D104" s="70"/>
      <c r="E104" s="70"/>
      <c r="F104" s="268"/>
      <c r="G104" s="268"/>
      <c r="H104" s="70"/>
      <c r="I104" s="70"/>
      <c r="J104" s="70"/>
      <c r="K104" s="70"/>
      <c r="L104" s="70"/>
    </row>
    <row r="105" spans="1:12" x14ac:dyDescent="0.2">
      <c r="A105" s="70"/>
      <c r="B105" s="70"/>
      <c r="C105" s="70"/>
      <c r="D105" s="70"/>
      <c r="E105" s="70"/>
      <c r="F105" s="268"/>
      <c r="G105" s="268"/>
      <c r="H105" s="70"/>
      <c r="I105" s="70"/>
      <c r="J105" s="70"/>
      <c r="K105" s="70"/>
      <c r="L105" s="70"/>
    </row>
    <row r="106" spans="1:12" x14ac:dyDescent="0.2">
      <c r="A106" s="70"/>
      <c r="B106" s="70"/>
      <c r="C106" s="70"/>
      <c r="D106" s="70"/>
      <c r="E106" s="70"/>
      <c r="F106" s="268"/>
      <c r="G106" s="268"/>
      <c r="H106" s="70"/>
      <c r="I106" s="70"/>
      <c r="J106" s="70"/>
      <c r="K106" s="70"/>
      <c r="L106" s="70"/>
    </row>
    <row r="107" spans="1:12" x14ac:dyDescent="0.2">
      <c r="A107" s="70"/>
      <c r="B107" s="70"/>
      <c r="C107" s="70"/>
      <c r="D107" s="70"/>
      <c r="E107" s="70"/>
      <c r="F107" s="268"/>
      <c r="G107" s="268"/>
      <c r="H107" s="70"/>
      <c r="I107" s="70"/>
      <c r="J107" s="70"/>
      <c r="K107" s="70"/>
      <c r="L107" s="70"/>
    </row>
    <row r="108" spans="1:12" x14ac:dyDescent="0.2">
      <c r="A108" s="70"/>
      <c r="B108" s="70"/>
      <c r="C108" s="70"/>
      <c r="D108" s="70"/>
      <c r="E108" s="70"/>
      <c r="F108" s="268"/>
      <c r="G108" s="268"/>
      <c r="H108" s="70"/>
      <c r="I108" s="70"/>
      <c r="J108" s="70"/>
      <c r="K108" s="70"/>
      <c r="L108" s="70"/>
    </row>
    <row r="109" spans="1:12" x14ac:dyDescent="0.2">
      <c r="A109" s="70"/>
      <c r="B109" s="70"/>
      <c r="C109" s="70"/>
      <c r="D109" s="70"/>
      <c r="E109" s="70"/>
      <c r="F109" s="268"/>
      <c r="G109" s="268"/>
      <c r="H109" s="70"/>
      <c r="I109" s="70"/>
      <c r="J109" s="70"/>
      <c r="K109" s="70"/>
      <c r="L109" s="70"/>
    </row>
    <row r="110" spans="1:12" x14ac:dyDescent="0.2">
      <c r="A110" s="70"/>
      <c r="B110" s="70"/>
      <c r="C110" s="70"/>
      <c r="D110" s="70"/>
      <c r="E110" s="70"/>
      <c r="F110" s="268"/>
      <c r="G110" s="268"/>
      <c r="H110" s="70"/>
      <c r="I110" s="70"/>
      <c r="J110" s="70"/>
      <c r="K110" s="70"/>
      <c r="L110" s="70"/>
    </row>
    <row r="111" spans="1:12" x14ac:dyDescent="0.2">
      <c r="A111" s="70"/>
      <c r="B111" s="70"/>
      <c r="C111" s="70"/>
      <c r="D111" s="70"/>
      <c r="E111" s="70"/>
      <c r="F111" s="268"/>
      <c r="G111" s="268"/>
      <c r="H111" s="70"/>
      <c r="I111" s="70"/>
      <c r="J111" s="70"/>
      <c r="K111" s="70"/>
      <c r="L111" s="70"/>
    </row>
    <row r="112" spans="1:12" x14ac:dyDescent="0.2">
      <c r="A112" s="70"/>
      <c r="B112" s="70"/>
      <c r="C112" s="70"/>
      <c r="D112" s="70"/>
      <c r="E112" s="70"/>
      <c r="F112" s="268"/>
      <c r="G112" s="268"/>
      <c r="H112" s="70"/>
      <c r="I112" s="70"/>
      <c r="J112" s="70"/>
      <c r="K112" s="70"/>
      <c r="L112" s="70"/>
    </row>
    <row r="113" spans="1:12" x14ac:dyDescent="0.2">
      <c r="A113" s="70"/>
      <c r="B113" s="70"/>
      <c r="C113" s="70"/>
      <c r="D113" s="70"/>
      <c r="E113" s="70"/>
      <c r="F113" s="268"/>
      <c r="G113" s="268"/>
      <c r="H113" s="70"/>
      <c r="I113" s="70"/>
      <c r="J113" s="70"/>
      <c r="K113" s="70"/>
      <c r="L113" s="70"/>
    </row>
    <row r="114" spans="1:12" x14ac:dyDescent="0.2">
      <c r="A114" s="70"/>
      <c r="B114" s="70"/>
      <c r="C114" s="70"/>
      <c r="D114" s="70"/>
      <c r="E114" s="70"/>
      <c r="F114" s="268"/>
      <c r="G114" s="268"/>
      <c r="H114" s="70"/>
      <c r="I114" s="70"/>
      <c r="J114" s="70"/>
      <c r="K114" s="70"/>
      <c r="L114" s="70"/>
    </row>
    <row r="115" spans="1:12" x14ac:dyDescent="0.2">
      <c r="A115" s="70"/>
      <c r="B115" s="70"/>
      <c r="C115" s="70"/>
      <c r="D115" s="70"/>
      <c r="E115" s="70"/>
      <c r="F115" s="268"/>
      <c r="G115" s="268"/>
      <c r="H115" s="70"/>
      <c r="I115" s="70"/>
      <c r="J115" s="70"/>
      <c r="K115" s="70"/>
      <c r="L115" s="70"/>
    </row>
    <row r="116" spans="1:12" x14ac:dyDescent="0.2">
      <c r="A116" s="70"/>
      <c r="B116" s="70"/>
      <c r="C116" s="70"/>
      <c r="D116" s="70"/>
      <c r="E116" s="70"/>
      <c r="F116" s="268"/>
      <c r="G116" s="268"/>
      <c r="H116" s="70"/>
      <c r="I116" s="70"/>
      <c r="J116" s="70"/>
      <c r="K116" s="70"/>
      <c r="L116" s="70"/>
    </row>
    <row r="117" spans="1:12" x14ac:dyDescent="0.2">
      <c r="A117" s="70"/>
      <c r="B117" s="70"/>
      <c r="C117" s="70"/>
      <c r="D117" s="70"/>
      <c r="E117" s="70"/>
      <c r="F117" s="268"/>
      <c r="G117" s="268"/>
      <c r="H117" s="70"/>
      <c r="I117" s="70"/>
      <c r="J117" s="70"/>
      <c r="K117" s="70"/>
      <c r="L117" s="70"/>
    </row>
    <row r="118" spans="1:12" x14ac:dyDescent="0.2">
      <c r="A118" s="70"/>
      <c r="B118" s="70"/>
      <c r="C118" s="70"/>
      <c r="D118" s="70"/>
      <c r="E118" s="70"/>
      <c r="F118" s="268"/>
      <c r="G118" s="268"/>
      <c r="H118" s="70"/>
      <c r="I118" s="70"/>
      <c r="J118" s="70"/>
      <c r="K118" s="70"/>
      <c r="L118" s="70"/>
    </row>
    <row r="119" spans="1:12" x14ac:dyDescent="0.2">
      <c r="A119" s="70"/>
      <c r="B119" s="70"/>
      <c r="C119" s="70"/>
      <c r="D119" s="70"/>
      <c r="E119" s="70"/>
      <c r="F119" s="268"/>
      <c r="G119" s="268"/>
      <c r="H119" s="70"/>
      <c r="I119" s="70"/>
      <c r="J119" s="70"/>
      <c r="K119" s="70"/>
      <c r="L119" s="70"/>
    </row>
    <row r="120" spans="1:12" x14ac:dyDescent="0.2">
      <c r="A120" s="70"/>
      <c r="B120" s="70"/>
      <c r="C120" s="70"/>
      <c r="D120" s="70"/>
      <c r="E120" s="70"/>
      <c r="F120" s="268"/>
      <c r="G120" s="268"/>
      <c r="H120" s="70"/>
      <c r="I120" s="70"/>
      <c r="J120" s="70"/>
      <c r="K120" s="70"/>
      <c r="L120" s="70"/>
    </row>
    <row r="121" spans="1:12" x14ac:dyDescent="0.2">
      <c r="A121" s="70"/>
      <c r="B121" s="70"/>
      <c r="C121" s="70"/>
      <c r="D121" s="70"/>
      <c r="E121" s="70"/>
      <c r="F121" s="268"/>
      <c r="G121" s="268"/>
      <c r="H121" s="70"/>
      <c r="I121" s="70"/>
      <c r="J121" s="70"/>
      <c r="K121" s="70"/>
      <c r="L121" s="70"/>
    </row>
    <row r="122" spans="1:12" x14ac:dyDescent="0.2">
      <c r="A122" s="70"/>
      <c r="B122" s="70"/>
      <c r="C122" s="70"/>
      <c r="D122" s="70"/>
      <c r="E122" s="70"/>
      <c r="F122" s="268"/>
      <c r="G122" s="268"/>
      <c r="H122" s="70"/>
      <c r="I122" s="70"/>
      <c r="J122" s="70"/>
      <c r="K122" s="70"/>
      <c r="L122" s="70"/>
    </row>
    <row r="123" spans="1:12" x14ac:dyDescent="0.2">
      <c r="A123" s="70"/>
      <c r="B123" s="70"/>
      <c r="C123" s="70"/>
      <c r="D123" s="70"/>
      <c r="E123" s="70"/>
      <c r="F123" s="268"/>
      <c r="G123" s="268"/>
      <c r="H123" s="70"/>
      <c r="I123" s="70"/>
      <c r="J123" s="70"/>
      <c r="K123" s="70"/>
      <c r="L123" s="70"/>
    </row>
    <row r="124" spans="1:12" x14ac:dyDescent="0.2">
      <c r="A124" s="70"/>
      <c r="B124" s="70"/>
      <c r="C124" s="70"/>
      <c r="D124" s="70"/>
      <c r="E124" s="70"/>
      <c r="F124" s="268"/>
      <c r="G124" s="268"/>
      <c r="H124" s="70"/>
      <c r="I124" s="70"/>
      <c r="J124" s="70"/>
      <c r="K124" s="70"/>
      <c r="L124" s="70"/>
    </row>
    <row r="125" spans="1:12" x14ac:dyDescent="0.2">
      <c r="A125" s="70"/>
      <c r="B125" s="70"/>
      <c r="C125" s="70"/>
      <c r="D125" s="70"/>
      <c r="E125" s="70"/>
      <c r="F125" s="268"/>
      <c r="G125" s="268"/>
      <c r="H125" s="70"/>
      <c r="I125" s="70"/>
      <c r="J125" s="70"/>
      <c r="K125" s="70"/>
      <c r="L125" s="70"/>
    </row>
    <row r="126" spans="1:12" x14ac:dyDescent="0.2">
      <c r="A126" s="70"/>
      <c r="B126" s="70"/>
      <c r="C126" s="70"/>
      <c r="D126" s="70"/>
      <c r="E126" s="70"/>
      <c r="F126" s="268"/>
      <c r="G126" s="268"/>
      <c r="H126" s="70"/>
      <c r="I126" s="70"/>
      <c r="J126" s="70"/>
      <c r="K126" s="70"/>
      <c r="L126" s="70"/>
    </row>
    <row r="127" spans="1:12" x14ac:dyDescent="0.2">
      <c r="A127" s="70"/>
      <c r="B127" s="70"/>
      <c r="C127" s="70"/>
      <c r="D127" s="70"/>
      <c r="E127" s="70"/>
      <c r="F127" s="268"/>
      <c r="G127" s="268"/>
      <c r="H127" s="70"/>
      <c r="I127" s="70"/>
      <c r="J127" s="70"/>
      <c r="K127" s="70"/>
      <c r="L127" s="70"/>
    </row>
    <row r="128" spans="1:12" x14ac:dyDescent="0.2">
      <c r="A128" s="70"/>
      <c r="B128" s="70"/>
      <c r="C128" s="70"/>
      <c r="D128" s="70"/>
      <c r="E128" s="70"/>
      <c r="F128" s="268"/>
      <c r="G128" s="268"/>
      <c r="H128" s="70"/>
      <c r="I128" s="70"/>
      <c r="J128" s="70"/>
      <c r="K128" s="70"/>
      <c r="L128" s="70"/>
    </row>
    <row r="129" spans="1:12" x14ac:dyDescent="0.2">
      <c r="A129" s="70"/>
      <c r="B129" s="70"/>
      <c r="C129" s="70"/>
      <c r="D129" s="70"/>
      <c r="E129" s="70"/>
      <c r="F129" s="268"/>
      <c r="G129" s="268"/>
      <c r="H129" s="70"/>
      <c r="I129" s="70"/>
      <c r="J129" s="70"/>
      <c r="K129" s="70"/>
      <c r="L129" s="70"/>
    </row>
    <row r="130" spans="1:12" x14ac:dyDescent="0.2">
      <c r="A130" s="70"/>
      <c r="B130" s="70"/>
      <c r="C130" s="70"/>
      <c r="D130" s="70"/>
      <c r="E130" s="70"/>
      <c r="F130" s="268"/>
      <c r="G130" s="268"/>
      <c r="H130" s="70"/>
      <c r="I130" s="70"/>
      <c r="J130" s="70"/>
      <c r="K130" s="70"/>
      <c r="L130" s="70"/>
    </row>
    <row r="131" spans="1:12" x14ac:dyDescent="0.2">
      <c r="A131" s="70"/>
      <c r="B131" s="70"/>
      <c r="C131" s="70"/>
      <c r="D131" s="70"/>
      <c r="E131" s="70"/>
      <c r="F131" s="268"/>
      <c r="G131" s="268"/>
      <c r="H131" s="70"/>
      <c r="I131" s="70"/>
      <c r="J131" s="70"/>
      <c r="K131" s="70"/>
      <c r="L131" s="70"/>
    </row>
    <row r="132" spans="1:12" x14ac:dyDescent="0.2">
      <c r="A132" s="70"/>
      <c r="B132" s="70"/>
      <c r="C132" s="70"/>
      <c r="D132" s="70"/>
      <c r="E132" s="70"/>
      <c r="F132" s="268"/>
      <c r="G132" s="268"/>
      <c r="H132" s="70"/>
      <c r="I132" s="70"/>
      <c r="J132" s="70"/>
      <c r="K132" s="70"/>
      <c r="L132" s="70"/>
    </row>
    <row r="133" spans="1:12" x14ac:dyDescent="0.2">
      <c r="A133" s="70"/>
      <c r="B133" s="70"/>
      <c r="C133" s="70"/>
      <c r="D133" s="70"/>
      <c r="E133" s="70"/>
      <c r="F133" s="268"/>
      <c r="G133" s="268"/>
      <c r="H133" s="70"/>
      <c r="I133" s="70"/>
      <c r="J133" s="70"/>
      <c r="K133" s="70"/>
      <c r="L133" s="70"/>
    </row>
    <row r="134" spans="1:12" x14ac:dyDescent="0.2">
      <c r="A134" s="70"/>
      <c r="B134" s="70"/>
      <c r="C134" s="70"/>
      <c r="D134" s="70"/>
      <c r="E134" s="70"/>
      <c r="F134" s="268"/>
      <c r="G134" s="268"/>
      <c r="H134" s="70"/>
      <c r="I134" s="70"/>
      <c r="J134" s="70"/>
      <c r="K134" s="70"/>
      <c r="L134" s="70"/>
    </row>
    <row r="135" spans="1:12" x14ac:dyDescent="0.2">
      <c r="A135" s="70"/>
      <c r="B135" s="70"/>
      <c r="C135" s="70"/>
      <c r="D135" s="70"/>
      <c r="E135" s="70"/>
      <c r="F135" s="268"/>
      <c r="G135" s="268"/>
      <c r="H135" s="70"/>
      <c r="I135" s="70"/>
      <c r="J135" s="70"/>
      <c r="K135" s="70"/>
      <c r="L135" s="70"/>
    </row>
    <row r="136" spans="1:12" x14ac:dyDescent="0.2">
      <c r="A136" s="70"/>
      <c r="B136" s="70"/>
      <c r="C136" s="70"/>
      <c r="D136" s="70"/>
      <c r="E136" s="70"/>
      <c r="F136" s="268"/>
      <c r="G136" s="268"/>
      <c r="H136" s="70"/>
      <c r="I136" s="70"/>
      <c r="J136" s="70"/>
      <c r="K136" s="70"/>
      <c r="L136" s="70"/>
    </row>
    <row r="137" spans="1:12" x14ac:dyDescent="0.2">
      <c r="A137" s="70"/>
      <c r="B137" s="70"/>
      <c r="C137" s="70"/>
      <c r="D137" s="70"/>
      <c r="E137" s="70"/>
      <c r="F137" s="268"/>
      <c r="G137" s="268"/>
      <c r="H137" s="70"/>
      <c r="I137" s="70"/>
      <c r="J137" s="70"/>
      <c r="K137" s="70"/>
      <c r="L137" s="70"/>
    </row>
    <row r="138" spans="1:12" x14ac:dyDescent="0.2">
      <c r="A138" s="70"/>
      <c r="B138" s="70"/>
      <c r="C138" s="70"/>
      <c r="D138" s="70"/>
      <c r="E138" s="70"/>
      <c r="F138" s="268"/>
      <c r="G138" s="268"/>
      <c r="H138" s="70"/>
      <c r="I138" s="70"/>
      <c r="J138" s="70"/>
      <c r="K138" s="70"/>
      <c r="L138" s="70"/>
    </row>
    <row r="139" spans="1:12" x14ac:dyDescent="0.2">
      <c r="A139" s="70"/>
      <c r="B139" s="70"/>
      <c r="C139" s="70"/>
      <c r="D139" s="70"/>
      <c r="E139" s="70"/>
      <c r="F139" s="268"/>
      <c r="G139" s="268"/>
      <c r="H139" s="70"/>
      <c r="I139" s="70"/>
      <c r="J139" s="70"/>
      <c r="K139" s="70"/>
      <c r="L139" s="70"/>
    </row>
    <row r="140" spans="1:12" x14ac:dyDescent="0.2">
      <c r="A140" s="70"/>
      <c r="B140" s="70"/>
      <c r="C140" s="70"/>
      <c r="D140" s="70"/>
      <c r="E140" s="70"/>
      <c r="F140" s="268"/>
      <c r="G140" s="268"/>
      <c r="H140" s="70"/>
      <c r="I140" s="70"/>
      <c r="J140" s="70"/>
      <c r="K140" s="70"/>
      <c r="L140" s="70"/>
    </row>
    <row r="141" spans="1:12" x14ac:dyDescent="0.2">
      <c r="A141" s="70"/>
      <c r="B141" s="70"/>
      <c r="C141" s="70"/>
      <c r="D141" s="70"/>
      <c r="E141" s="70"/>
      <c r="F141" s="268"/>
      <c r="G141" s="268"/>
      <c r="H141" s="70"/>
      <c r="I141" s="70"/>
      <c r="J141" s="70"/>
      <c r="K141" s="70"/>
      <c r="L141" s="70"/>
    </row>
    <row r="142" spans="1:12" x14ac:dyDescent="0.2">
      <c r="A142" s="70"/>
      <c r="B142" s="70"/>
      <c r="C142" s="70"/>
      <c r="D142" s="70"/>
      <c r="E142" s="70"/>
      <c r="F142" s="268"/>
      <c r="G142" s="268"/>
      <c r="H142" s="70"/>
      <c r="I142" s="70"/>
      <c r="J142" s="70"/>
      <c r="K142" s="70"/>
      <c r="L142" s="70"/>
    </row>
    <row r="143" spans="1:12" x14ac:dyDescent="0.2">
      <c r="A143" s="70"/>
      <c r="B143" s="70"/>
      <c r="C143" s="70"/>
      <c r="D143" s="70"/>
      <c r="E143" s="70"/>
      <c r="F143" s="268"/>
      <c r="G143" s="268"/>
      <c r="H143" s="70"/>
      <c r="I143" s="70"/>
      <c r="J143" s="70"/>
      <c r="K143" s="70"/>
      <c r="L143" s="70"/>
    </row>
    <row r="144" spans="1:12" x14ac:dyDescent="0.2">
      <c r="A144" s="70"/>
      <c r="B144" s="70"/>
      <c r="C144" s="70"/>
      <c r="D144" s="70"/>
      <c r="E144" s="70"/>
      <c r="F144" s="268"/>
      <c r="G144" s="268"/>
      <c r="H144" s="70"/>
      <c r="I144" s="70"/>
      <c r="J144" s="70"/>
      <c r="K144" s="70"/>
      <c r="L144" s="70"/>
    </row>
    <row r="145" spans="1:12" x14ac:dyDescent="0.2">
      <c r="A145" s="70"/>
      <c r="B145" s="70"/>
      <c r="C145" s="70"/>
      <c r="D145" s="70"/>
      <c r="E145" s="70"/>
      <c r="F145" s="268"/>
      <c r="G145" s="268"/>
      <c r="H145" s="70"/>
      <c r="I145" s="70"/>
      <c r="J145" s="70"/>
      <c r="K145" s="70"/>
      <c r="L145" s="70"/>
    </row>
    <row r="146" spans="1:12" x14ac:dyDescent="0.2">
      <c r="A146" s="70"/>
      <c r="B146" s="70"/>
      <c r="C146" s="70"/>
      <c r="D146" s="70"/>
      <c r="E146" s="70"/>
      <c r="F146" s="268"/>
      <c r="G146" s="268"/>
      <c r="H146" s="70"/>
      <c r="I146" s="70"/>
      <c r="J146" s="70"/>
      <c r="K146" s="70"/>
      <c r="L146" s="70"/>
    </row>
    <row r="147" spans="1:12" x14ac:dyDescent="0.2">
      <c r="A147" s="70"/>
      <c r="B147" s="70"/>
      <c r="C147" s="70"/>
      <c r="D147" s="70"/>
      <c r="E147" s="70"/>
      <c r="F147" s="268"/>
      <c r="G147" s="268"/>
      <c r="H147" s="70"/>
      <c r="I147" s="70"/>
      <c r="J147" s="70"/>
      <c r="K147" s="70"/>
      <c r="L147" s="70"/>
    </row>
    <row r="148" spans="1:12" x14ac:dyDescent="0.2">
      <c r="A148" s="70"/>
      <c r="B148" s="70"/>
      <c r="C148" s="70"/>
      <c r="D148" s="70"/>
      <c r="E148" s="70"/>
      <c r="F148" s="268"/>
      <c r="G148" s="268"/>
      <c r="H148" s="70"/>
      <c r="I148" s="70"/>
      <c r="J148" s="70"/>
      <c r="K148" s="70"/>
      <c r="L148" s="70"/>
    </row>
    <row r="149" spans="1:12" x14ac:dyDescent="0.2">
      <c r="A149" s="70"/>
      <c r="B149" s="70"/>
      <c r="C149" s="70"/>
      <c r="D149" s="70"/>
      <c r="E149" s="70"/>
      <c r="F149" s="268"/>
      <c r="G149" s="268"/>
      <c r="H149" s="70"/>
      <c r="I149" s="70"/>
      <c r="J149" s="70"/>
      <c r="K149" s="70"/>
      <c r="L149" s="70"/>
    </row>
    <row r="150" spans="1:12" x14ac:dyDescent="0.2">
      <c r="A150" s="70"/>
      <c r="B150" s="70"/>
      <c r="C150" s="70"/>
      <c r="D150" s="70"/>
      <c r="E150" s="70"/>
      <c r="F150" s="268"/>
      <c r="G150" s="268"/>
      <c r="H150" s="70"/>
      <c r="I150" s="70"/>
      <c r="J150" s="70"/>
      <c r="K150" s="70"/>
      <c r="L150" s="70"/>
    </row>
    <row r="151" spans="1:12" x14ac:dyDescent="0.2">
      <c r="A151" s="70"/>
      <c r="B151" s="70"/>
      <c r="C151" s="70"/>
      <c r="D151" s="70"/>
      <c r="E151" s="70"/>
      <c r="F151" s="268"/>
      <c r="G151" s="268"/>
      <c r="H151" s="70"/>
      <c r="I151" s="70"/>
      <c r="J151" s="70"/>
      <c r="K151" s="70"/>
      <c r="L151" s="70"/>
    </row>
    <row r="152" spans="1:12" x14ac:dyDescent="0.2">
      <c r="A152" s="70"/>
      <c r="B152" s="70"/>
      <c r="C152" s="70"/>
      <c r="D152" s="70"/>
      <c r="E152" s="70"/>
      <c r="F152" s="268"/>
      <c r="G152" s="268"/>
      <c r="H152" s="70"/>
      <c r="I152" s="70"/>
      <c r="J152" s="70"/>
      <c r="K152" s="70"/>
      <c r="L152" s="70"/>
    </row>
    <row r="153" spans="1:12" x14ac:dyDescent="0.2">
      <c r="A153" s="70"/>
      <c r="B153" s="70"/>
      <c r="C153" s="70"/>
      <c r="D153" s="70"/>
      <c r="E153" s="70"/>
      <c r="F153" s="268"/>
      <c r="G153" s="268"/>
      <c r="H153" s="70"/>
      <c r="I153" s="70"/>
      <c r="J153" s="70"/>
      <c r="K153" s="70"/>
      <c r="L153" s="70"/>
    </row>
    <row r="154" spans="1:12" x14ac:dyDescent="0.2">
      <c r="A154" s="70"/>
      <c r="B154" s="70"/>
      <c r="C154" s="70"/>
      <c r="D154" s="70"/>
      <c r="E154" s="70"/>
      <c r="F154" s="268"/>
      <c r="G154" s="268"/>
      <c r="H154" s="70"/>
      <c r="I154" s="70"/>
      <c r="J154" s="70"/>
      <c r="K154" s="70"/>
      <c r="L154" s="70"/>
    </row>
    <row r="155" spans="1:12" x14ac:dyDescent="0.2">
      <c r="A155" s="70"/>
      <c r="B155" s="70"/>
      <c r="C155" s="70"/>
      <c r="D155" s="70"/>
      <c r="E155" s="70"/>
      <c r="F155" s="268"/>
      <c r="G155" s="268"/>
      <c r="H155" s="70"/>
      <c r="I155" s="70"/>
      <c r="J155" s="70"/>
      <c r="K155" s="70"/>
      <c r="L155" s="70"/>
    </row>
    <row r="156" spans="1:12" x14ac:dyDescent="0.2">
      <c r="A156" s="70"/>
      <c r="B156" s="70"/>
      <c r="C156" s="70"/>
      <c r="D156" s="70"/>
      <c r="E156" s="70"/>
      <c r="F156" s="268"/>
      <c r="G156" s="268"/>
      <c r="H156" s="70"/>
      <c r="I156" s="70"/>
      <c r="J156" s="70"/>
      <c r="K156" s="70"/>
      <c r="L156" s="70"/>
    </row>
    <row r="157" spans="1:12" x14ac:dyDescent="0.2">
      <c r="A157" s="70"/>
      <c r="B157" s="70"/>
      <c r="C157" s="70"/>
      <c r="D157" s="70"/>
      <c r="E157" s="70"/>
      <c r="F157" s="268"/>
      <c r="G157" s="268"/>
      <c r="H157" s="70"/>
      <c r="I157" s="70"/>
      <c r="J157" s="70"/>
      <c r="K157" s="70"/>
      <c r="L157" s="70"/>
    </row>
    <row r="158" spans="1:12" x14ac:dyDescent="0.2">
      <c r="A158" s="70"/>
      <c r="B158" s="70"/>
      <c r="C158" s="70"/>
      <c r="D158" s="70"/>
      <c r="E158" s="70"/>
      <c r="F158" s="268"/>
      <c r="G158" s="268"/>
      <c r="H158" s="70"/>
      <c r="I158" s="70"/>
      <c r="J158" s="70"/>
      <c r="K158" s="70"/>
      <c r="L158" s="70"/>
    </row>
    <row r="159" spans="1:12" x14ac:dyDescent="0.2">
      <c r="A159" s="70"/>
      <c r="B159" s="70"/>
      <c r="C159" s="70"/>
      <c r="D159" s="70"/>
      <c r="E159" s="70"/>
      <c r="F159" s="268"/>
      <c r="G159" s="268"/>
      <c r="H159" s="70"/>
      <c r="I159" s="70"/>
      <c r="J159" s="70"/>
      <c r="K159" s="70"/>
      <c r="L159" s="70"/>
    </row>
    <row r="160" spans="1:12" x14ac:dyDescent="0.2">
      <c r="A160" s="70"/>
      <c r="B160" s="70"/>
      <c r="C160" s="70"/>
      <c r="D160" s="70"/>
      <c r="E160" s="70"/>
      <c r="F160" s="268"/>
      <c r="G160" s="268"/>
      <c r="H160" s="70"/>
      <c r="I160" s="70"/>
      <c r="J160" s="70"/>
      <c r="K160" s="70"/>
      <c r="L160" s="70"/>
    </row>
    <row r="161" spans="1:12" x14ac:dyDescent="0.2">
      <c r="A161" s="70"/>
      <c r="B161" s="70"/>
      <c r="C161" s="70"/>
      <c r="D161" s="70"/>
      <c r="E161" s="70"/>
      <c r="F161" s="268"/>
      <c r="G161" s="268"/>
      <c r="H161" s="70"/>
      <c r="I161" s="70"/>
      <c r="J161" s="70"/>
      <c r="K161" s="70"/>
      <c r="L161" s="70"/>
    </row>
    <row r="162" spans="1:12" x14ac:dyDescent="0.2">
      <c r="A162" s="70"/>
      <c r="B162" s="70"/>
      <c r="C162" s="70"/>
      <c r="D162" s="70"/>
      <c r="E162" s="70"/>
      <c r="F162" s="268"/>
      <c r="G162" s="268"/>
      <c r="H162" s="70"/>
      <c r="I162" s="70"/>
      <c r="J162" s="70"/>
      <c r="K162" s="70"/>
      <c r="L162" s="70"/>
    </row>
    <row r="163" spans="1:12" x14ac:dyDescent="0.2">
      <c r="A163" s="70"/>
      <c r="B163" s="70"/>
      <c r="C163" s="70"/>
      <c r="D163" s="70"/>
      <c r="E163" s="70"/>
      <c r="F163" s="268"/>
      <c r="G163" s="268"/>
      <c r="H163" s="70"/>
      <c r="I163" s="70"/>
      <c r="J163" s="70"/>
      <c r="K163" s="70"/>
      <c r="L163" s="70"/>
    </row>
    <row r="164" spans="1:12" x14ac:dyDescent="0.2">
      <c r="A164" s="70"/>
      <c r="B164" s="70"/>
      <c r="C164" s="70"/>
      <c r="D164" s="70"/>
      <c r="E164" s="70"/>
      <c r="F164" s="268"/>
      <c r="G164" s="268"/>
      <c r="H164" s="70"/>
      <c r="I164" s="70"/>
      <c r="J164" s="70"/>
      <c r="K164" s="70"/>
      <c r="L164" s="70"/>
    </row>
    <row r="165" spans="1:12" x14ac:dyDescent="0.2">
      <c r="A165" s="70"/>
      <c r="B165" s="70"/>
      <c r="C165" s="70"/>
      <c r="D165" s="70"/>
      <c r="E165" s="70"/>
      <c r="F165" s="268"/>
      <c r="G165" s="268"/>
      <c r="H165" s="70"/>
      <c r="I165" s="70"/>
      <c r="J165" s="70"/>
      <c r="K165" s="70"/>
      <c r="L165" s="70"/>
    </row>
    <row r="166" spans="1:12" x14ac:dyDescent="0.2">
      <c r="A166" s="70"/>
      <c r="B166" s="70"/>
      <c r="C166" s="70"/>
      <c r="D166" s="70"/>
      <c r="E166" s="70"/>
      <c r="F166" s="268"/>
      <c r="G166" s="268"/>
      <c r="H166" s="70"/>
      <c r="I166" s="70"/>
      <c r="J166" s="70"/>
      <c r="K166" s="70"/>
      <c r="L166" s="70"/>
    </row>
    <row r="167" spans="1:12" x14ac:dyDescent="0.2">
      <c r="A167" s="70"/>
      <c r="B167" s="70"/>
      <c r="C167" s="70"/>
      <c r="D167" s="70"/>
      <c r="E167" s="70"/>
      <c r="F167" s="268"/>
      <c r="G167" s="268"/>
      <c r="H167" s="70"/>
      <c r="I167" s="70"/>
      <c r="J167" s="70"/>
      <c r="K167" s="70"/>
      <c r="L167" s="70"/>
    </row>
    <row r="168" spans="1:12" x14ac:dyDescent="0.2">
      <c r="A168" s="70"/>
      <c r="B168" s="70"/>
      <c r="C168" s="70"/>
      <c r="D168" s="70"/>
      <c r="E168" s="70"/>
      <c r="F168" s="268"/>
      <c r="G168" s="268"/>
      <c r="H168" s="70"/>
      <c r="I168" s="70"/>
      <c r="J168" s="70"/>
      <c r="K168" s="70"/>
      <c r="L168" s="70"/>
    </row>
    <row r="169" spans="1:12" x14ac:dyDescent="0.2">
      <c r="A169" s="70"/>
      <c r="B169" s="70"/>
      <c r="C169" s="70"/>
      <c r="D169" s="70"/>
      <c r="E169" s="70"/>
      <c r="F169" s="268"/>
      <c r="G169" s="268"/>
      <c r="H169" s="70"/>
      <c r="I169" s="70"/>
      <c r="J169" s="70"/>
      <c r="K169" s="70"/>
      <c r="L169" s="70"/>
    </row>
    <row r="170" spans="1:12" x14ac:dyDescent="0.2">
      <c r="A170" s="70"/>
      <c r="B170" s="70"/>
      <c r="C170" s="70"/>
      <c r="D170" s="70"/>
      <c r="E170" s="70"/>
      <c r="F170" s="268"/>
      <c r="G170" s="268"/>
      <c r="H170" s="70"/>
      <c r="I170" s="70"/>
      <c r="J170" s="70"/>
      <c r="K170" s="70"/>
      <c r="L170" s="70"/>
    </row>
    <row r="171" spans="1:12" x14ac:dyDescent="0.2">
      <c r="A171" s="70"/>
      <c r="B171" s="70"/>
      <c r="C171" s="70"/>
      <c r="D171" s="70"/>
      <c r="E171" s="70"/>
      <c r="F171" s="268"/>
      <c r="G171" s="268"/>
      <c r="H171" s="70"/>
      <c r="I171" s="70"/>
      <c r="J171" s="70"/>
      <c r="K171" s="70"/>
      <c r="L171" s="70"/>
    </row>
    <row r="172" spans="1:12" x14ac:dyDescent="0.2">
      <c r="A172" s="70"/>
      <c r="B172" s="70"/>
      <c r="C172" s="70"/>
      <c r="D172" s="70"/>
      <c r="E172" s="70"/>
      <c r="F172" s="268"/>
      <c r="G172" s="268"/>
      <c r="H172" s="70"/>
      <c r="I172" s="70"/>
      <c r="J172" s="70"/>
      <c r="K172" s="70"/>
      <c r="L172" s="70"/>
    </row>
    <row r="173" spans="1:12" x14ac:dyDescent="0.2">
      <c r="A173" s="70"/>
      <c r="B173" s="70"/>
      <c r="C173" s="70"/>
      <c r="D173" s="70"/>
      <c r="E173" s="70"/>
      <c r="F173" s="268"/>
      <c r="G173" s="268"/>
      <c r="H173" s="70"/>
      <c r="I173" s="70"/>
      <c r="J173" s="70"/>
      <c r="K173" s="70"/>
      <c r="L173" s="70"/>
    </row>
    <row r="174" spans="1:12" x14ac:dyDescent="0.2">
      <c r="A174" s="70"/>
      <c r="B174" s="70"/>
      <c r="C174" s="70"/>
      <c r="D174" s="70"/>
      <c r="E174" s="70"/>
      <c r="F174" s="268"/>
      <c r="G174" s="268"/>
      <c r="H174" s="70"/>
      <c r="I174" s="70"/>
      <c r="J174" s="70"/>
      <c r="K174" s="70"/>
      <c r="L174" s="70"/>
    </row>
    <row r="175" spans="1:12" x14ac:dyDescent="0.2">
      <c r="A175" s="70"/>
      <c r="B175" s="70"/>
      <c r="C175" s="70"/>
      <c r="D175" s="70"/>
      <c r="E175" s="70"/>
      <c r="F175" s="268"/>
      <c r="G175" s="268"/>
      <c r="H175" s="70"/>
      <c r="I175" s="70"/>
      <c r="J175" s="70"/>
      <c r="K175" s="70"/>
      <c r="L175" s="70"/>
    </row>
    <row r="176" spans="1:12" x14ac:dyDescent="0.2">
      <c r="A176" s="70"/>
      <c r="B176" s="70"/>
      <c r="C176" s="70"/>
      <c r="D176" s="70"/>
      <c r="E176" s="70"/>
      <c r="F176" s="268"/>
      <c r="G176" s="268"/>
      <c r="H176" s="70"/>
      <c r="I176" s="70"/>
      <c r="J176" s="70"/>
      <c r="K176" s="70"/>
      <c r="L176" s="70"/>
    </row>
    <row r="177" spans="1:12" x14ac:dyDescent="0.2">
      <c r="A177" s="70"/>
      <c r="B177" s="70"/>
      <c r="C177" s="70"/>
      <c r="D177" s="70"/>
      <c r="E177" s="70"/>
      <c r="F177" s="268"/>
      <c r="G177" s="268"/>
      <c r="H177" s="70"/>
      <c r="I177" s="70"/>
      <c r="J177" s="70"/>
      <c r="K177" s="70"/>
      <c r="L177" s="70"/>
    </row>
    <row r="178" spans="1:12" x14ac:dyDescent="0.2">
      <c r="A178" s="70"/>
      <c r="B178" s="70"/>
      <c r="C178" s="70"/>
      <c r="D178" s="70"/>
      <c r="E178" s="70"/>
      <c r="F178" s="268"/>
      <c r="G178" s="268"/>
      <c r="H178" s="70"/>
      <c r="I178" s="70"/>
      <c r="J178" s="70"/>
      <c r="K178" s="70"/>
      <c r="L178" s="70"/>
    </row>
    <row r="179" spans="1:12" x14ac:dyDescent="0.2">
      <c r="A179" s="70"/>
      <c r="B179" s="70"/>
      <c r="C179" s="70"/>
      <c r="D179" s="70"/>
      <c r="E179" s="70"/>
      <c r="F179" s="268"/>
      <c r="G179" s="268"/>
      <c r="H179" s="70"/>
      <c r="I179" s="70"/>
      <c r="J179" s="70"/>
      <c r="K179" s="70"/>
      <c r="L179" s="70"/>
    </row>
    <row r="180" spans="1:12" x14ac:dyDescent="0.2">
      <c r="A180" s="70"/>
      <c r="B180" s="70"/>
      <c r="C180" s="70"/>
      <c r="D180" s="70"/>
      <c r="E180" s="70"/>
      <c r="F180" s="268"/>
      <c r="G180" s="268"/>
      <c r="H180" s="70"/>
      <c r="I180" s="70"/>
      <c r="J180" s="70"/>
      <c r="K180" s="70"/>
      <c r="L180" s="70"/>
    </row>
    <row r="181" spans="1:12" x14ac:dyDescent="0.2">
      <c r="A181" s="70"/>
      <c r="B181" s="70"/>
      <c r="C181" s="70"/>
      <c r="D181" s="70"/>
      <c r="E181" s="70"/>
      <c r="F181" s="268"/>
      <c r="G181" s="268"/>
      <c r="H181" s="70"/>
      <c r="I181" s="70"/>
      <c r="J181" s="70"/>
      <c r="K181" s="70"/>
      <c r="L181" s="70"/>
    </row>
    <row r="182" spans="1:12" x14ac:dyDescent="0.2">
      <c r="A182" s="70"/>
      <c r="B182" s="70"/>
      <c r="C182" s="70"/>
      <c r="D182" s="70"/>
      <c r="E182" s="70"/>
      <c r="F182" s="268"/>
      <c r="G182" s="268"/>
      <c r="H182" s="70"/>
      <c r="I182" s="70"/>
      <c r="J182" s="70"/>
      <c r="K182" s="70"/>
      <c r="L182" s="70"/>
    </row>
    <row r="183" spans="1:12" x14ac:dyDescent="0.2">
      <c r="A183" s="70"/>
      <c r="B183" s="70"/>
      <c r="C183" s="70"/>
      <c r="D183" s="70"/>
      <c r="E183" s="70"/>
      <c r="F183" s="268"/>
      <c r="G183" s="268"/>
      <c r="H183" s="70"/>
      <c r="I183" s="70"/>
      <c r="J183" s="70"/>
      <c r="K183" s="70"/>
      <c r="L183" s="70"/>
    </row>
    <row r="184" spans="1:12" x14ac:dyDescent="0.2">
      <c r="A184" s="70"/>
      <c r="B184" s="70"/>
      <c r="C184" s="70"/>
      <c r="D184" s="70"/>
      <c r="E184" s="70"/>
      <c r="F184" s="268"/>
      <c r="G184" s="268"/>
      <c r="H184" s="70"/>
      <c r="I184" s="70"/>
      <c r="J184" s="70"/>
      <c r="K184" s="70"/>
      <c r="L184" s="70"/>
    </row>
    <row r="185" spans="1:12" x14ac:dyDescent="0.2">
      <c r="A185" s="70"/>
      <c r="B185" s="70"/>
      <c r="C185" s="70"/>
      <c r="D185" s="70"/>
      <c r="E185" s="70"/>
      <c r="F185" s="268"/>
      <c r="G185" s="268"/>
      <c r="H185" s="70"/>
      <c r="I185" s="70"/>
      <c r="J185" s="70"/>
      <c r="K185" s="70"/>
      <c r="L185" s="70"/>
    </row>
    <row r="186" spans="1:12" x14ac:dyDescent="0.2">
      <c r="A186" s="70"/>
      <c r="B186" s="70"/>
      <c r="C186" s="70"/>
      <c r="D186" s="70"/>
      <c r="E186" s="70"/>
      <c r="F186" s="268"/>
      <c r="G186" s="268"/>
      <c r="H186" s="70"/>
      <c r="I186" s="70"/>
      <c r="J186" s="70"/>
      <c r="K186" s="70"/>
      <c r="L186" s="70"/>
    </row>
    <row r="187" spans="1:12" x14ac:dyDescent="0.2">
      <c r="A187" s="70"/>
      <c r="B187" s="70"/>
      <c r="C187" s="70"/>
      <c r="D187" s="70"/>
      <c r="E187" s="70"/>
      <c r="F187" s="268"/>
      <c r="G187" s="268"/>
      <c r="H187" s="70"/>
      <c r="I187" s="70"/>
      <c r="J187" s="70"/>
      <c r="K187" s="70"/>
      <c r="L187" s="70"/>
    </row>
    <row r="188" spans="1:12" x14ac:dyDescent="0.2">
      <c r="A188" s="70"/>
      <c r="B188" s="70"/>
      <c r="C188" s="70"/>
      <c r="D188" s="70"/>
      <c r="E188" s="70"/>
      <c r="F188" s="268"/>
      <c r="G188" s="268"/>
      <c r="H188" s="70"/>
      <c r="I188" s="70"/>
      <c r="J188" s="70"/>
      <c r="K188" s="70"/>
      <c r="L188" s="70"/>
    </row>
    <row r="189" spans="1:12" x14ac:dyDescent="0.2">
      <c r="A189" s="70"/>
      <c r="B189" s="70"/>
      <c r="C189" s="70"/>
      <c r="D189" s="70"/>
      <c r="E189" s="70"/>
      <c r="F189" s="268"/>
      <c r="G189" s="268"/>
      <c r="H189" s="70"/>
      <c r="I189" s="70"/>
      <c r="J189" s="70"/>
      <c r="K189" s="70"/>
      <c r="L189" s="70"/>
    </row>
    <row r="190" spans="1:12" x14ac:dyDescent="0.2">
      <c r="A190" s="70"/>
      <c r="B190" s="70"/>
      <c r="C190" s="70"/>
      <c r="D190" s="70"/>
      <c r="E190" s="70"/>
      <c r="F190" s="268"/>
      <c r="G190" s="268"/>
      <c r="H190" s="70"/>
      <c r="I190" s="70"/>
      <c r="J190" s="70"/>
      <c r="K190" s="70"/>
      <c r="L190" s="70"/>
    </row>
    <row r="191" spans="1:12" x14ac:dyDescent="0.2">
      <c r="A191" s="70"/>
      <c r="B191" s="70"/>
      <c r="C191" s="70"/>
      <c r="D191" s="70"/>
      <c r="E191" s="70"/>
      <c r="F191" s="268"/>
      <c r="G191" s="268"/>
      <c r="H191" s="70"/>
      <c r="I191" s="70"/>
      <c r="J191" s="70"/>
      <c r="K191" s="70"/>
      <c r="L191" s="70"/>
    </row>
    <row r="192" spans="1:12" x14ac:dyDescent="0.2">
      <c r="A192" s="70"/>
      <c r="B192" s="70"/>
      <c r="C192" s="70"/>
      <c r="D192" s="70"/>
      <c r="E192" s="70"/>
      <c r="F192" s="268"/>
      <c r="G192" s="268"/>
      <c r="H192" s="70"/>
      <c r="I192" s="70"/>
      <c r="J192" s="70"/>
      <c r="K192" s="70"/>
      <c r="L192" s="70"/>
    </row>
    <row r="193" spans="1:12" x14ac:dyDescent="0.2">
      <c r="A193" s="70"/>
      <c r="B193" s="70"/>
      <c r="C193" s="70"/>
      <c r="D193" s="70"/>
      <c r="E193" s="70"/>
      <c r="F193" s="268"/>
      <c r="G193" s="268"/>
      <c r="H193" s="70"/>
      <c r="I193" s="70"/>
      <c r="J193" s="70"/>
      <c r="K193" s="70"/>
      <c r="L193" s="70"/>
    </row>
    <row r="194" spans="1:12" x14ac:dyDescent="0.2">
      <c r="A194" s="70"/>
      <c r="B194" s="70"/>
      <c r="C194" s="70"/>
      <c r="D194" s="70"/>
      <c r="E194" s="70"/>
      <c r="F194" s="268"/>
      <c r="G194" s="268"/>
      <c r="H194" s="70"/>
      <c r="I194" s="70"/>
      <c r="J194" s="70"/>
      <c r="K194" s="70"/>
      <c r="L194" s="70"/>
    </row>
    <row r="195" spans="1:12" x14ac:dyDescent="0.2">
      <c r="A195" s="70"/>
      <c r="B195" s="70"/>
      <c r="C195" s="70"/>
      <c r="D195" s="70"/>
      <c r="E195" s="70"/>
      <c r="F195" s="268"/>
      <c r="G195" s="268"/>
      <c r="H195" s="70"/>
      <c r="I195" s="70"/>
      <c r="J195" s="70"/>
      <c r="K195" s="70"/>
      <c r="L195" s="70"/>
    </row>
    <row r="196" spans="1:12" x14ac:dyDescent="0.2">
      <c r="A196" s="70"/>
      <c r="B196" s="70"/>
      <c r="C196" s="70"/>
      <c r="D196" s="70"/>
      <c r="E196" s="70"/>
      <c r="F196" s="268"/>
      <c r="G196" s="268"/>
      <c r="H196" s="70"/>
      <c r="I196" s="70"/>
      <c r="J196" s="70"/>
      <c r="K196" s="70"/>
      <c r="L196" s="70"/>
    </row>
    <row r="197" spans="1:12" x14ac:dyDescent="0.2">
      <c r="A197" s="70"/>
      <c r="B197" s="70"/>
      <c r="C197" s="70"/>
      <c r="D197" s="70"/>
      <c r="E197" s="70"/>
      <c r="F197" s="268"/>
      <c r="G197" s="268"/>
      <c r="H197" s="70"/>
      <c r="I197" s="70"/>
      <c r="J197" s="70"/>
      <c r="K197" s="70"/>
      <c r="L197" s="70"/>
    </row>
    <row r="198" spans="1:12" x14ac:dyDescent="0.2">
      <c r="A198" s="70"/>
      <c r="B198" s="70"/>
      <c r="C198" s="70"/>
      <c r="D198" s="70"/>
      <c r="E198" s="70"/>
      <c r="F198" s="268"/>
      <c r="G198" s="268"/>
      <c r="H198" s="70"/>
      <c r="I198" s="70"/>
      <c r="J198" s="70"/>
      <c r="K198" s="70"/>
      <c r="L198" s="70"/>
    </row>
    <row r="199" spans="1:12" x14ac:dyDescent="0.2">
      <c r="A199" s="70"/>
      <c r="B199" s="70"/>
      <c r="C199" s="70"/>
      <c r="D199" s="70"/>
      <c r="E199" s="70"/>
      <c r="F199" s="268"/>
      <c r="G199" s="268"/>
      <c r="H199" s="70"/>
      <c r="I199" s="70"/>
      <c r="J199" s="70"/>
      <c r="K199" s="70"/>
      <c r="L199" s="70"/>
    </row>
    <row r="200" spans="1:12" x14ac:dyDescent="0.2">
      <c r="A200" s="70"/>
      <c r="B200" s="70"/>
      <c r="C200" s="70"/>
      <c r="D200" s="70"/>
      <c r="E200" s="70"/>
      <c r="F200" s="268"/>
      <c r="G200" s="268"/>
      <c r="H200" s="70"/>
      <c r="I200" s="70"/>
      <c r="J200" s="70"/>
      <c r="K200" s="70"/>
      <c r="L200" s="70"/>
    </row>
    <row r="201" spans="1:12" x14ac:dyDescent="0.2">
      <c r="A201" s="70"/>
      <c r="B201" s="70"/>
      <c r="C201" s="70"/>
      <c r="D201" s="70"/>
      <c r="E201" s="70"/>
      <c r="F201" s="268"/>
      <c r="G201" s="268"/>
      <c r="H201" s="70"/>
      <c r="I201" s="70"/>
      <c r="J201" s="70"/>
      <c r="K201" s="70"/>
      <c r="L201" s="70"/>
    </row>
    <row r="202" spans="1:12" x14ac:dyDescent="0.2">
      <c r="A202" s="70"/>
      <c r="B202" s="70"/>
      <c r="C202" s="70"/>
      <c r="D202" s="70"/>
      <c r="E202" s="70"/>
      <c r="F202" s="268"/>
      <c r="G202" s="268"/>
      <c r="H202" s="70"/>
      <c r="I202" s="70"/>
      <c r="J202" s="70"/>
      <c r="K202" s="70"/>
      <c r="L202" s="70"/>
    </row>
    <row r="203" spans="1:12" x14ac:dyDescent="0.2">
      <c r="A203" s="70"/>
      <c r="B203" s="70"/>
      <c r="C203" s="70"/>
      <c r="D203" s="70"/>
      <c r="E203" s="70"/>
      <c r="F203" s="268"/>
      <c r="G203" s="268"/>
      <c r="H203" s="70"/>
      <c r="I203" s="70"/>
      <c r="J203" s="70"/>
      <c r="K203" s="70"/>
      <c r="L203" s="70"/>
    </row>
    <row r="204" spans="1:12" x14ac:dyDescent="0.2">
      <c r="A204" s="70"/>
      <c r="B204" s="70"/>
      <c r="C204" s="70"/>
      <c r="D204" s="70"/>
      <c r="E204" s="70"/>
      <c r="F204" s="268"/>
      <c r="G204" s="268"/>
      <c r="H204" s="70"/>
      <c r="I204" s="70"/>
      <c r="J204" s="70"/>
      <c r="K204" s="70"/>
      <c r="L204" s="70"/>
    </row>
    <row r="205" spans="1:12" x14ac:dyDescent="0.2">
      <c r="A205" s="70"/>
      <c r="B205" s="70"/>
      <c r="C205" s="70"/>
      <c r="D205" s="70"/>
      <c r="E205" s="70"/>
      <c r="F205" s="268"/>
      <c r="G205" s="268"/>
      <c r="H205" s="70"/>
      <c r="I205" s="70"/>
      <c r="J205" s="70"/>
      <c r="K205" s="70"/>
      <c r="L205" s="70"/>
    </row>
    <row r="206" spans="1:12" x14ac:dyDescent="0.2">
      <c r="A206" s="70"/>
      <c r="B206" s="70"/>
      <c r="C206" s="70"/>
      <c r="D206" s="70"/>
      <c r="E206" s="70"/>
      <c r="F206" s="268"/>
      <c r="G206" s="268"/>
      <c r="H206" s="70"/>
      <c r="I206" s="70"/>
      <c r="J206" s="70"/>
      <c r="K206" s="70"/>
      <c r="L206" s="70"/>
    </row>
    <row r="207" spans="1:12" x14ac:dyDescent="0.2">
      <c r="A207" s="70"/>
      <c r="B207" s="70"/>
      <c r="C207" s="70"/>
      <c r="D207" s="70"/>
      <c r="E207" s="70"/>
      <c r="F207" s="268"/>
      <c r="G207" s="268"/>
      <c r="H207" s="70"/>
      <c r="I207" s="70"/>
      <c r="J207" s="70"/>
      <c r="K207" s="70"/>
      <c r="L207" s="70"/>
    </row>
    <row r="208" spans="1:12" x14ac:dyDescent="0.2">
      <c r="A208" s="70"/>
      <c r="B208" s="70"/>
      <c r="C208" s="70"/>
      <c r="D208" s="70"/>
      <c r="E208" s="70"/>
      <c r="F208" s="268"/>
      <c r="G208" s="268"/>
      <c r="H208" s="70"/>
      <c r="I208" s="70"/>
      <c r="J208" s="70"/>
      <c r="K208" s="70"/>
      <c r="L208" s="70"/>
    </row>
    <row r="209" spans="1:12" x14ac:dyDescent="0.2">
      <c r="A209" s="70"/>
      <c r="B209" s="70"/>
      <c r="C209" s="70"/>
      <c r="D209" s="70"/>
      <c r="E209" s="70"/>
      <c r="F209" s="268"/>
      <c r="G209" s="268"/>
      <c r="H209" s="70"/>
      <c r="I209" s="70"/>
      <c r="J209" s="70"/>
      <c r="K209" s="70"/>
      <c r="L209" s="70"/>
    </row>
    <row r="210" spans="1:12" x14ac:dyDescent="0.2">
      <c r="A210" s="70"/>
      <c r="B210" s="70"/>
      <c r="C210" s="70"/>
      <c r="D210" s="70"/>
      <c r="E210" s="70"/>
      <c r="F210" s="268"/>
      <c r="G210" s="268"/>
      <c r="H210" s="70"/>
      <c r="I210" s="70"/>
      <c r="J210" s="70"/>
      <c r="K210" s="70"/>
      <c r="L210" s="70"/>
    </row>
    <row r="211" spans="1:12" x14ac:dyDescent="0.2">
      <c r="A211" s="70"/>
      <c r="B211" s="70"/>
      <c r="C211" s="70"/>
      <c r="D211" s="70"/>
      <c r="E211" s="70"/>
      <c r="F211" s="268"/>
      <c r="G211" s="268"/>
      <c r="H211" s="70"/>
      <c r="I211" s="70"/>
      <c r="J211" s="70"/>
      <c r="K211" s="70"/>
      <c r="L211" s="70"/>
    </row>
    <row r="212" spans="1:12" x14ac:dyDescent="0.2">
      <c r="A212" s="70"/>
      <c r="B212" s="70"/>
      <c r="C212" s="70"/>
      <c r="D212" s="70"/>
      <c r="E212" s="70"/>
      <c r="F212" s="268"/>
      <c r="G212" s="268"/>
      <c r="H212" s="70"/>
      <c r="I212" s="70"/>
      <c r="J212" s="70"/>
      <c r="K212" s="70"/>
      <c r="L212" s="70"/>
    </row>
    <row r="213" spans="1:12" x14ac:dyDescent="0.2">
      <c r="A213" s="70"/>
      <c r="B213" s="70"/>
      <c r="C213" s="70"/>
      <c r="D213" s="70"/>
      <c r="E213" s="70"/>
      <c r="F213" s="268"/>
      <c r="G213" s="268"/>
      <c r="H213" s="70"/>
      <c r="I213" s="70"/>
      <c r="J213" s="70"/>
      <c r="K213" s="70"/>
      <c r="L213" s="70"/>
    </row>
    <row r="214" spans="1:12" x14ac:dyDescent="0.2">
      <c r="A214" s="70"/>
      <c r="B214" s="70"/>
      <c r="C214" s="70"/>
      <c r="D214" s="70"/>
      <c r="E214" s="70"/>
      <c r="F214" s="268"/>
      <c r="G214" s="268"/>
      <c r="H214" s="70"/>
      <c r="I214" s="70"/>
      <c r="J214" s="70"/>
      <c r="K214" s="70"/>
      <c r="L214" s="70"/>
    </row>
    <row r="215" spans="1:12" x14ac:dyDescent="0.2">
      <c r="A215" s="70"/>
      <c r="B215" s="70"/>
      <c r="C215" s="70"/>
      <c r="D215" s="70"/>
      <c r="E215" s="70"/>
      <c r="F215" s="268"/>
      <c r="G215" s="268"/>
      <c r="H215" s="70"/>
      <c r="I215" s="70"/>
      <c r="J215" s="70"/>
      <c r="K215" s="70"/>
      <c r="L215" s="70"/>
    </row>
    <row r="216" spans="1:12" x14ac:dyDescent="0.2">
      <c r="A216" s="70"/>
      <c r="B216" s="70"/>
      <c r="C216" s="70"/>
      <c r="D216" s="70"/>
      <c r="E216" s="70"/>
      <c r="F216" s="268"/>
      <c r="G216" s="268"/>
      <c r="H216" s="70"/>
      <c r="I216" s="70"/>
      <c r="J216" s="70"/>
      <c r="K216" s="70"/>
      <c r="L216" s="70"/>
    </row>
    <row r="217" spans="1:12" x14ac:dyDescent="0.2">
      <c r="A217" s="70"/>
      <c r="B217" s="70"/>
      <c r="C217" s="70"/>
      <c r="D217" s="70"/>
      <c r="E217" s="70"/>
      <c r="F217" s="268"/>
      <c r="G217" s="268"/>
      <c r="H217" s="70"/>
      <c r="I217" s="70"/>
      <c r="J217" s="70"/>
      <c r="K217" s="70"/>
      <c r="L217" s="70"/>
    </row>
    <row r="218" spans="1:12" x14ac:dyDescent="0.2">
      <c r="A218" s="70"/>
      <c r="B218" s="70"/>
      <c r="C218" s="70"/>
      <c r="D218" s="70"/>
      <c r="E218" s="70"/>
      <c r="F218" s="268"/>
      <c r="G218" s="268"/>
      <c r="H218" s="70"/>
      <c r="I218" s="70"/>
      <c r="J218" s="70"/>
      <c r="K218" s="70"/>
      <c r="L218" s="70"/>
    </row>
    <row r="219" spans="1:12" x14ac:dyDescent="0.2">
      <c r="A219" s="70"/>
      <c r="B219" s="70"/>
      <c r="C219" s="70"/>
      <c r="D219" s="70"/>
      <c r="E219" s="70"/>
      <c r="F219" s="268"/>
      <c r="G219" s="268"/>
      <c r="H219" s="70"/>
      <c r="I219" s="70"/>
      <c r="J219" s="70"/>
      <c r="K219" s="70"/>
      <c r="L219" s="70"/>
    </row>
    <row r="220" spans="1:12" x14ac:dyDescent="0.2">
      <c r="A220" s="70"/>
      <c r="B220" s="70"/>
      <c r="C220" s="70"/>
      <c r="D220" s="70"/>
      <c r="E220" s="70"/>
      <c r="F220" s="268"/>
      <c r="G220" s="268"/>
      <c r="H220" s="70"/>
      <c r="I220" s="70"/>
      <c r="J220" s="70"/>
      <c r="K220" s="70"/>
      <c r="L220" s="70"/>
    </row>
    <row r="221" spans="1:12" x14ac:dyDescent="0.2">
      <c r="A221" s="70"/>
      <c r="B221" s="70"/>
      <c r="C221" s="70"/>
      <c r="D221" s="70"/>
      <c r="E221" s="70"/>
      <c r="F221" s="268"/>
      <c r="G221" s="268"/>
      <c r="H221" s="70"/>
      <c r="I221" s="70"/>
      <c r="J221" s="70"/>
      <c r="K221" s="70"/>
      <c r="L221" s="70"/>
    </row>
    <row r="222" spans="1:12" x14ac:dyDescent="0.2">
      <c r="A222" s="70"/>
      <c r="B222" s="70"/>
      <c r="C222" s="70"/>
      <c r="D222" s="70"/>
      <c r="E222" s="70"/>
      <c r="F222" s="268"/>
      <c r="G222" s="268"/>
      <c r="H222" s="70"/>
      <c r="I222" s="70"/>
      <c r="J222" s="70"/>
      <c r="K222" s="70"/>
      <c r="L222" s="70"/>
    </row>
    <row r="223" spans="1:12" x14ac:dyDescent="0.2">
      <c r="A223" s="70"/>
      <c r="B223" s="70"/>
      <c r="C223" s="70"/>
      <c r="D223" s="70"/>
      <c r="E223" s="70"/>
      <c r="F223" s="268"/>
      <c r="G223" s="268"/>
      <c r="H223" s="70"/>
      <c r="I223" s="70"/>
      <c r="J223" s="70"/>
      <c r="K223" s="70"/>
      <c r="L223" s="70"/>
    </row>
    <row r="224" spans="1:12" x14ac:dyDescent="0.2">
      <c r="A224" s="70"/>
      <c r="B224" s="70"/>
      <c r="C224" s="70"/>
      <c r="D224" s="70"/>
      <c r="E224" s="70"/>
      <c r="F224" s="268"/>
      <c r="G224" s="268"/>
      <c r="H224" s="70"/>
      <c r="I224" s="70"/>
      <c r="J224" s="70"/>
      <c r="K224" s="70"/>
      <c r="L224" s="70"/>
    </row>
    <row r="225" spans="1:12" x14ac:dyDescent="0.2">
      <c r="A225" s="70"/>
      <c r="B225" s="70"/>
      <c r="C225" s="70"/>
      <c r="D225" s="70"/>
      <c r="E225" s="70"/>
      <c r="F225" s="268"/>
      <c r="G225" s="268"/>
      <c r="H225" s="70"/>
      <c r="I225" s="70"/>
      <c r="J225" s="70"/>
      <c r="K225" s="70"/>
      <c r="L225" s="70"/>
    </row>
    <row r="226" spans="1:12" x14ac:dyDescent="0.2">
      <c r="A226" s="70"/>
      <c r="B226" s="70"/>
      <c r="C226" s="70"/>
      <c r="D226" s="70"/>
      <c r="E226" s="70"/>
      <c r="F226" s="268"/>
      <c r="G226" s="268"/>
      <c r="H226" s="70"/>
      <c r="I226" s="70"/>
      <c r="J226" s="70"/>
      <c r="K226" s="70"/>
      <c r="L226" s="70"/>
    </row>
    <row r="227" spans="1:12" x14ac:dyDescent="0.2">
      <c r="A227" s="70"/>
      <c r="B227" s="70"/>
      <c r="C227" s="70"/>
      <c r="D227" s="70"/>
      <c r="E227" s="70"/>
      <c r="F227" s="268"/>
      <c r="G227" s="268"/>
      <c r="H227" s="70"/>
      <c r="I227" s="70"/>
      <c r="J227" s="70"/>
      <c r="K227" s="70"/>
      <c r="L227" s="70"/>
    </row>
    <row r="228" spans="1:12" x14ac:dyDescent="0.2">
      <c r="A228" s="70"/>
      <c r="B228" s="70"/>
      <c r="C228" s="70"/>
      <c r="D228" s="70"/>
      <c r="E228" s="70"/>
      <c r="F228" s="268"/>
      <c r="G228" s="268"/>
      <c r="H228" s="70"/>
      <c r="I228" s="70"/>
      <c r="J228" s="70"/>
      <c r="K228" s="70"/>
      <c r="L228" s="70"/>
    </row>
    <row r="229" spans="1:12" x14ac:dyDescent="0.2">
      <c r="A229" s="70"/>
      <c r="B229" s="70"/>
      <c r="C229" s="70"/>
      <c r="D229" s="70"/>
      <c r="E229" s="70"/>
      <c r="F229" s="268"/>
      <c r="G229" s="268"/>
      <c r="H229" s="70"/>
      <c r="I229" s="70"/>
      <c r="J229" s="70"/>
      <c r="K229" s="70"/>
      <c r="L229" s="70"/>
    </row>
    <row r="230" spans="1:12" x14ac:dyDescent="0.2">
      <c r="A230" s="70"/>
      <c r="B230" s="70"/>
      <c r="C230" s="70"/>
      <c r="D230" s="70"/>
      <c r="E230" s="70"/>
      <c r="F230" s="268"/>
      <c r="G230" s="268"/>
      <c r="H230" s="70"/>
      <c r="I230" s="70"/>
      <c r="J230" s="70"/>
      <c r="K230" s="70"/>
      <c r="L230" s="70"/>
    </row>
    <row r="231" spans="1:12" x14ac:dyDescent="0.2">
      <c r="A231" s="70"/>
      <c r="B231" s="70"/>
      <c r="C231" s="70"/>
      <c r="D231" s="70"/>
      <c r="E231" s="70"/>
      <c r="F231" s="268"/>
      <c r="G231" s="268"/>
      <c r="H231" s="70"/>
      <c r="I231" s="70"/>
      <c r="J231" s="70"/>
      <c r="K231" s="70"/>
      <c r="L231" s="70"/>
    </row>
    <row r="232" spans="1:12" x14ac:dyDescent="0.2">
      <c r="A232" s="70"/>
      <c r="B232" s="70"/>
      <c r="C232" s="70"/>
      <c r="D232" s="70"/>
      <c r="E232" s="70"/>
      <c r="F232" s="268"/>
      <c r="G232" s="268"/>
      <c r="H232" s="70"/>
      <c r="I232" s="70"/>
      <c r="J232" s="70"/>
      <c r="K232" s="70"/>
      <c r="L232" s="70"/>
    </row>
    <row r="233" spans="1:12" x14ac:dyDescent="0.2">
      <c r="A233" s="70"/>
      <c r="B233" s="70"/>
      <c r="C233" s="70"/>
      <c r="D233" s="70"/>
      <c r="E233" s="70"/>
      <c r="F233" s="268"/>
      <c r="G233" s="268"/>
      <c r="H233" s="70"/>
      <c r="I233" s="70"/>
      <c r="J233" s="70"/>
      <c r="K233" s="70"/>
      <c r="L233" s="70"/>
    </row>
    <row r="234" spans="1:12" x14ac:dyDescent="0.2">
      <c r="A234" s="70"/>
      <c r="B234" s="70"/>
      <c r="C234" s="70"/>
      <c r="D234" s="70"/>
      <c r="E234" s="70"/>
      <c r="F234" s="268"/>
      <c r="G234" s="268"/>
      <c r="H234" s="70"/>
      <c r="I234" s="70"/>
      <c r="J234" s="70"/>
      <c r="K234" s="70"/>
      <c r="L234" s="70"/>
    </row>
    <row r="235" spans="1:12" x14ac:dyDescent="0.2">
      <c r="A235" s="70"/>
      <c r="B235" s="70"/>
      <c r="C235" s="70"/>
      <c r="D235" s="70"/>
      <c r="E235" s="70"/>
      <c r="F235" s="268"/>
      <c r="G235" s="268"/>
      <c r="H235" s="70"/>
      <c r="I235" s="70"/>
      <c r="J235" s="70"/>
      <c r="K235" s="70"/>
      <c r="L235" s="70"/>
    </row>
    <row r="236" spans="1:12" x14ac:dyDescent="0.2">
      <c r="A236" s="70"/>
      <c r="B236" s="70"/>
      <c r="C236" s="70"/>
      <c r="D236" s="70"/>
      <c r="E236" s="70"/>
      <c r="F236" s="268"/>
      <c r="G236" s="268"/>
      <c r="H236" s="70"/>
      <c r="I236" s="70"/>
      <c r="J236" s="70"/>
      <c r="K236" s="70"/>
      <c r="L236" s="70"/>
    </row>
    <row r="237" spans="1:12" x14ac:dyDescent="0.2">
      <c r="A237" s="70"/>
      <c r="B237" s="70"/>
      <c r="C237" s="70"/>
      <c r="D237" s="70"/>
      <c r="E237" s="70"/>
      <c r="F237" s="268"/>
      <c r="G237" s="268"/>
      <c r="H237" s="70"/>
      <c r="I237" s="70"/>
      <c r="J237" s="70"/>
      <c r="K237" s="70"/>
      <c r="L237" s="70"/>
    </row>
    <row r="238" spans="1:12" x14ac:dyDescent="0.2">
      <c r="A238" s="70"/>
      <c r="B238" s="70"/>
      <c r="C238" s="70"/>
      <c r="D238" s="70"/>
      <c r="E238" s="70"/>
      <c r="F238" s="268"/>
      <c r="G238" s="268"/>
      <c r="H238" s="70"/>
      <c r="I238" s="70"/>
      <c r="J238" s="70"/>
      <c r="K238" s="70"/>
      <c r="L238" s="70"/>
    </row>
    <row r="239" spans="1:12" x14ac:dyDescent="0.2">
      <c r="A239" s="70"/>
      <c r="B239" s="70"/>
      <c r="C239" s="70"/>
      <c r="D239" s="70"/>
      <c r="E239" s="70"/>
      <c r="F239" s="268"/>
      <c r="G239" s="268"/>
      <c r="H239" s="70"/>
      <c r="I239" s="70"/>
      <c r="J239" s="70"/>
      <c r="K239" s="70"/>
      <c r="L239" s="70"/>
    </row>
    <row r="240" spans="1:12" x14ac:dyDescent="0.2">
      <c r="A240" s="70"/>
      <c r="B240" s="70"/>
      <c r="C240" s="70"/>
      <c r="D240" s="70"/>
      <c r="E240" s="70"/>
      <c r="F240" s="268"/>
      <c r="G240" s="268"/>
      <c r="H240" s="70"/>
      <c r="I240" s="70"/>
      <c r="J240" s="70"/>
      <c r="K240" s="70"/>
      <c r="L240" s="70"/>
    </row>
    <row r="241" spans="1:12" x14ac:dyDescent="0.2">
      <c r="A241" s="70"/>
      <c r="B241" s="70"/>
      <c r="C241" s="70"/>
      <c r="D241" s="70"/>
      <c r="E241" s="70"/>
      <c r="F241" s="268"/>
      <c r="G241" s="268"/>
      <c r="H241" s="70"/>
      <c r="I241" s="70"/>
      <c r="J241" s="70"/>
      <c r="K241" s="70"/>
      <c r="L241" s="70"/>
    </row>
    <row r="242" spans="1:12" x14ac:dyDescent="0.2">
      <c r="A242" s="70"/>
      <c r="B242" s="70"/>
      <c r="C242" s="70"/>
      <c r="D242" s="70"/>
      <c r="E242" s="70"/>
      <c r="F242" s="268"/>
      <c r="G242" s="268"/>
      <c r="H242" s="70"/>
      <c r="I242" s="70"/>
      <c r="J242" s="70"/>
      <c r="K242" s="70"/>
      <c r="L242" s="70"/>
    </row>
    <row r="243" spans="1:12" x14ac:dyDescent="0.2">
      <c r="A243" s="70"/>
      <c r="B243" s="70"/>
      <c r="C243" s="70"/>
      <c r="D243" s="70"/>
      <c r="E243" s="70"/>
      <c r="F243" s="268"/>
      <c r="G243" s="268"/>
      <c r="H243" s="70"/>
      <c r="I243" s="70"/>
      <c r="J243" s="70"/>
      <c r="K243" s="70"/>
      <c r="L243" s="70"/>
    </row>
    <row r="244" spans="1:12" x14ac:dyDescent="0.2">
      <c r="A244" s="70"/>
      <c r="B244" s="70"/>
      <c r="C244" s="70"/>
      <c r="D244" s="70"/>
      <c r="E244" s="70"/>
      <c r="F244" s="268"/>
      <c r="G244" s="268"/>
      <c r="H244" s="70"/>
      <c r="I244" s="70"/>
      <c r="J244" s="70"/>
      <c r="K244" s="70"/>
      <c r="L244" s="70"/>
    </row>
    <row r="245" spans="1:12" x14ac:dyDescent="0.2">
      <c r="A245" s="70"/>
      <c r="B245" s="70"/>
      <c r="C245" s="70"/>
      <c r="D245" s="70"/>
      <c r="E245" s="70"/>
      <c r="F245" s="268"/>
      <c r="G245" s="268"/>
      <c r="H245" s="70"/>
      <c r="I245" s="70"/>
      <c r="J245" s="70"/>
      <c r="K245" s="70"/>
      <c r="L245" s="70"/>
    </row>
    <row r="246" spans="1:12" x14ac:dyDescent="0.2">
      <c r="A246" s="70"/>
      <c r="B246" s="70"/>
      <c r="C246" s="70"/>
      <c r="D246" s="70"/>
      <c r="E246" s="70"/>
      <c r="F246" s="268"/>
      <c r="G246" s="268"/>
      <c r="H246" s="70"/>
      <c r="I246" s="70"/>
      <c r="J246" s="70"/>
      <c r="K246" s="70"/>
      <c r="L246" s="70"/>
    </row>
    <row r="247" spans="1:12" x14ac:dyDescent="0.2">
      <c r="A247" s="70"/>
      <c r="B247" s="70"/>
      <c r="C247" s="70"/>
      <c r="D247" s="70"/>
      <c r="E247" s="70"/>
      <c r="F247" s="268"/>
      <c r="G247" s="268"/>
      <c r="H247" s="70"/>
      <c r="I247" s="70"/>
      <c r="J247" s="70"/>
      <c r="K247" s="70"/>
      <c r="L247" s="70"/>
    </row>
    <row r="248" spans="1:12" x14ac:dyDescent="0.2">
      <c r="A248" s="70"/>
      <c r="B248" s="70"/>
      <c r="C248" s="70"/>
      <c r="D248" s="70"/>
      <c r="E248" s="70"/>
      <c r="F248" s="268"/>
      <c r="G248" s="268"/>
      <c r="H248" s="70"/>
      <c r="I248" s="70"/>
      <c r="J248" s="70"/>
      <c r="K248" s="70"/>
      <c r="L248" s="70"/>
    </row>
    <row r="249" spans="1:12" x14ac:dyDescent="0.2">
      <c r="A249" s="70"/>
      <c r="B249" s="70"/>
      <c r="C249" s="70"/>
      <c r="D249" s="70"/>
      <c r="E249" s="70"/>
      <c r="F249" s="268"/>
      <c r="G249" s="268"/>
      <c r="H249" s="70"/>
      <c r="I249" s="70"/>
      <c r="J249" s="70"/>
      <c r="K249" s="70"/>
      <c r="L249" s="70"/>
    </row>
    <row r="250" spans="1:12" x14ac:dyDescent="0.2">
      <c r="A250" s="70"/>
      <c r="B250" s="70"/>
      <c r="C250" s="70"/>
      <c r="D250" s="70"/>
      <c r="E250" s="70"/>
      <c r="F250" s="268"/>
      <c r="G250" s="268"/>
      <c r="H250" s="70"/>
      <c r="I250" s="70"/>
      <c r="J250" s="70"/>
      <c r="K250" s="70"/>
      <c r="L250" s="70"/>
    </row>
    <row r="251" spans="1:12" x14ac:dyDescent="0.2">
      <c r="A251" s="70"/>
      <c r="B251" s="70"/>
      <c r="C251" s="70"/>
      <c r="D251" s="70"/>
      <c r="E251" s="70"/>
      <c r="F251" s="268"/>
      <c r="G251" s="268"/>
      <c r="H251" s="70"/>
      <c r="I251" s="70"/>
      <c r="J251" s="70"/>
      <c r="K251" s="70"/>
      <c r="L251" s="70"/>
    </row>
    <row r="252" spans="1:12" x14ac:dyDescent="0.2">
      <c r="A252" s="70"/>
      <c r="B252" s="70"/>
      <c r="C252" s="70"/>
      <c r="D252" s="70"/>
      <c r="E252" s="70"/>
      <c r="F252" s="268"/>
      <c r="G252" s="268"/>
      <c r="H252" s="70"/>
      <c r="I252" s="70"/>
      <c r="J252" s="70"/>
      <c r="K252" s="70"/>
      <c r="L252" s="70"/>
    </row>
    <row r="253" spans="1:12" x14ac:dyDescent="0.2">
      <c r="A253" s="70"/>
      <c r="B253" s="70"/>
      <c r="C253" s="70"/>
      <c r="D253" s="70"/>
      <c r="E253" s="70"/>
      <c r="F253" s="268"/>
      <c r="G253" s="268"/>
      <c r="H253" s="70"/>
      <c r="I253" s="70"/>
      <c r="J253" s="70"/>
      <c r="K253" s="70"/>
      <c r="L253" s="70"/>
    </row>
    <row r="254" spans="1:12" x14ac:dyDescent="0.2">
      <c r="A254" s="70"/>
      <c r="B254" s="70"/>
      <c r="C254" s="70"/>
      <c r="D254" s="70"/>
      <c r="E254" s="70"/>
      <c r="F254" s="268"/>
      <c r="G254" s="268"/>
      <c r="H254" s="70"/>
      <c r="I254" s="70"/>
      <c r="J254" s="70"/>
      <c r="K254" s="70"/>
      <c r="L254" s="70"/>
    </row>
    <row r="255" spans="1:12" x14ac:dyDescent="0.2">
      <c r="A255" s="70"/>
      <c r="B255" s="70"/>
      <c r="C255" s="70"/>
      <c r="D255" s="70"/>
      <c r="E255" s="70"/>
      <c r="F255" s="268"/>
      <c r="G255" s="268"/>
      <c r="H255" s="70"/>
      <c r="I255" s="70"/>
      <c r="J255" s="70"/>
      <c r="K255" s="70"/>
      <c r="L255" s="70"/>
    </row>
    <row r="256" spans="1:12" x14ac:dyDescent="0.2">
      <c r="A256" s="70"/>
      <c r="B256" s="70"/>
      <c r="C256" s="70"/>
      <c r="D256" s="70"/>
      <c r="E256" s="70"/>
      <c r="F256" s="268"/>
      <c r="G256" s="268"/>
      <c r="H256" s="70"/>
      <c r="I256" s="70"/>
      <c r="J256" s="70"/>
      <c r="K256" s="70"/>
      <c r="L256" s="70"/>
    </row>
    <row r="257" spans="1:12" x14ac:dyDescent="0.2">
      <c r="A257" s="70"/>
      <c r="B257" s="70"/>
      <c r="C257" s="70"/>
      <c r="D257" s="70"/>
      <c r="E257" s="70"/>
      <c r="F257" s="268"/>
      <c r="G257" s="268"/>
      <c r="H257" s="70"/>
      <c r="I257" s="70"/>
      <c r="J257" s="70"/>
      <c r="K257" s="70"/>
      <c r="L257" s="70"/>
    </row>
    <row r="258" spans="1:12" x14ac:dyDescent="0.2">
      <c r="A258" s="70"/>
      <c r="B258" s="70"/>
      <c r="C258" s="70"/>
      <c r="D258" s="70"/>
      <c r="E258" s="70"/>
      <c r="F258" s="268"/>
      <c r="G258" s="268"/>
      <c r="H258" s="70"/>
      <c r="I258" s="70"/>
      <c r="J258" s="70"/>
      <c r="K258" s="70"/>
      <c r="L258" s="70"/>
    </row>
    <row r="259" spans="1:12" x14ac:dyDescent="0.2">
      <c r="A259" s="70"/>
      <c r="B259" s="70"/>
      <c r="C259" s="70"/>
      <c r="D259" s="70"/>
      <c r="E259" s="70"/>
      <c r="F259" s="268"/>
      <c r="G259" s="268"/>
      <c r="H259" s="70"/>
      <c r="I259" s="70"/>
      <c r="J259" s="70"/>
      <c r="K259" s="70"/>
      <c r="L259" s="70"/>
    </row>
    <row r="260" spans="1:12" x14ac:dyDescent="0.2">
      <c r="A260" s="70"/>
      <c r="B260" s="70"/>
      <c r="C260" s="70"/>
      <c r="D260" s="70"/>
      <c r="E260" s="70"/>
      <c r="F260" s="268"/>
      <c r="G260" s="268"/>
      <c r="H260" s="70"/>
      <c r="I260" s="70"/>
      <c r="J260" s="70"/>
      <c r="K260" s="70"/>
      <c r="L260" s="70"/>
    </row>
    <row r="261" spans="1:12" x14ac:dyDescent="0.2">
      <c r="A261" s="70"/>
      <c r="B261" s="70"/>
      <c r="C261" s="70"/>
      <c r="D261" s="70"/>
      <c r="E261" s="70"/>
      <c r="F261" s="268"/>
      <c r="G261" s="268"/>
      <c r="H261" s="70"/>
      <c r="I261" s="70"/>
      <c r="J261" s="70"/>
      <c r="K261" s="70"/>
      <c r="L261" s="70"/>
    </row>
    <row r="262" spans="1:12" x14ac:dyDescent="0.2">
      <c r="A262" s="70"/>
      <c r="B262" s="70"/>
      <c r="C262" s="70"/>
      <c r="D262" s="70"/>
      <c r="E262" s="70"/>
      <c r="F262" s="268"/>
      <c r="G262" s="268"/>
      <c r="H262" s="70"/>
      <c r="I262" s="70"/>
      <c r="J262" s="70"/>
      <c r="K262" s="70"/>
      <c r="L262" s="70"/>
    </row>
    <row r="263" spans="1:12" x14ac:dyDescent="0.2">
      <c r="A263" s="70"/>
      <c r="B263" s="70"/>
      <c r="C263" s="70"/>
      <c r="D263" s="70"/>
      <c r="E263" s="70"/>
      <c r="F263" s="268"/>
      <c r="G263" s="268"/>
      <c r="H263" s="70"/>
      <c r="I263" s="70"/>
      <c r="J263" s="70"/>
      <c r="K263" s="70"/>
      <c r="L263" s="70"/>
    </row>
    <row r="264" spans="1:12" x14ac:dyDescent="0.2">
      <c r="A264" s="70"/>
      <c r="B264" s="70"/>
      <c r="C264" s="70"/>
      <c r="D264" s="70"/>
      <c r="E264" s="70"/>
      <c r="F264" s="268"/>
      <c r="G264" s="268"/>
      <c r="H264" s="70"/>
      <c r="I264" s="70"/>
      <c r="J264" s="70"/>
      <c r="K264" s="70"/>
      <c r="L264" s="70"/>
    </row>
    <row r="265" spans="1:12" x14ac:dyDescent="0.2">
      <c r="A265" s="70"/>
      <c r="B265" s="70"/>
      <c r="C265" s="70"/>
      <c r="D265" s="70"/>
      <c r="E265" s="70"/>
      <c r="F265" s="268"/>
      <c r="G265" s="268"/>
      <c r="H265" s="70"/>
      <c r="I265" s="70"/>
      <c r="J265" s="70"/>
      <c r="K265" s="70"/>
      <c r="L265" s="70"/>
    </row>
    <row r="266" spans="1:12" x14ac:dyDescent="0.2">
      <c r="A266" s="70"/>
      <c r="B266" s="70"/>
      <c r="C266" s="70"/>
      <c r="D266" s="70"/>
      <c r="E266" s="70"/>
      <c r="F266" s="268"/>
      <c r="G266" s="268"/>
      <c r="H266" s="70"/>
      <c r="I266" s="70"/>
      <c r="J266" s="70"/>
      <c r="K266" s="70"/>
      <c r="L266" s="70"/>
    </row>
    <row r="267" spans="1:12" x14ac:dyDescent="0.2">
      <c r="A267" s="70"/>
      <c r="B267" s="70"/>
      <c r="C267" s="70"/>
      <c r="D267" s="70"/>
      <c r="E267" s="70"/>
      <c r="F267" s="268"/>
      <c r="G267" s="268"/>
      <c r="H267" s="70"/>
      <c r="I267" s="70"/>
      <c r="J267" s="70"/>
      <c r="K267" s="70"/>
      <c r="L267" s="70"/>
    </row>
    <row r="268" spans="1:12" x14ac:dyDescent="0.2">
      <c r="A268" s="70"/>
      <c r="B268" s="70"/>
      <c r="C268" s="70"/>
      <c r="D268" s="70"/>
      <c r="E268" s="70"/>
      <c r="F268" s="268"/>
      <c r="G268" s="268"/>
      <c r="H268" s="70"/>
      <c r="I268" s="70"/>
      <c r="J268" s="70"/>
      <c r="K268" s="70"/>
      <c r="L268" s="70"/>
    </row>
    <row r="269" spans="1:12" x14ac:dyDescent="0.2">
      <c r="A269" s="70"/>
      <c r="B269" s="70"/>
      <c r="C269" s="70"/>
      <c r="D269" s="70"/>
      <c r="E269" s="70"/>
      <c r="F269" s="268"/>
      <c r="G269" s="268"/>
      <c r="H269" s="70"/>
      <c r="I269" s="70"/>
      <c r="J269" s="70"/>
      <c r="K269" s="70"/>
      <c r="L269" s="70"/>
    </row>
    <row r="270" spans="1:12" x14ac:dyDescent="0.2">
      <c r="A270" s="70"/>
      <c r="B270" s="70"/>
      <c r="C270" s="70"/>
      <c r="D270" s="70"/>
      <c r="E270" s="70"/>
      <c r="F270" s="268"/>
      <c r="G270" s="268"/>
      <c r="H270" s="70"/>
      <c r="I270" s="70"/>
      <c r="J270" s="70"/>
      <c r="K270" s="70"/>
      <c r="L270" s="70"/>
    </row>
    <row r="271" spans="1:12" x14ac:dyDescent="0.2">
      <c r="A271" s="70"/>
      <c r="B271" s="70"/>
      <c r="C271" s="70"/>
      <c r="D271" s="70"/>
      <c r="E271" s="70"/>
      <c r="F271" s="268"/>
      <c r="G271" s="268"/>
      <c r="H271" s="70"/>
      <c r="I271" s="70"/>
      <c r="J271" s="70"/>
      <c r="K271" s="70"/>
      <c r="L271" s="70"/>
    </row>
    <row r="272" spans="1:12" x14ac:dyDescent="0.2">
      <c r="A272" s="70"/>
      <c r="B272" s="70"/>
      <c r="C272" s="70"/>
      <c r="D272" s="70"/>
      <c r="E272" s="70"/>
      <c r="F272" s="268"/>
      <c r="G272" s="268"/>
      <c r="H272" s="70"/>
      <c r="I272" s="70"/>
      <c r="J272" s="70"/>
      <c r="K272" s="70"/>
      <c r="L272" s="70"/>
    </row>
    <row r="273" spans="1:12" x14ac:dyDescent="0.2">
      <c r="A273" s="70"/>
      <c r="B273" s="70"/>
      <c r="C273" s="70"/>
      <c r="D273" s="70"/>
      <c r="E273" s="70"/>
      <c r="F273" s="268"/>
      <c r="G273" s="268"/>
      <c r="H273" s="70"/>
      <c r="I273" s="70"/>
      <c r="J273" s="70"/>
      <c r="K273" s="70"/>
      <c r="L273" s="70"/>
    </row>
    <row r="274" spans="1:12" x14ac:dyDescent="0.2">
      <c r="A274" s="70"/>
      <c r="B274" s="70"/>
      <c r="C274" s="70"/>
      <c r="D274" s="70"/>
      <c r="E274" s="70"/>
      <c r="F274" s="268"/>
      <c r="G274" s="268"/>
      <c r="H274" s="70"/>
      <c r="I274" s="70"/>
      <c r="J274" s="70"/>
      <c r="K274" s="70"/>
      <c r="L274" s="70"/>
    </row>
    <row r="275" spans="1:12" x14ac:dyDescent="0.2">
      <c r="A275" s="70"/>
      <c r="B275" s="70"/>
      <c r="C275" s="70"/>
      <c r="D275" s="70"/>
      <c r="E275" s="70"/>
      <c r="F275" s="268"/>
      <c r="G275" s="268"/>
      <c r="H275" s="70"/>
      <c r="I275" s="70"/>
      <c r="J275" s="70"/>
      <c r="K275" s="70"/>
      <c r="L275" s="70"/>
    </row>
    <row r="276" spans="1:12" x14ac:dyDescent="0.2">
      <c r="A276" s="70"/>
      <c r="B276" s="70"/>
      <c r="C276" s="70"/>
      <c r="D276" s="70"/>
      <c r="E276" s="70"/>
      <c r="F276" s="268"/>
      <c r="G276" s="268"/>
      <c r="H276" s="70"/>
      <c r="I276" s="70"/>
      <c r="J276" s="70"/>
      <c r="K276" s="70"/>
      <c r="L276" s="70"/>
    </row>
    <row r="277" spans="1:12" x14ac:dyDescent="0.2">
      <c r="A277" s="70"/>
      <c r="B277" s="70"/>
      <c r="C277" s="70"/>
      <c r="D277" s="70"/>
      <c r="E277" s="70"/>
      <c r="F277" s="268"/>
      <c r="G277" s="268"/>
      <c r="H277" s="70"/>
      <c r="I277" s="70"/>
      <c r="J277" s="70"/>
      <c r="K277" s="70"/>
      <c r="L277" s="70"/>
    </row>
    <row r="278" spans="1:12" x14ac:dyDescent="0.2">
      <c r="A278" s="70"/>
      <c r="B278" s="70"/>
      <c r="C278" s="70"/>
      <c r="D278" s="70"/>
      <c r="E278" s="70"/>
      <c r="F278" s="268"/>
      <c r="G278" s="268"/>
      <c r="H278" s="70"/>
      <c r="I278" s="70"/>
      <c r="J278" s="70"/>
      <c r="K278" s="70"/>
      <c r="L278" s="70"/>
    </row>
    <row r="279" spans="1:12" x14ac:dyDescent="0.2">
      <c r="A279" s="70"/>
      <c r="B279" s="70"/>
      <c r="C279" s="70"/>
      <c r="D279" s="70"/>
      <c r="E279" s="70"/>
      <c r="F279" s="268"/>
      <c r="G279" s="268"/>
      <c r="H279" s="70"/>
      <c r="I279" s="70"/>
      <c r="J279" s="70"/>
      <c r="K279" s="70"/>
      <c r="L279" s="70"/>
    </row>
    <row r="280" spans="1:12" x14ac:dyDescent="0.2">
      <c r="A280" s="70"/>
      <c r="B280" s="70"/>
      <c r="C280" s="70"/>
      <c r="D280" s="70"/>
      <c r="E280" s="70"/>
      <c r="F280" s="268"/>
      <c r="G280" s="268"/>
      <c r="H280" s="70"/>
      <c r="I280" s="70"/>
      <c r="J280" s="70"/>
      <c r="K280" s="70"/>
      <c r="L280" s="70"/>
    </row>
    <row r="281" spans="1:12" x14ac:dyDescent="0.2">
      <c r="A281" s="70"/>
      <c r="B281" s="70"/>
      <c r="C281" s="70"/>
      <c r="D281" s="70"/>
      <c r="E281" s="70"/>
      <c r="F281" s="268"/>
      <c r="G281" s="268"/>
      <c r="H281" s="70"/>
      <c r="I281" s="70"/>
      <c r="J281" s="70"/>
      <c r="K281" s="70"/>
      <c r="L281" s="70"/>
    </row>
    <row r="282" spans="1:12" x14ac:dyDescent="0.2">
      <c r="A282" s="70"/>
      <c r="B282" s="70"/>
      <c r="C282" s="70"/>
      <c r="D282" s="70"/>
      <c r="E282" s="70"/>
      <c r="F282" s="268"/>
      <c r="G282" s="268"/>
      <c r="H282" s="70"/>
      <c r="I282" s="70"/>
      <c r="J282" s="70"/>
      <c r="K282" s="70"/>
      <c r="L282" s="70"/>
    </row>
    <row r="283" spans="1:12" x14ac:dyDescent="0.2">
      <c r="A283" s="70"/>
      <c r="B283" s="70"/>
      <c r="C283" s="70"/>
      <c r="D283" s="70"/>
      <c r="E283" s="70"/>
      <c r="F283" s="268"/>
      <c r="G283" s="268"/>
      <c r="H283" s="70"/>
      <c r="I283" s="70"/>
      <c r="J283" s="70"/>
      <c r="K283" s="70"/>
      <c r="L283" s="70"/>
    </row>
    <row r="284" spans="1:12" x14ac:dyDescent="0.2">
      <c r="A284" s="70"/>
      <c r="B284" s="70"/>
      <c r="C284" s="70"/>
      <c r="D284" s="70"/>
      <c r="E284" s="70"/>
      <c r="F284" s="268"/>
      <c r="G284" s="268"/>
      <c r="H284" s="70"/>
      <c r="I284" s="70"/>
      <c r="J284" s="70"/>
      <c r="K284" s="70"/>
      <c r="L284" s="70"/>
    </row>
    <row r="285" spans="1:12" x14ac:dyDescent="0.2">
      <c r="A285" s="70"/>
      <c r="B285" s="70"/>
      <c r="C285" s="70"/>
      <c r="D285" s="70"/>
      <c r="E285" s="70"/>
      <c r="F285" s="268"/>
      <c r="G285" s="268"/>
      <c r="H285" s="70"/>
      <c r="I285" s="70"/>
      <c r="J285" s="70"/>
      <c r="K285" s="70"/>
      <c r="L285" s="70"/>
    </row>
    <row r="286" spans="1:12" x14ac:dyDescent="0.2">
      <c r="A286" s="70"/>
      <c r="B286" s="70"/>
      <c r="C286" s="70"/>
      <c r="D286" s="70"/>
      <c r="E286" s="70"/>
      <c r="F286" s="268"/>
      <c r="G286" s="268"/>
      <c r="H286" s="70"/>
      <c r="I286" s="70"/>
      <c r="J286" s="70"/>
      <c r="K286" s="70"/>
      <c r="L286" s="70"/>
    </row>
    <row r="287" spans="1:12" x14ac:dyDescent="0.2">
      <c r="A287" s="70"/>
      <c r="B287" s="70"/>
      <c r="C287" s="70"/>
      <c r="D287" s="70"/>
      <c r="E287" s="70"/>
      <c r="F287" s="268"/>
      <c r="G287" s="268"/>
      <c r="H287" s="70"/>
      <c r="I287" s="70"/>
      <c r="J287" s="70"/>
      <c r="K287" s="70"/>
      <c r="L287" s="70"/>
    </row>
    <row r="288" spans="1:12" x14ac:dyDescent="0.2">
      <c r="A288" s="70"/>
      <c r="B288" s="70"/>
      <c r="C288" s="70"/>
      <c r="D288" s="70"/>
      <c r="E288" s="70"/>
      <c r="F288" s="268"/>
      <c r="G288" s="268"/>
      <c r="H288" s="70"/>
      <c r="I288" s="70"/>
      <c r="J288" s="70"/>
      <c r="K288" s="70"/>
      <c r="L288" s="70"/>
    </row>
    <row r="289" spans="1:12" x14ac:dyDescent="0.2">
      <c r="A289" s="70"/>
      <c r="B289" s="70"/>
      <c r="C289" s="70"/>
      <c r="D289" s="70"/>
      <c r="E289" s="70"/>
      <c r="F289" s="268"/>
      <c r="G289" s="268"/>
      <c r="H289" s="70"/>
      <c r="I289" s="70"/>
      <c r="J289" s="70"/>
      <c r="K289" s="70"/>
      <c r="L289" s="70"/>
    </row>
    <row r="290" spans="1:12" x14ac:dyDescent="0.2">
      <c r="A290" s="70"/>
      <c r="B290" s="70"/>
      <c r="C290" s="70"/>
      <c r="D290" s="70"/>
      <c r="E290" s="70"/>
      <c r="F290" s="268"/>
      <c r="G290" s="268"/>
      <c r="H290" s="70"/>
      <c r="I290" s="70"/>
      <c r="J290" s="70"/>
      <c r="K290" s="70"/>
      <c r="L290" s="70"/>
    </row>
    <row r="291" spans="1:12" x14ac:dyDescent="0.2">
      <c r="A291" s="70"/>
      <c r="B291" s="70"/>
      <c r="C291" s="70"/>
      <c r="D291" s="70"/>
      <c r="E291" s="70"/>
      <c r="F291" s="268"/>
      <c r="G291" s="268"/>
      <c r="H291" s="70"/>
      <c r="I291" s="70"/>
      <c r="J291" s="70"/>
      <c r="K291" s="70"/>
      <c r="L291" s="70"/>
    </row>
    <row r="292" spans="1:12" x14ac:dyDescent="0.2">
      <c r="A292" s="70"/>
      <c r="B292" s="70"/>
      <c r="C292" s="70"/>
      <c r="D292" s="70"/>
      <c r="E292" s="70"/>
      <c r="F292" s="268"/>
      <c r="G292" s="268"/>
      <c r="H292" s="70"/>
      <c r="I292" s="70"/>
      <c r="J292" s="70"/>
      <c r="K292" s="70"/>
      <c r="L292" s="70"/>
    </row>
    <row r="293" spans="1:12" x14ac:dyDescent="0.2">
      <c r="A293" s="70"/>
      <c r="B293" s="70"/>
      <c r="C293" s="70"/>
      <c r="D293" s="70"/>
      <c r="E293" s="70"/>
      <c r="F293" s="268"/>
      <c r="G293" s="268"/>
      <c r="H293" s="70"/>
      <c r="I293" s="70"/>
      <c r="J293" s="70"/>
      <c r="K293" s="70"/>
      <c r="L293" s="70"/>
    </row>
    <row r="294" spans="1:12" x14ac:dyDescent="0.2">
      <c r="A294" s="70"/>
      <c r="B294" s="70"/>
      <c r="C294" s="70"/>
      <c r="D294" s="70"/>
      <c r="E294" s="70"/>
      <c r="F294" s="268"/>
      <c r="G294" s="268"/>
      <c r="H294" s="70"/>
      <c r="I294" s="70"/>
      <c r="J294" s="70"/>
      <c r="K294" s="70"/>
      <c r="L294" s="70"/>
    </row>
    <row r="295" spans="1:12" x14ac:dyDescent="0.2">
      <c r="A295" s="70"/>
      <c r="B295" s="70"/>
      <c r="C295" s="70"/>
      <c r="D295" s="70"/>
      <c r="E295" s="70"/>
      <c r="F295" s="268"/>
      <c r="G295" s="268"/>
      <c r="H295" s="70"/>
      <c r="I295" s="70"/>
      <c r="J295" s="70"/>
      <c r="K295" s="70"/>
      <c r="L295" s="70"/>
    </row>
    <row r="296" spans="1:12" x14ac:dyDescent="0.2">
      <c r="A296" s="70"/>
      <c r="B296" s="70"/>
      <c r="C296" s="70"/>
      <c r="D296" s="70"/>
      <c r="E296" s="70"/>
      <c r="F296" s="268"/>
      <c r="G296" s="268"/>
      <c r="H296" s="70"/>
      <c r="I296" s="70"/>
      <c r="J296" s="70"/>
      <c r="K296" s="70"/>
      <c r="L296" s="70"/>
    </row>
    <row r="297" spans="1:12" x14ac:dyDescent="0.2">
      <c r="A297" s="70"/>
      <c r="B297" s="70"/>
      <c r="C297" s="70"/>
      <c r="D297" s="70"/>
      <c r="E297" s="70"/>
      <c r="F297" s="268"/>
      <c r="G297" s="268"/>
      <c r="H297" s="70"/>
      <c r="I297" s="70"/>
      <c r="J297" s="70"/>
      <c r="K297" s="70"/>
      <c r="L297" s="70"/>
    </row>
    <row r="298" spans="1:12" x14ac:dyDescent="0.2">
      <c r="A298" s="70"/>
      <c r="B298" s="70"/>
      <c r="C298" s="70"/>
      <c r="D298" s="70"/>
      <c r="E298" s="70"/>
      <c r="F298" s="268"/>
      <c r="G298" s="268"/>
      <c r="H298" s="70"/>
      <c r="I298" s="70"/>
      <c r="J298" s="70"/>
      <c r="K298" s="70"/>
      <c r="L298" s="70"/>
    </row>
    <row r="299" spans="1:12" x14ac:dyDescent="0.2">
      <c r="A299" s="70"/>
      <c r="B299" s="70"/>
      <c r="C299" s="70"/>
      <c r="D299" s="70"/>
      <c r="E299" s="70"/>
      <c r="F299" s="268"/>
      <c r="G299" s="268"/>
      <c r="H299" s="70"/>
      <c r="I299" s="70"/>
      <c r="J299" s="70"/>
      <c r="K299" s="70"/>
      <c r="L299" s="70"/>
    </row>
    <row r="300" spans="1:12" x14ac:dyDescent="0.2">
      <c r="A300" s="70"/>
      <c r="B300" s="70"/>
      <c r="C300" s="70"/>
      <c r="D300" s="70"/>
      <c r="E300" s="70"/>
      <c r="F300" s="268"/>
      <c r="G300" s="268"/>
      <c r="H300" s="70"/>
      <c r="I300" s="70"/>
      <c r="J300" s="70"/>
      <c r="K300" s="70"/>
      <c r="L300" s="70"/>
    </row>
    <row r="301" spans="1:12" x14ac:dyDescent="0.2">
      <c r="A301" s="70"/>
      <c r="B301" s="70"/>
      <c r="C301" s="70"/>
      <c r="D301" s="70"/>
      <c r="E301" s="70"/>
      <c r="F301" s="268"/>
      <c r="G301" s="268"/>
      <c r="H301" s="70"/>
      <c r="I301" s="70"/>
      <c r="J301" s="70"/>
      <c r="K301" s="70"/>
      <c r="L301" s="70"/>
    </row>
    <row r="302" spans="1:12" x14ac:dyDescent="0.2">
      <c r="A302" s="70"/>
      <c r="B302" s="70"/>
      <c r="C302" s="70"/>
      <c r="D302" s="70"/>
      <c r="E302" s="70"/>
      <c r="F302" s="268"/>
      <c r="G302" s="268"/>
      <c r="H302" s="70"/>
      <c r="I302" s="70"/>
      <c r="J302" s="70"/>
      <c r="K302" s="70"/>
      <c r="L302" s="70"/>
    </row>
    <row r="303" spans="1:12" x14ac:dyDescent="0.2">
      <c r="A303" s="70"/>
      <c r="B303" s="70"/>
      <c r="C303" s="70"/>
      <c r="D303" s="70"/>
      <c r="E303" s="70"/>
      <c r="F303" s="268"/>
      <c r="G303" s="268"/>
      <c r="H303" s="70"/>
      <c r="I303" s="70"/>
      <c r="J303" s="70"/>
      <c r="K303" s="70"/>
      <c r="L303" s="70"/>
    </row>
    <row r="304" spans="1:12" x14ac:dyDescent="0.2">
      <c r="A304" s="70"/>
      <c r="B304" s="70"/>
      <c r="C304" s="70"/>
      <c r="D304" s="70"/>
      <c r="E304" s="70"/>
      <c r="F304" s="268"/>
      <c r="G304" s="268"/>
      <c r="H304" s="70"/>
      <c r="I304" s="70"/>
      <c r="J304" s="70"/>
      <c r="K304" s="70"/>
      <c r="L304" s="70"/>
    </row>
    <row r="305" spans="1:12" x14ac:dyDescent="0.2">
      <c r="A305" s="70"/>
      <c r="B305" s="70"/>
      <c r="C305" s="70"/>
      <c r="D305" s="70"/>
      <c r="E305" s="70"/>
      <c r="F305" s="268"/>
      <c r="G305" s="268"/>
      <c r="H305" s="70"/>
      <c r="I305" s="70"/>
      <c r="J305" s="70"/>
      <c r="K305" s="70"/>
      <c r="L305" s="70"/>
    </row>
    <row r="306" spans="1:12" x14ac:dyDescent="0.2">
      <c r="A306" s="70"/>
      <c r="B306" s="70"/>
      <c r="C306" s="70"/>
      <c r="D306" s="70"/>
      <c r="E306" s="70"/>
      <c r="F306" s="268"/>
      <c r="G306" s="268"/>
      <c r="H306" s="70"/>
      <c r="I306" s="70"/>
      <c r="J306" s="70"/>
      <c r="K306" s="70"/>
      <c r="L306" s="70"/>
    </row>
    <row r="307" spans="1:12" x14ac:dyDescent="0.2">
      <c r="A307" s="70"/>
      <c r="B307" s="70"/>
      <c r="C307" s="70"/>
      <c r="D307" s="70"/>
      <c r="E307" s="70"/>
      <c r="F307" s="268"/>
      <c r="G307" s="268"/>
      <c r="H307" s="70"/>
      <c r="I307" s="70"/>
      <c r="J307" s="70"/>
      <c r="K307" s="70"/>
      <c r="L307" s="70"/>
    </row>
    <row r="308" spans="1:12" x14ac:dyDescent="0.2">
      <c r="A308" s="70"/>
      <c r="B308" s="70"/>
      <c r="C308" s="70"/>
      <c r="D308" s="70"/>
      <c r="E308" s="70"/>
      <c r="F308" s="268"/>
      <c r="G308" s="268"/>
      <c r="H308" s="70"/>
      <c r="I308" s="70"/>
      <c r="J308" s="70"/>
      <c r="K308" s="70"/>
      <c r="L308" s="70"/>
    </row>
    <row r="309" spans="1:12" x14ac:dyDescent="0.2">
      <c r="A309" s="70"/>
      <c r="B309" s="70"/>
      <c r="C309" s="70"/>
      <c r="D309" s="70"/>
      <c r="E309" s="70"/>
      <c r="F309" s="268"/>
      <c r="G309" s="268"/>
      <c r="H309" s="70"/>
      <c r="I309" s="70"/>
      <c r="J309" s="70"/>
      <c r="K309" s="70"/>
      <c r="L309" s="70"/>
    </row>
    <row r="310" spans="1:12" x14ac:dyDescent="0.2">
      <c r="A310" s="70"/>
      <c r="B310" s="70"/>
      <c r="C310" s="70"/>
      <c r="D310" s="70"/>
      <c r="E310" s="70"/>
      <c r="F310" s="268"/>
      <c r="G310" s="268"/>
      <c r="H310" s="70"/>
      <c r="I310" s="70"/>
      <c r="J310" s="70"/>
      <c r="K310" s="70"/>
      <c r="L310" s="70"/>
    </row>
    <row r="311" spans="1:12" x14ac:dyDescent="0.2">
      <c r="A311" s="70"/>
      <c r="B311" s="70"/>
      <c r="C311" s="70"/>
      <c r="D311" s="70"/>
      <c r="E311" s="70"/>
      <c r="F311" s="268"/>
      <c r="G311" s="268"/>
      <c r="H311" s="70"/>
      <c r="I311" s="70"/>
      <c r="J311" s="70"/>
      <c r="K311" s="70"/>
      <c r="L311" s="70"/>
    </row>
    <row r="312" spans="1:12" x14ac:dyDescent="0.2">
      <c r="A312" s="70"/>
      <c r="B312" s="70"/>
      <c r="C312" s="70"/>
      <c r="D312" s="70"/>
      <c r="E312" s="70"/>
      <c r="F312" s="268"/>
      <c r="G312" s="268"/>
      <c r="H312" s="70"/>
      <c r="I312" s="70"/>
      <c r="J312" s="70"/>
      <c r="K312" s="70"/>
      <c r="L312" s="70"/>
    </row>
    <row r="313" spans="1:12" x14ac:dyDescent="0.2">
      <c r="A313" s="70"/>
      <c r="B313" s="70"/>
      <c r="C313" s="70"/>
      <c r="D313" s="70"/>
      <c r="E313" s="70"/>
      <c r="F313" s="268"/>
      <c r="G313" s="268"/>
      <c r="H313" s="70"/>
      <c r="I313" s="70"/>
      <c r="J313" s="70"/>
      <c r="K313" s="70"/>
      <c r="L313" s="70"/>
    </row>
    <row r="314" spans="1:12" x14ac:dyDescent="0.2">
      <c r="A314" s="70"/>
      <c r="B314" s="70"/>
      <c r="C314" s="70"/>
      <c r="D314" s="70"/>
      <c r="E314" s="70"/>
      <c r="F314" s="268"/>
      <c r="G314" s="268"/>
      <c r="H314" s="70"/>
      <c r="I314" s="70"/>
      <c r="J314" s="70"/>
      <c r="K314" s="70"/>
      <c r="L314" s="70"/>
    </row>
    <row r="315" spans="1:12" x14ac:dyDescent="0.2">
      <c r="A315" s="70"/>
      <c r="B315" s="70"/>
      <c r="C315" s="70"/>
      <c r="D315" s="70"/>
      <c r="E315" s="70"/>
      <c r="F315" s="268"/>
      <c r="G315" s="268"/>
      <c r="H315" s="70"/>
      <c r="I315" s="70"/>
      <c r="J315" s="70"/>
      <c r="K315" s="70"/>
      <c r="L315" s="70"/>
    </row>
    <row r="316" spans="1:12" x14ac:dyDescent="0.2">
      <c r="A316" s="70"/>
      <c r="B316" s="70"/>
      <c r="C316" s="70"/>
      <c r="D316" s="70"/>
      <c r="E316" s="70"/>
      <c r="F316" s="268"/>
      <c r="G316" s="268"/>
      <c r="H316" s="70"/>
      <c r="I316" s="70"/>
      <c r="J316" s="70"/>
      <c r="K316" s="70"/>
      <c r="L316" s="70"/>
    </row>
    <row r="317" spans="1:12" x14ac:dyDescent="0.2">
      <c r="A317" s="70"/>
      <c r="B317" s="70"/>
      <c r="C317" s="70"/>
      <c r="D317" s="70"/>
      <c r="E317" s="70"/>
      <c r="F317" s="268"/>
      <c r="G317" s="268"/>
      <c r="H317" s="70"/>
      <c r="I317" s="70"/>
      <c r="J317" s="70"/>
      <c r="K317" s="70"/>
      <c r="L317" s="70"/>
    </row>
    <row r="318" spans="1:12" x14ac:dyDescent="0.2">
      <c r="A318" s="70"/>
      <c r="B318" s="70"/>
      <c r="C318" s="70"/>
      <c r="D318" s="70"/>
      <c r="E318" s="70"/>
      <c r="F318" s="268"/>
      <c r="G318" s="268"/>
      <c r="H318" s="70"/>
      <c r="I318" s="70"/>
      <c r="J318" s="70"/>
      <c r="K318" s="70"/>
      <c r="L318" s="70"/>
    </row>
    <row r="319" spans="1:12" x14ac:dyDescent="0.2">
      <c r="A319" s="70"/>
      <c r="B319" s="70"/>
      <c r="C319" s="70"/>
      <c r="D319" s="70"/>
      <c r="E319" s="70"/>
      <c r="F319" s="268"/>
      <c r="G319" s="268"/>
      <c r="H319" s="70"/>
      <c r="I319" s="70"/>
      <c r="J319" s="70"/>
      <c r="K319" s="70"/>
      <c r="L319" s="70"/>
    </row>
    <row r="320" spans="1:12" x14ac:dyDescent="0.2">
      <c r="A320" s="70"/>
      <c r="B320" s="70"/>
      <c r="C320" s="70"/>
      <c r="D320" s="70"/>
      <c r="E320" s="70"/>
      <c r="F320" s="268"/>
      <c r="G320" s="268"/>
      <c r="H320" s="70"/>
      <c r="I320" s="70"/>
      <c r="J320" s="70"/>
      <c r="K320" s="70"/>
      <c r="L320" s="70"/>
    </row>
    <row r="321" spans="1:12" x14ac:dyDescent="0.2">
      <c r="A321" s="70"/>
      <c r="B321" s="70"/>
      <c r="C321" s="70"/>
      <c r="D321" s="70"/>
      <c r="E321" s="70"/>
      <c r="F321" s="268"/>
      <c r="G321" s="268"/>
      <c r="H321" s="70"/>
      <c r="I321" s="70"/>
      <c r="J321" s="70"/>
      <c r="K321" s="70"/>
      <c r="L321" s="70"/>
    </row>
    <row r="322" spans="1:12" x14ac:dyDescent="0.2">
      <c r="A322" s="70"/>
      <c r="B322" s="70"/>
      <c r="C322" s="70"/>
      <c r="D322" s="70"/>
      <c r="E322" s="70"/>
      <c r="F322" s="268"/>
      <c r="G322" s="268"/>
      <c r="H322" s="70"/>
      <c r="I322" s="70"/>
      <c r="J322" s="70"/>
      <c r="K322" s="70"/>
      <c r="L322" s="70"/>
    </row>
    <row r="323" spans="1:12" x14ac:dyDescent="0.2">
      <c r="A323" s="70"/>
      <c r="B323" s="70"/>
      <c r="C323" s="70"/>
      <c r="D323" s="70"/>
      <c r="E323" s="70"/>
      <c r="F323" s="268"/>
      <c r="G323" s="268"/>
      <c r="H323" s="70"/>
      <c r="I323" s="70"/>
      <c r="J323" s="70"/>
      <c r="K323" s="70"/>
      <c r="L323" s="70"/>
    </row>
    <row r="324" spans="1:12" x14ac:dyDescent="0.2">
      <c r="A324" s="70"/>
      <c r="B324" s="70"/>
      <c r="C324" s="70"/>
      <c r="D324" s="70"/>
      <c r="E324" s="70"/>
      <c r="F324" s="268"/>
      <c r="G324" s="268"/>
      <c r="H324" s="70"/>
      <c r="I324" s="70"/>
      <c r="J324" s="70"/>
      <c r="K324" s="70"/>
      <c r="L324" s="70"/>
    </row>
    <row r="325" spans="1:12" x14ac:dyDescent="0.2">
      <c r="A325" s="70"/>
      <c r="B325" s="70"/>
      <c r="C325" s="70"/>
      <c r="D325" s="70"/>
      <c r="E325" s="70"/>
      <c r="F325" s="268"/>
      <c r="G325" s="268"/>
      <c r="H325" s="70"/>
      <c r="I325" s="70"/>
      <c r="J325" s="70"/>
      <c r="K325" s="70"/>
      <c r="L325" s="70"/>
    </row>
    <row r="326" spans="1:12" x14ac:dyDescent="0.2">
      <c r="A326" s="70"/>
      <c r="B326" s="70"/>
      <c r="C326" s="70"/>
      <c r="D326" s="70"/>
      <c r="E326" s="70"/>
      <c r="F326" s="268"/>
      <c r="G326" s="268"/>
      <c r="H326" s="70"/>
      <c r="I326" s="70"/>
      <c r="J326" s="70"/>
      <c r="K326" s="70"/>
      <c r="L326" s="70"/>
    </row>
    <row r="327" spans="1:12" x14ac:dyDescent="0.2">
      <c r="A327" s="70"/>
      <c r="B327" s="70"/>
      <c r="C327" s="70"/>
      <c r="D327" s="70"/>
      <c r="E327" s="70"/>
      <c r="F327" s="268"/>
      <c r="G327" s="268"/>
      <c r="H327" s="70"/>
      <c r="I327" s="70"/>
      <c r="J327" s="70"/>
      <c r="K327" s="70"/>
      <c r="L327" s="70"/>
    </row>
    <row r="328" spans="1:12" x14ac:dyDescent="0.2">
      <c r="A328" s="70"/>
      <c r="B328" s="70"/>
      <c r="C328" s="70"/>
      <c r="D328" s="70"/>
      <c r="E328" s="70"/>
      <c r="F328" s="268"/>
      <c r="G328" s="268"/>
      <c r="H328" s="70"/>
      <c r="I328" s="70"/>
      <c r="J328" s="70"/>
      <c r="K328" s="70"/>
      <c r="L328" s="70"/>
    </row>
    <row r="329" spans="1:12" x14ac:dyDescent="0.2">
      <c r="A329" s="70"/>
      <c r="B329" s="70"/>
      <c r="C329" s="70"/>
      <c r="D329" s="70"/>
      <c r="E329" s="70"/>
      <c r="F329" s="268"/>
      <c r="G329" s="268"/>
      <c r="H329" s="70"/>
      <c r="I329" s="70"/>
      <c r="J329" s="70"/>
      <c r="K329" s="70"/>
      <c r="L329" s="70"/>
    </row>
    <row r="330" spans="1:12" x14ac:dyDescent="0.2">
      <c r="A330" s="70"/>
      <c r="B330" s="70"/>
      <c r="C330" s="70"/>
      <c r="D330" s="70"/>
      <c r="E330" s="70"/>
      <c r="F330" s="268"/>
      <c r="G330" s="268"/>
      <c r="H330" s="70"/>
      <c r="I330" s="70"/>
      <c r="J330" s="70"/>
      <c r="K330" s="70"/>
      <c r="L330" s="70"/>
    </row>
    <row r="331" spans="1:12" x14ac:dyDescent="0.2">
      <c r="A331" s="70"/>
      <c r="B331" s="70"/>
      <c r="C331" s="70"/>
      <c r="D331" s="70"/>
      <c r="E331" s="70"/>
      <c r="F331" s="268"/>
      <c r="G331" s="268"/>
      <c r="H331" s="70"/>
      <c r="I331" s="70"/>
      <c r="J331" s="70"/>
      <c r="K331" s="70"/>
      <c r="L331" s="70"/>
    </row>
    <row r="332" spans="1:12" x14ac:dyDescent="0.2">
      <c r="A332" s="70"/>
      <c r="B332" s="70"/>
      <c r="C332" s="70"/>
      <c r="D332" s="70"/>
      <c r="E332" s="70"/>
      <c r="F332" s="268"/>
      <c r="G332" s="268"/>
      <c r="H332" s="70"/>
      <c r="I332" s="70"/>
      <c r="J332" s="70"/>
      <c r="K332" s="70"/>
      <c r="L332" s="70"/>
    </row>
    <row r="333" spans="1:12" x14ac:dyDescent="0.2">
      <c r="A333" s="70"/>
      <c r="B333" s="70"/>
      <c r="C333" s="70"/>
      <c r="D333" s="70"/>
      <c r="E333" s="70"/>
      <c r="F333" s="268"/>
      <c r="G333" s="268"/>
      <c r="H333" s="70"/>
      <c r="I333" s="70"/>
      <c r="J333" s="70"/>
      <c r="K333" s="70"/>
      <c r="L333" s="70"/>
    </row>
    <row r="334" spans="1:12" x14ac:dyDescent="0.2">
      <c r="A334" s="70"/>
      <c r="B334" s="70"/>
      <c r="C334" s="70"/>
      <c r="D334" s="70"/>
      <c r="E334" s="70"/>
      <c r="F334" s="268"/>
      <c r="G334" s="268"/>
      <c r="H334" s="70"/>
      <c r="I334" s="70"/>
      <c r="J334" s="70"/>
      <c r="K334" s="70"/>
      <c r="L334" s="70"/>
    </row>
    <row r="335" spans="1:12" x14ac:dyDescent="0.2">
      <c r="A335" s="70"/>
      <c r="B335" s="70"/>
      <c r="C335" s="70"/>
      <c r="D335" s="70"/>
      <c r="E335" s="70"/>
      <c r="F335" s="268"/>
      <c r="G335" s="268"/>
      <c r="H335" s="70"/>
      <c r="I335" s="70"/>
      <c r="J335" s="70"/>
      <c r="K335" s="70"/>
      <c r="L335" s="70"/>
    </row>
    <row r="336" spans="1:12" x14ac:dyDescent="0.2">
      <c r="A336" s="70"/>
      <c r="B336" s="70"/>
      <c r="C336" s="70"/>
      <c r="D336" s="70"/>
      <c r="E336" s="70"/>
      <c r="F336" s="268"/>
      <c r="G336" s="268"/>
      <c r="H336" s="70"/>
      <c r="I336" s="70"/>
      <c r="J336" s="70"/>
      <c r="K336" s="70"/>
      <c r="L336" s="70"/>
    </row>
    <row r="337" spans="1:12" x14ac:dyDescent="0.2">
      <c r="A337" s="70"/>
      <c r="B337" s="70"/>
      <c r="C337" s="70"/>
      <c r="D337" s="70"/>
      <c r="E337" s="70"/>
      <c r="F337" s="268"/>
      <c r="G337" s="268"/>
      <c r="H337" s="70"/>
      <c r="I337" s="70"/>
      <c r="J337" s="70"/>
      <c r="K337" s="70"/>
      <c r="L337" s="70"/>
    </row>
    <row r="338" spans="1:12" x14ac:dyDescent="0.2">
      <c r="A338" s="70"/>
      <c r="B338" s="70"/>
      <c r="C338" s="70"/>
      <c r="D338" s="70"/>
      <c r="E338" s="70"/>
      <c r="F338" s="268"/>
      <c r="G338" s="268"/>
      <c r="H338" s="70"/>
      <c r="I338" s="70"/>
      <c r="J338" s="70"/>
      <c r="K338" s="70"/>
      <c r="L338" s="70"/>
    </row>
    <row r="339" spans="1:12" x14ac:dyDescent="0.2">
      <c r="A339" s="70"/>
      <c r="B339" s="70"/>
      <c r="C339" s="70"/>
      <c r="D339" s="70"/>
      <c r="E339" s="70"/>
      <c r="F339" s="268"/>
      <c r="G339" s="268"/>
      <c r="H339" s="70"/>
      <c r="I339" s="70"/>
      <c r="J339" s="70"/>
      <c r="K339" s="70"/>
      <c r="L339" s="70"/>
    </row>
    <row r="340" spans="1:12" x14ac:dyDescent="0.2">
      <c r="A340" s="70"/>
      <c r="B340" s="70"/>
      <c r="C340" s="70"/>
      <c r="D340" s="70"/>
      <c r="E340" s="70"/>
      <c r="F340" s="268"/>
      <c r="G340" s="268"/>
      <c r="H340" s="70"/>
      <c r="I340" s="70"/>
      <c r="J340" s="70"/>
      <c r="K340" s="70"/>
      <c r="L340" s="70"/>
    </row>
    <row r="341" spans="1:12" x14ac:dyDescent="0.2">
      <c r="A341" s="70"/>
      <c r="B341" s="70"/>
      <c r="C341" s="70"/>
      <c r="D341" s="70"/>
      <c r="E341" s="70"/>
      <c r="F341" s="268"/>
      <c r="G341" s="268"/>
      <c r="H341" s="70"/>
      <c r="I341" s="70"/>
      <c r="J341" s="70"/>
      <c r="K341" s="70"/>
      <c r="L341" s="70"/>
    </row>
    <row r="342" spans="1:12" x14ac:dyDescent="0.2">
      <c r="A342" s="70"/>
      <c r="B342" s="70"/>
      <c r="C342" s="70"/>
      <c r="D342" s="70"/>
      <c r="E342" s="70"/>
      <c r="F342" s="268"/>
      <c r="G342" s="268"/>
      <c r="H342" s="70"/>
      <c r="I342" s="70"/>
      <c r="J342" s="70"/>
      <c r="K342" s="70"/>
      <c r="L342" s="70"/>
    </row>
    <row r="343" spans="1:12" x14ac:dyDescent="0.2">
      <c r="A343" s="70"/>
      <c r="B343" s="70"/>
      <c r="C343" s="70"/>
      <c r="D343" s="70"/>
      <c r="E343" s="70"/>
      <c r="F343" s="268"/>
      <c r="G343" s="268"/>
      <c r="H343" s="70"/>
      <c r="I343" s="70"/>
      <c r="J343" s="70"/>
      <c r="K343" s="70"/>
      <c r="L343" s="70"/>
    </row>
    <row r="344" spans="1:12" x14ac:dyDescent="0.2">
      <c r="A344" s="70"/>
      <c r="B344" s="70"/>
      <c r="C344" s="70"/>
      <c r="D344" s="70"/>
      <c r="E344" s="70"/>
      <c r="F344" s="268"/>
      <c r="G344" s="268"/>
      <c r="H344" s="70"/>
      <c r="I344" s="70"/>
      <c r="J344" s="70"/>
      <c r="K344" s="70"/>
      <c r="L344" s="70"/>
    </row>
    <row r="345" spans="1:12" x14ac:dyDescent="0.2">
      <c r="A345" s="70"/>
      <c r="B345" s="70"/>
      <c r="C345" s="70"/>
      <c r="D345" s="70"/>
      <c r="E345" s="70"/>
      <c r="F345" s="268"/>
      <c r="G345" s="268"/>
      <c r="H345" s="70"/>
      <c r="I345" s="70"/>
      <c r="J345" s="70"/>
      <c r="K345" s="70"/>
      <c r="L345" s="70"/>
    </row>
    <row r="346" spans="1:12" x14ac:dyDescent="0.2">
      <c r="A346" s="70"/>
      <c r="B346" s="70"/>
      <c r="C346" s="70"/>
      <c r="D346" s="70"/>
      <c r="E346" s="70"/>
      <c r="F346" s="268"/>
      <c r="G346" s="268"/>
      <c r="H346" s="70"/>
      <c r="I346" s="70"/>
      <c r="J346" s="70"/>
      <c r="K346" s="70"/>
      <c r="L346" s="70"/>
    </row>
    <row r="347" spans="1:12" x14ac:dyDescent="0.2">
      <c r="A347" s="70"/>
      <c r="B347" s="70"/>
      <c r="C347" s="70"/>
      <c r="D347" s="70"/>
      <c r="E347" s="70"/>
      <c r="F347" s="268"/>
      <c r="G347" s="268"/>
      <c r="H347" s="70"/>
      <c r="I347" s="70"/>
      <c r="J347" s="70"/>
      <c r="K347" s="70"/>
      <c r="L347" s="70"/>
    </row>
    <row r="348" spans="1:12" x14ac:dyDescent="0.2">
      <c r="A348" s="70"/>
      <c r="B348" s="70"/>
      <c r="C348" s="70"/>
      <c r="D348" s="70"/>
      <c r="E348" s="70"/>
      <c r="F348" s="268"/>
      <c r="G348" s="268"/>
      <c r="H348" s="70"/>
      <c r="I348" s="70"/>
      <c r="J348" s="70"/>
      <c r="K348" s="70"/>
      <c r="L348" s="70"/>
    </row>
    <row r="349" spans="1:12" x14ac:dyDescent="0.2">
      <c r="A349" s="70"/>
      <c r="B349" s="70"/>
      <c r="C349" s="70"/>
      <c r="D349" s="70"/>
      <c r="E349" s="70"/>
      <c r="F349" s="268"/>
      <c r="G349" s="268"/>
      <c r="H349" s="70"/>
      <c r="I349" s="70"/>
      <c r="J349" s="70"/>
      <c r="K349" s="70"/>
      <c r="L349" s="70"/>
    </row>
    <row r="350" spans="1:12" x14ac:dyDescent="0.2">
      <c r="A350" s="70"/>
      <c r="B350" s="70"/>
      <c r="C350" s="70"/>
      <c r="D350" s="70"/>
      <c r="E350" s="70"/>
      <c r="F350" s="268"/>
      <c r="G350" s="268"/>
      <c r="H350" s="70"/>
      <c r="I350" s="70"/>
      <c r="J350" s="70"/>
      <c r="K350" s="70"/>
      <c r="L350" s="70"/>
    </row>
    <row r="351" spans="1:12" x14ac:dyDescent="0.2">
      <c r="A351" s="70"/>
      <c r="B351" s="70"/>
      <c r="C351" s="70"/>
      <c r="D351" s="70"/>
      <c r="E351" s="70"/>
      <c r="F351" s="268"/>
      <c r="G351" s="268"/>
      <c r="H351" s="70"/>
      <c r="I351" s="70"/>
      <c r="J351" s="70"/>
      <c r="K351" s="70"/>
      <c r="L351" s="70"/>
    </row>
    <row r="352" spans="1:12" x14ac:dyDescent="0.2">
      <c r="A352" s="70"/>
      <c r="B352" s="70"/>
      <c r="C352" s="70"/>
      <c r="D352" s="70"/>
      <c r="E352" s="70"/>
      <c r="F352" s="268"/>
      <c r="G352" s="268"/>
      <c r="H352" s="70"/>
      <c r="I352" s="70"/>
      <c r="J352" s="70"/>
      <c r="K352" s="70"/>
      <c r="L352" s="70"/>
    </row>
    <row r="353" spans="1:12" x14ac:dyDescent="0.2">
      <c r="A353" s="70"/>
      <c r="B353" s="70"/>
      <c r="C353" s="70"/>
      <c r="D353" s="70"/>
      <c r="E353" s="70"/>
      <c r="F353" s="268"/>
      <c r="G353" s="268"/>
      <c r="H353" s="70"/>
      <c r="I353" s="70"/>
      <c r="J353" s="70"/>
      <c r="K353" s="70"/>
      <c r="L353" s="70"/>
    </row>
    <row r="354" spans="1:12" x14ac:dyDescent="0.2">
      <c r="A354" s="70"/>
      <c r="B354" s="70"/>
      <c r="C354" s="70"/>
      <c r="D354" s="70"/>
      <c r="E354" s="70"/>
      <c r="F354" s="268"/>
      <c r="G354" s="268"/>
      <c r="H354" s="70"/>
      <c r="I354" s="70"/>
      <c r="J354" s="70"/>
      <c r="K354" s="70"/>
      <c r="L354" s="70"/>
    </row>
    <row r="355" spans="1:12" x14ac:dyDescent="0.2">
      <c r="A355" s="70"/>
      <c r="B355" s="70"/>
      <c r="C355" s="70"/>
      <c r="D355" s="70"/>
      <c r="E355" s="70"/>
      <c r="F355" s="268"/>
      <c r="G355" s="268"/>
      <c r="H355" s="70"/>
      <c r="I355" s="70"/>
      <c r="J355" s="70"/>
      <c r="K355" s="70"/>
      <c r="L355" s="70"/>
    </row>
    <row r="356" spans="1:12" x14ac:dyDescent="0.2">
      <c r="A356" s="70"/>
      <c r="B356" s="70"/>
      <c r="C356" s="70"/>
      <c r="D356" s="70"/>
      <c r="E356" s="70"/>
      <c r="F356" s="268"/>
      <c r="G356" s="268"/>
      <c r="H356" s="70"/>
      <c r="I356" s="70"/>
      <c r="J356" s="70"/>
      <c r="K356" s="70"/>
      <c r="L356" s="70"/>
    </row>
    <row r="357" spans="1:12" x14ac:dyDescent="0.2">
      <c r="A357" s="70"/>
      <c r="B357" s="70"/>
      <c r="C357" s="70"/>
      <c r="D357" s="70"/>
      <c r="E357" s="70"/>
      <c r="F357" s="268"/>
      <c r="G357" s="268"/>
      <c r="H357" s="70"/>
      <c r="I357" s="70"/>
      <c r="J357" s="70"/>
      <c r="K357" s="70"/>
      <c r="L357" s="70"/>
    </row>
    <row r="358" spans="1:12" x14ac:dyDescent="0.2">
      <c r="A358" s="70"/>
      <c r="B358" s="70"/>
      <c r="C358" s="70"/>
      <c r="D358" s="70"/>
      <c r="E358" s="70"/>
      <c r="F358" s="268"/>
      <c r="G358" s="268"/>
      <c r="H358" s="70"/>
      <c r="I358" s="70"/>
      <c r="J358" s="70"/>
      <c r="K358" s="70"/>
      <c r="L358" s="70"/>
    </row>
    <row r="359" spans="1:12" x14ac:dyDescent="0.2">
      <c r="A359" s="70"/>
      <c r="B359" s="70"/>
      <c r="C359" s="70"/>
      <c r="D359" s="70"/>
      <c r="E359" s="70"/>
      <c r="F359" s="268"/>
      <c r="G359" s="268"/>
      <c r="H359" s="70"/>
      <c r="I359" s="70"/>
      <c r="J359" s="70"/>
      <c r="K359" s="70"/>
      <c r="L359" s="70"/>
    </row>
    <row r="360" spans="1:12" x14ac:dyDescent="0.2">
      <c r="A360" s="70"/>
      <c r="B360" s="70"/>
      <c r="C360" s="70"/>
      <c r="D360" s="70"/>
      <c r="E360" s="70"/>
      <c r="F360" s="268"/>
      <c r="G360" s="268"/>
      <c r="H360" s="70"/>
      <c r="I360" s="70"/>
      <c r="J360" s="70"/>
      <c r="K360" s="70"/>
      <c r="L360" s="70"/>
    </row>
    <row r="361" spans="1:12" x14ac:dyDescent="0.2">
      <c r="A361" s="70"/>
      <c r="B361" s="70"/>
      <c r="C361" s="70"/>
      <c r="D361" s="70"/>
      <c r="E361" s="70"/>
      <c r="F361" s="268"/>
      <c r="G361" s="268"/>
      <c r="H361" s="70"/>
      <c r="I361" s="70"/>
      <c r="J361" s="70"/>
      <c r="K361" s="70"/>
      <c r="L361" s="70"/>
    </row>
    <row r="362" spans="1:12" x14ac:dyDescent="0.2">
      <c r="A362" s="70"/>
      <c r="B362" s="70"/>
      <c r="C362" s="70"/>
      <c r="D362" s="70"/>
      <c r="E362" s="70"/>
      <c r="F362" s="268"/>
      <c r="G362" s="268"/>
      <c r="H362" s="70"/>
      <c r="I362" s="70"/>
      <c r="J362" s="70"/>
      <c r="K362" s="70"/>
      <c r="L362" s="70"/>
    </row>
    <row r="363" spans="1:12" x14ac:dyDescent="0.2">
      <c r="A363" s="70"/>
      <c r="B363" s="70"/>
      <c r="C363" s="70"/>
      <c r="D363" s="70"/>
      <c r="E363" s="70"/>
      <c r="F363" s="268"/>
      <c r="G363" s="268"/>
      <c r="H363" s="70"/>
      <c r="I363" s="70"/>
      <c r="J363" s="70"/>
      <c r="K363" s="70"/>
      <c r="L363" s="70"/>
    </row>
    <row r="364" spans="1:12" x14ac:dyDescent="0.2">
      <c r="A364" s="70"/>
      <c r="B364" s="70"/>
      <c r="C364" s="70"/>
      <c r="D364" s="70"/>
      <c r="E364" s="70"/>
      <c r="F364" s="268"/>
      <c r="G364" s="268"/>
      <c r="H364" s="70"/>
      <c r="I364" s="70"/>
      <c r="J364" s="70"/>
      <c r="K364" s="70"/>
      <c r="L364" s="70"/>
    </row>
    <row r="365" spans="1:12" x14ac:dyDescent="0.2">
      <c r="A365" s="70"/>
      <c r="B365" s="70"/>
      <c r="C365" s="70"/>
      <c r="D365" s="70"/>
      <c r="E365" s="70"/>
      <c r="F365" s="268"/>
      <c r="G365" s="268"/>
      <c r="H365" s="70"/>
      <c r="I365" s="70"/>
      <c r="J365" s="70"/>
      <c r="K365" s="70"/>
      <c r="L365" s="70"/>
    </row>
    <row r="366" spans="1:12" x14ac:dyDescent="0.2">
      <c r="A366" s="70"/>
      <c r="B366" s="70"/>
      <c r="C366" s="70"/>
      <c r="D366" s="70"/>
      <c r="E366" s="70"/>
      <c r="F366" s="268"/>
      <c r="G366" s="268"/>
      <c r="H366" s="70"/>
      <c r="I366" s="70"/>
      <c r="J366" s="70"/>
      <c r="K366" s="70"/>
      <c r="L366" s="70"/>
    </row>
    <row r="367" spans="1:12" x14ac:dyDescent="0.2">
      <c r="A367" s="70"/>
      <c r="B367" s="70"/>
      <c r="C367" s="70"/>
      <c r="D367" s="70"/>
      <c r="E367" s="70"/>
      <c r="F367" s="268"/>
      <c r="G367" s="268"/>
      <c r="H367" s="70"/>
      <c r="I367" s="70"/>
      <c r="J367" s="70"/>
      <c r="K367" s="70"/>
      <c r="L367" s="70"/>
    </row>
    <row r="368" spans="1:12" x14ac:dyDescent="0.2">
      <c r="A368" s="70"/>
      <c r="B368" s="70"/>
      <c r="C368" s="70"/>
      <c r="D368" s="70"/>
      <c r="E368" s="70"/>
      <c r="F368" s="268"/>
      <c r="G368" s="268"/>
      <c r="H368" s="70"/>
      <c r="I368" s="70"/>
      <c r="J368" s="70"/>
      <c r="K368" s="70"/>
      <c r="L368" s="70"/>
    </row>
    <row r="369" spans="1:12" x14ac:dyDescent="0.2">
      <c r="A369" s="70"/>
      <c r="B369" s="70"/>
      <c r="C369" s="70"/>
      <c r="D369" s="70"/>
      <c r="E369" s="70"/>
      <c r="F369" s="268"/>
      <c r="G369" s="268"/>
      <c r="H369" s="70"/>
      <c r="I369" s="70"/>
      <c r="J369" s="70"/>
      <c r="K369" s="70"/>
      <c r="L369" s="70"/>
    </row>
    <row r="370" spans="1:12" x14ac:dyDescent="0.2">
      <c r="A370" s="70"/>
      <c r="B370" s="70"/>
      <c r="C370" s="70"/>
      <c r="D370" s="70"/>
      <c r="E370" s="70"/>
      <c r="F370" s="268"/>
      <c r="G370" s="268"/>
      <c r="H370" s="70"/>
      <c r="I370" s="70"/>
      <c r="J370" s="70"/>
      <c r="K370" s="70"/>
      <c r="L370" s="70"/>
    </row>
    <row r="371" spans="1:12" x14ac:dyDescent="0.2">
      <c r="A371" s="70"/>
      <c r="B371" s="70"/>
      <c r="C371" s="70"/>
      <c r="D371" s="70"/>
      <c r="E371" s="70"/>
      <c r="F371" s="268"/>
      <c r="G371" s="268"/>
      <c r="H371" s="70"/>
      <c r="I371" s="70"/>
      <c r="J371" s="70"/>
      <c r="K371" s="70"/>
      <c r="L371" s="70"/>
    </row>
    <row r="372" spans="1:12" x14ac:dyDescent="0.2">
      <c r="A372" s="70"/>
      <c r="B372" s="70"/>
      <c r="C372" s="70"/>
      <c r="D372" s="70"/>
      <c r="E372" s="70"/>
      <c r="F372" s="268"/>
      <c r="G372" s="268"/>
      <c r="H372" s="70"/>
      <c r="I372" s="70"/>
      <c r="J372" s="70"/>
      <c r="K372" s="70"/>
      <c r="L372" s="70"/>
    </row>
    <row r="373" spans="1:12" x14ac:dyDescent="0.2">
      <c r="A373" s="70"/>
      <c r="B373" s="70"/>
      <c r="C373" s="70"/>
      <c r="D373" s="70"/>
      <c r="E373" s="70"/>
      <c r="F373" s="268"/>
      <c r="G373" s="268"/>
      <c r="H373" s="70"/>
      <c r="I373" s="70"/>
      <c r="J373" s="70"/>
      <c r="K373" s="70"/>
      <c r="L373" s="70"/>
    </row>
    <row r="374" spans="1:12" x14ac:dyDescent="0.2">
      <c r="A374" s="70"/>
      <c r="B374" s="70"/>
      <c r="C374" s="70"/>
      <c r="D374" s="70"/>
      <c r="E374" s="70"/>
      <c r="F374" s="268"/>
      <c r="G374" s="268"/>
      <c r="H374" s="70"/>
      <c r="I374" s="70"/>
      <c r="J374" s="70"/>
      <c r="K374" s="70"/>
      <c r="L374" s="70"/>
    </row>
    <row r="375" spans="1:12" x14ac:dyDescent="0.2">
      <c r="A375" s="70"/>
      <c r="B375" s="70"/>
      <c r="C375" s="70"/>
      <c r="D375" s="70"/>
      <c r="E375" s="70"/>
      <c r="F375" s="268"/>
      <c r="G375" s="268"/>
      <c r="H375" s="70"/>
      <c r="I375" s="70"/>
      <c r="J375" s="70"/>
      <c r="K375" s="70"/>
      <c r="L375" s="70"/>
    </row>
    <row r="376" spans="1:12" x14ac:dyDescent="0.2">
      <c r="A376" s="70"/>
      <c r="B376" s="70"/>
      <c r="C376" s="70"/>
      <c r="D376" s="70"/>
      <c r="E376" s="70"/>
      <c r="F376" s="268"/>
      <c r="G376" s="268"/>
      <c r="H376" s="70"/>
      <c r="I376" s="70"/>
      <c r="J376" s="70"/>
      <c r="K376" s="70"/>
      <c r="L376" s="70"/>
    </row>
    <row r="377" spans="1:12" x14ac:dyDescent="0.2">
      <c r="A377" s="70"/>
      <c r="B377" s="70"/>
      <c r="C377" s="70"/>
      <c r="D377" s="70"/>
      <c r="E377" s="70"/>
      <c r="F377" s="268"/>
      <c r="G377" s="268"/>
      <c r="H377" s="70"/>
      <c r="I377" s="70"/>
      <c r="J377" s="70"/>
      <c r="K377" s="70"/>
      <c r="L377" s="70"/>
    </row>
    <row r="378" spans="1:12" x14ac:dyDescent="0.2">
      <c r="A378" s="70"/>
      <c r="B378" s="70"/>
      <c r="C378" s="70"/>
      <c r="D378" s="70"/>
      <c r="E378" s="70"/>
      <c r="F378" s="268"/>
      <c r="G378" s="268"/>
      <c r="H378" s="70"/>
      <c r="I378" s="70"/>
      <c r="J378" s="70"/>
      <c r="K378" s="70"/>
      <c r="L378" s="70"/>
    </row>
    <row r="379" spans="1:12" x14ac:dyDescent="0.2">
      <c r="A379" s="70"/>
      <c r="B379" s="70"/>
      <c r="C379" s="70"/>
      <c r="D379" s="70"/>
      <c r="E379" s="70"/>
      <c r="F379" s="268"/>
      <c r="G379" s="268"/>
      <c r="H379" s="70"/>
      <c r="I379" s="70"/>
      <c r="J379" s="70"/>
      <c r="K379" s="70"/>
      <c r="L379" s="70"/>
    </row>
    <row r="380" spans="1:12" x14ac:dyDescent="0.2">
      <c r="A380" s="70"/>
      <c r="B380" s="70"/>
      <c r="C380" s="70"/>
      <c r="D380" s="70"/>
      <c r="E380" s="70"/>
      <c r="F380" s="268"/>
      <c r="G380" s="268"/>
      <c r="H380" s="70"/>
      <c r="I380" s="70"/>
      <c r="J380" s="70"/>
      <c r="K380" s="70"/>
      <c r="L380" s="70"/>
    </row>
    <row r="381" spans="1:12" x14ac:dyDescent="0.2">
      <c r="A381" s="70"/>
      <c r="B381" s="70"/>
      <c r="C381" s="70"/>
      <c r="D381" s="70"/>
      <c r="E381" s="70"/>
      <c r="F381" s="268"/>
      <c r="G381" s="268"/>
      <c r="H381" s="70"/>
      <c r="I381" s="70"/>
      <c r="J381" s="70"/>
      <c r="K381" s="70"/>
      <c r="L381" s="70"/>
    </row>
    <row r="382" spans="1:12" x14ac:dyDescent="0.2">
      <c r="A382" s="70"/>
      <c r="B382" s="70"/>
      <c r="C382" s="70"/>
      <c r="D382" s="70"/>
      <c r="E382" s="70"/>
      <c r="F382" s="268"/>
      <c r="G382" s="268"/>
      <c r="H382" s="70"/>
      <c r="I382" s="70"/>
      <c r="J382" s="70"/>
      <c r="K382" s="70"/>
      <c r="L382" s="70"/>
    </row>
    <row r="383" spans="1:12" x14ac:dyDescent="0.2">
      <c r="A383" s="70"/>
      <c r="B383" s="70"/>
      <c r="C383" s="70"/>
      <c r="D383" s="70"/>
      <c r="E383" s="70"/>
      <c r="F383" s="268"/>
      <c r="G383" s="268"/>
      <c r="H383" s="70"/>
      <c r="I383" s="70"/>
      <c r="J383" s="70"/>
      <c r="K383" s="70"/>
      <c r="L383" s="70"/>
    </row>
    <row r="384" spans="1:12" x14ac:dyDescent="0.2">
      <c r="A384" s="70"/>
      <c r="B384" s="70"/>
      <c r="C384" s="70"/>
      <c r="D384" s="70"/>
      <c r="E384" s="70"/>
      <c r="F384" s="268"/>
      <c r="G384" s="268"/>
      <c r="H384" s="70"/>
      <c r="I384" s="70"/>
      <c r="J384" s="70"/>
      <c r="K384" s="70"/>
      <c r="L384" s="70"/>
    </row>
    <row r="385" spans="1:12" x14ac:dyDescent="0.2">
      <c r="A385" s="70"/>
      <c r="B385" s="70"/>
      <c r="C385" s="70"/>
      <c r="D385" s="70"/>
      <c r="E385" s="70"/>
      <c r="F385" s="268"/>
      <c r="G385" s="268"/>
      <c r="H385" s="70"/>
      <c r="I385" s="70"/>
      <c r="J385" s="70"/>
      <c r="K385" s="70"/>
      <c r="L385" s="70"/>
    </row>
    <row r="386" spans="1:12" x14ac:dyDescent="0.2">
      <c r="A386" s="70"/>
      <c r="B386" s="70"/>
      <c r="C386" s="70"/>
      <c r="D386" s="70"/>
      <c r="E386" s="70"/>
      <c r="F386" s="268"/>
      <c r="G386" s="268"/>
      <c r="H386" s="70"/>
      <c r="I386" s="70"/>
      <c r="J386" s="70"/>
      <c r="K386" s="70"/>
      <c r="L386" s="70"/>
    </row>
    <row r="387" spans="1:12" x14ac:dyDescent="0.2">
      <c r="A387" s="70"/>
      <c r="B387" s="70"/>
      <c r="C387" s="70"/>
      <c r="D387" s="70"/>
      <c r="E387" s="70"/>
      <c r="F387" s="268"/>
      <c r="G387" s="268"/>
      <c r="H387" s="70"/>
      <c r="I387" s="70"/>
      <c r="J387" s="70"/>
      <c r="K387" s="70"/>
      <c r="L387" s="70"/>
    </row>
    <row r="388" spans="1:12" x14ac:dyDescent="0.2">
      <c r="A388" s="70"/>
      <c r="B388" s="70"/>
      <c r="C388" s="70"/>
      <c r="D388" s="70"/>
      <c r="E388" s="70"/>
      <c r="F388" s="268"/>
      <c r="G388" s="268"/>
      <c r="H388" s="70"/>
      <c r="I388" s="70"/>
      <c r="J388" s="70"/>
      <c r="K388" s="70"/>
      <c r="L388" s="70"/>
    </row>
    <row r="389" spans="1:12" x14ac:dyDescent="0.2">
      <c r="A389" s="70"/>
      <c r="B389" s="70"/>
      <c r="C389" s="70"/>
      <c r="D389" s="70"/>
      <c r="E389" s="70"/>
      <c r="F389" s="268"/>
      <c r="G389" s="268"/>
      <c r="H389" s="70"/>
      <c r="I389" s="70"/>
      <c r="J389" s="70"/>
      <c r="K389" s="70"/>
      <c r="L389" s="70"/>
    </row>
    <row r="390" spans="1:12" x14ac:dyDescent="0.2">
      <c r="A390" s="70"/>
      <c r="B390" s="70"/>
      <c r="C390" s="70"/>
      <c r="D390" s="70"/>
      <c r="E390" s="70"/>
      <c r="F390" s="268"/>
      <c r="G390" s="268"/>
      <c r="H390" s="70"/>
      <c r="I390" s="70"/>
      <c r="J390" s="70"/>
      <c r="K390" s="70"/>
      <c r="L390" s="70"/>
    </row>
    <row r="391" spans="1:12" x14ac:dyDescent="0.2">
      <c r="A391" s="70"/>
      <c r="B391" s="70"/>
      <c r="C391" s="70"/>
      <c r="D391" s="70"/>
      <c r="E391" s="70"/>
      <c r="F391" s="268"/>
      <c r="G391" s="268"/>
      <c r="H391" s="70"/>
      <c r="I391" s="70"/>
      <c r="J391" s="70"/>
      <c r="K391" s="70"/>
      <c r="L391" s="70"/>
    </row>
    <row r="392" spans="1:12" x14ac:dyDescent="0.2">
      <c r="A392" s="70"/>
      <c r="B392" s="70"/>
      <c r="C392" s="70"/>
      <c r="D392" s="70"/>
      <c r="E392" s="70"/>
      <c r="F392" s="268"/>
      <c r="G392" s="268"/>
      <c r="H392" s="70"/>
      <c r="I392" s="70"/>
      <c r="J392" s="70"/>
      <c r="K392" s="70"/>
      <c r="L392" s="70"/>
    </row>
    <row r="393" spans="1:12" x14ac:dyDescent="0.2">
      <c r="A393" s="70"/>
      <c r="B393" s="70"/>
      <c r="C393" s="70"/>
      <c r="D393" s="70"/>
      <c r="E393" s="70"/>
      <c r="F393" s="268"/>
      <c r="G393" s="268"/>
      <c r="H393" s="70"/>
      <c r="I393" s="70"/>
      <c r="J393" s="70"/>
      <c r="K393" s="70"/>
      <c r="L393" s="70"/>
    </row>
    <row r="394" spans="1:12" x14ac:dyDescent="0.2">
      <c r="A394" s="70"/>
      <c r="B394" s="70"/>
      <c r="C394" s="70"/>
      <c r="D394" s="70"/>
      <c r="E394" s="70"/>
      <c r="F394" s="268"/>
      <c r="G394" s="268"/>
      <c r="H394" s="70"/>
      <c r="I394" s="70"/>
      <c r="J394" s="70"/>
      <c r="K394" s="70"/>
      <c r="L394" s="70"/>
    </row>
    <row r="395" spans="1:12" x14ac:dyDescent="0.2">
      <c r="A395" s="70"/>
      <c r="B395" s="70"/>
      <c r="C395" s="70"/>
      <c r="D395" s="70"/>
      <c r="E395" s="70"/>
      <c r="F395" s="268"/>
      <c r="G395" s="268"/>
      <c r="H395" s="70"/>
      <c r="I395" s="70"/>
      <c r="J395" s="70"/>
      <c r="K395" s="70"/>
      <c r="L395" s="70"/>
    </row>
    <row r="396" spans="1:12" x14ac:dyDescent="0.2">
      <c r="A396" s="70"/>
      <c r="B396" s="70"/>
      <c r="C396" s="70"/>
      <c r="D396" s="70"/>
      <c r="E396" s="70"/>
      <c r="F396" s="268"/>
      <c r="G396" s="268"/>
      <c r="H396" s="70"/>
      <c r="I396" s="70"/>
      <c r="J396" s="70"/>
      <c r="K396" s="70"/>
      <c r="L396" s="70"/>
    </row>
    <row r="397" spans="1:12" x14ac:dyDescent="0.2">
      <c r="A397" s="70"/>
      <c r="B397" s="70"/>
      <c r="C397" s="70"/>
      <c r="D397" s="70"/>
      <c r="E397" s="70"/>
      <c r="F397" s="268"/>
      <c r="G397" s="268"/>
      <c r="H397" s="70"/>
      <c r="I397" s="70"/>
      <c r="J397" s="70"/>
      <c r="K397" s="70"/>
      <c r="L397" s="70"/>
    </row>
    <row r="398" spans="1:12" x14ac:dyDescent="0.2">
      <c r="A398" s="70"/>
      <c r="B398" s="70"/>
      <c r="C398" s="70"/>
      <c r="D398" s="70"/>
      <c r="E398" s="70"/>
      <c r="F398" s="268"/>
      <c r="G398" s="268"/>
      <c r="H398" s="70"/>
      <c r="I398" s="70"/>
      <c r="J398" s="70"/>
      <c r="K398" s="70"/>
      <c r="L398" s="70"/>
    </row>
    <row r="399" spans="1:12" x14ac:dyDescent="0.2">
      <c r="A399" s="70"/>
      <c r="B399" s="70"/>
      <c r="C399" s="70"/>
      <c r="D399" s="70"/>
      <c r="E399" s="70"/>
      <c r="F399" s="268"/>
      <c r="G399" s="268"/>
      <c r="H399" s="70"/>
      <c r="I399" s="70"/>
      <c r="J399" s="70"/>
      <c r="K399" s="70"/>
      <c r="L399" s="70"/>
    </row>
    <row r="400" spans="1:12" x14ac:dyDescent="0.2">
      <c r="A400" s="70"/>
      <c r="B400" s="70"/>
      <c r="C400" s="70"/>
      <c r="D400" s="70"/>
      <c r="E400" s="70"/>
      <c r="F400" s="268"/>
      <c r="G400" s="268"/>
      <c r="H400" s="70"/>
      <c r="I400" s="70"/>
      <c r="J400" s="70"/>
      <c r="K400" s="70"/>
      <c r="L400" s="70"/>
    </row>
    <row r="401" spans="1:12" x14ac:dyDescent="0.2">
      <c r="A401" s="70"/>
      <c r="B401" s="70"/>
      <c r="C401" s="70"/>
      <c r="D401" s="70"/>
      <c r="E401" s="70"/>
      <c r="F401" s="268"/>
      <c r="G401" s="268"/>
      <c r="H401" s="70"/>
      <c r="I401" s="70"/>
      <c r="J401" s="70"/>
      <c r="K401" s="70"/>
      <c r="L401" s="70"/>
    </row>
    <row r="402" spans="1:12" x14ac:dyDescent="0.2">
      <c r="A402" s="70"/>
      <c r="B402" s="70"/>
      <c r="C402" s="70"/>
      <c r="D402" s="70"/>
      <c r="E402" s="70"/>
      <c r="F402" s="268"/>
      <c r="G402" s="268"/>
      <c r="H402" s="70"/>
      <c r="I402" s="70"/>
      <c r="J402" s="70"/>
      <c r="K402" s="70"/>
      <c r="L402" s="70"/>
    </row>
    <row r="403" spans="1:12" x14ac:dyDescent="0.2">
      <c r="A403" s="70"/>
      <c r="B403" s="70"/>
      <c r="C403" s="70"/>
      <c r="D403" s="70"/>
      <c r="E403" s="70"/>
      <c r="F403" s="268"/>
      <c r="G403" s="268"/>
      <c r="H403" s="70"/>
      <c r="I403" s="70"/>
      <c r="J403" s="70"/>
      <c r="K403" s="70"/>
      <c r="L403" s="70"/>
    </row>
    <row r="404" spans="1:12" x14ac:dyDescent="0.2">
      <c r="A404" s="70"/>
      <c r="B404" s="70"/>
      <c r="C404" s="70"/>
      <c r="D404" s="70"/>
      <c r="E404" s="70"/>
      <c r="F404" s="268"/>
      <c r="G404" s="268"/>
      <c r="H404" s="70"/>
      <c r="I404" s="70"/>
      <c r="J404" s="70"/>
      <c r="K404" s="70"/>
      <c r="L404" s="70"/>
    </row>
    <row r="405" spans="1:12" x14ac:dyDescent="0.2">
      <c r="A405" s="70"/>
      <c r="B405" s="70"/>
      <c r="C405" s="70"/>
      <c r="D405" s="70"/>
      <c r="E405" s="70"/>
      <c r="F405" s="268"/>
      <c r="G405" s="268"/>
      <c r="H405" s="70"/>
      <c r="I405" s="70"/>
      <c r="J405" s="70"/>
      <c r="K405" s="70"/>
      <c r="L405" s="70"/>
    </row>
    <row r="406" spans="1:12" x14ac:dyDescent="0.2">
      <c r="A406" s="70"/>
      <c r="B406" s="70"/>
      <c r="C406" s="70"/>
      <c r="D406" s="70"/>
      <c r="E406" s="70"/>
      <c r="F406" s="268"/>
      <c r="G406" s="268"/>
      <c r="H406" s="70"/>
      <c r="I406" s="70"/>
      <c r="J406" s="70"/>
      <c r="K406" s="70"/>
      <c r="L406" s="70"/>
    </row>
    <row r="407" spans="1:12" x14ac:dyDescent="0.2">
      <c r="A407" s="70"/>
      <c r="B407" s="70"/>
      <c r="C407" s="70"/>
      <c r="D407" s="70"/>
      <c r="E407" s="70"/>
      <c r="F407" s="268"/>
      <c r="G407" s="268"/>
      <c r="H407" s="70"/>
      <c r="I407" s="70"/>
      <c r="J407" s="70"/>
      <c r="K407" s="70"/>
      <c r="L407" s="70"/>
    </row>
    <row r="408" spans="1:12" x14ac:dyDescent="0.2">
      <c r="A408" s="70"/>
      <c r="B408" s="70"/>
      <c r="C408" s="70"/>
      <c r="D408" s="70"/>
      <c r="E408" s="70"/>
      <c r="F408" s="268"/>
      <c r="G408" s="268"/>
      <c r="H408" s="70"/>
      <c r="I408" s="70"/>
      <c r="J408" s="70"/>
      <c r="K408" s="70"/>
      <c r="L408" s="70"/>
    </row>
    <row r="409" spans="1:12" x14ac:dyDescent="0.2">
      <c r="A409" s="70"/>
      <c r="B409" s="70"/>
      <c r="C409" s="70"/>
      <c r="D409" s="70"/>
      <c r="E409" s="70"/>
      <c r="F409" s="268"/>
      <c r="G409" s="268"/>
      <c r="H409" s="70"/>
      <c r="I409" s="70"/>
      <c r="J409" s="70"/>
      <c r="K409" s="70"/>
      <c r="L409" s="70"/>
    </row>
    <row r="410" spans="1:12" x14ac:dyDescent="0.2">
      <c r="A410" s="70"/>
      <c r="B410" s="70"/>
      <c r="C410" s="70"/>
      <c r="D410" s="70"/>
      <c r="E410" s="70"/>
      <c r="F410" s="268"/>
      <c r="G410" s="268"/>
      <c r="H410" s="70"/>
      <c r="I410" s="70"/>
      <c r="J410" s="70"/>
      <c r="K410" s="70"/>
      <c r="L410" s="70"/>
    </row>
    <row r="411" spans="1:12" x14ac:dyDescent="0.2">
      <c r="A411" s="70"/>
      <c r="B411" s="70"/>
      <c r="C411" s="70"/>
      <c r="D411" s="70"/>
      <c r="E411" s="70"/>
      <c r="F411" s="268"/>
      <c r="G411" s="268"/>
      <c r="H411" s="70"/>
      <c r="I411" s="70"/>
      <c r="J411" s="70"/>
      <c r="K411" s="70"/>
      <c r="L411" s="70"/>
    </row>
    <row r="412" spans="1:12" x14ac:dyDescent="0.2">
      <c r="A412" s="70"/>
      <c r="B412" s="70"/>
      <c r="C412" s="70"/>
      <c r="D412" s="70"/>
      <c r="E412" s="70"/>
      <c r="F412" s="268"/>
      <c r="G412" s="268"/>
      <c r="H412" s="70"/>
      <c r="I412" s="70"/>
      <c r="J412" s="70"/>
      <c r="K412" s="70"/>
      <c r="L412" s="70"/>
    </row>
    <row r="413" spans="1:12" x14ac:dyDescent="0.2">
      <c r="A413" s="70"/>
      <c r="B413" s="70"/>
      <c r="C413" s="70"/>
      <c r="D413" s="70"/>
      <c r="E413" s="70"/>
      <c r="F413" s="268"/>
      <c r="G413" s="268"/>
      <c r="H413" s="70"/>
      <c r="I413" s="70"/>
      <c r="J413" s="70"/>
      <c r="K413" s="70"/>
      <c r="L413" s="70"/>
    </row>
    <row r="414" spans="1:12" x14ac:dyDescent="0.2">
      <c r="A414" s="70"/>
      <c r="B414" s="70"/>
      <c r="C414" s="70"/>
      <c r="D414" s="70"/>
      <c r="E414" s="70"/>
      <c r="F414" s="268"/>
      <c r="G414" s="268"/>
      <c r="H414" s="70"/>
      <c r="I414" s="70"/>
      <c r="J414" s="70"/>
      <c r="K414" s="70"/>
      <c r="L414" s="70"/>
    </row>
    <row r="415" spans="1:12" x14ac:dyDescent="0.2">
      <c r="A415" s="70"/>
      <c r="B415" s="70"/>
      <c r="C415" s="70"/>
      <c r="D415" s="70"/>
      <c r="E415" s="70"/>
      <c r="F415" s="268"/>
      <c r="G415" s="268"/>
      <c r="H415" s="70"/>
      <c r="I415" s="70"/>
      <c r="J415" s="70"/>
      <c r="K415" s="70"/>
      <c r="L415" s="70"/>
    </row>
    <row r="416" spans="1:12" x14ac:dyDescent="0.2">
      <c r="A416" s="70"/>
      <c r="B416" s="70"/>
      <c r="C416" s="70"/>
      <c r="D416" s="70"/>
      <c r="E416" s="70"/>
      <c r="F416" s="268"/>
      <c r="G416" s="268"/>
      <c r="H416" s="70"/>
      <c r="I416" s="70"/>
      <c r="J416" s="70"/>
      <c r="K416" s="70"/>
      <c r="L416" s="70"/>
    </row>
    <row r="417" spans="1:12" x14ac:dyDescent="0.2">
      <c r="A417" s="70"/>
      <c r="B417" s="70"/>
      <c r="C417" s="70"/>
      <c r="D417" s="70"/>
      <c r="E417" s="70"/>
      <c r="F417" s="268"/>
      <c r="G417" s="268"/>
      <c r="H417" s="70"/>
      <c r="I417" s="70"/>
      <c r="J417" s="70"/>
      <c r="K417" s="70"/>
      <c r="L417" s="70"/>
    </row>
    <row r="418" spans="1:12" x14ac:dyDescent="0.2">
      <c r="A418" s="70"/>
      <c r="B418" s="70"/>
      <c r="C418" s="70"/>
      <c r="D418" s="70"/>
      <c r="E418" s="70"/>
      <c r="F418" s="268"/>
      <c r="G418" s="268"/>
      <c r="H418" s="70"/>
      <c r="I418" s="70"/>
      <c r="J418" s="70"/>
      <c r="K418" s="70"/>
      <c r="L418" s="70"/>
    </row>
    <row r="419" spans="1:12" x14ac:dyDescent="0.2">
      <c r="A419" s="70"/>
      <c r="B419" s="70"/>
      <c r="C419" s="70"/>
      <c r="D419" s="70"/>
      <c r="E419" s="70"/>
      <c r="F419" s="268"/>
      <c r="G419" s="268"/>
      <c r="H419" s="70"/>
      <c r="I419" s="70"/>
      <c r="J419" s="70"/>
      <c r="K419" s="70"/>
      <c r="L419" s="70"/>
    </row>
    <row r="420" spans="1:12" x14ac:dyDescent="0.2">
      <c r="A420" s="70"/>
      <c r="B420" s="70"/>
      <c r="C420" s="70"/>
      <c r="D420" s="70"/>
      <c r="E420" s="70"/>
      <c r="F420" s="268"/>
      <c r="G420" s="268"/>
      <c r="H420" s="70"/>
      <c r="I420" s="70"/>
      <c r="J420" s="70"/>
      <c r="K420" s="70"/>
      <c r="L420" s="70"/>
    </row>
    <row r="421" spans="1:12" x14ac:dyDescent="0.2">
      <c r="A421" s="70"/>
      <c r="B421" s="70"/>
      <c r="C421" s="70"/>
      <c r="D421" s="70"/>
      <c r="E421" s="70"/>
      <c r="F421" s="268"/>
      <c r="G421" s="268"/>
      <c r="H421" s="70"/>
      <c r="I421" s="70"/>
      <c r="J421" s="70"/>
      <c r="K421" s="70"/>
      <c r="L421" s="70"/>
    </row>
    <row r="422" spans="1:12" x14ac:dyDescent="0.2">
      <c r="A422" s="70"/>
      <c r="B422" s="70"/>
      <c r="C422" s="70"/>
      <c r="D422" s="70"/>
      <c r="E422" s="70"/>
      <c r="F422" s="268"/>
      <c r="G422" s="268"/>
      <c r="H422" s="70"/>
      <c r="I422" s="70"/>
      <c r="J422" s="70"/>
      <c r="K422" s="70"/>
      <c r="L422" s="70"/>
    </row>
    <row r="423" spans="1:12" x14ac:dyDescent="0.2">
      <c r="A423" s="70"/>
      <c r="B423" s="70"/>
      <c r="C423" s="70"/>
      <c r="D423" s="70"/>
      <c r="E423" s="70"/>
      <c r="F423" s="268"/>
      <c r="G423" s="268"/>
      <c r="H423" s="70"/>
      <c r="I423" s="70"/>
      <c r="J423" s="70"/>
      <c r="K423" s="70"/>
      <c r="L423" s="70"/>
    </row>
    <row r="424" spans="1:12" x14ac:dyDescent="0.2">
      <c r="A424" s="70"/>
      <c r="B424" s="70"/>
      <c r="C424" s="70"/>
      <c r="D424" s="70"/>
      <c r="E424" s="70"/>
      <c r="F424" s="268"/>
      <c r="G424" s="268"/>
      <c r="H424" s="70"/>
      <c r="I424" s="70"/>
      <c r="J424" s="70"/>
      <c r="K424" s="70"/>
      <c r="L424" s="70"/>
    </row>
    <row r="425" spans="1:12" x14ac:dyDescent="0.2">
      <c r="A425" s="70"/>
      <c r="B425" s="70"/>
      <c r="C425" s="70"/>
      <c r="D425" s="70"/>
      <c r="E425" s="70"/>
      <c r="F425" s="268"/>
      <c r="G425" s="268"/>
      <c r="H425" s="70"/>
      <c r="I425" s="70"/>
      <c r="J425" s="70"/>
      <c r="K425" s="70"/>
      <c r="L425" s="70"/>
    </row>
    <row r="426" spans="1:12" x14ac:dyDescent="0.2">
      <c r="A426" s="70"/>
      <c r="B426" s="70"/>
      <c r="C426" s="70"/>
      <c r="D426" s="70"/>
      <c r="E426" s="70"/>
      <c r="F426" s="268"/>
      <c r="G426" s="268"/>
      <c r="H426" s="70"/>
      <c r="I426" s="70"/>
      <c r="J426" s="70"/>
      <c r="K426" s="70"/>
      <c r="L426" s="70"/>
    </row>
    <row r="427" spans="1:12" x14ac:dyDescent="0.2">
      <c r="A427" s="70"/>
      <c r="B427" s="70"/>
      <c r="C427" s="70"/>
      <c r="D427" s="70"/>
      <c r="E427" s="70"/>
      <c r="F427" s="268"/>
      <c r="G427" s="268"/>
      <c r="H427" s="70"/>
      <c r="I427" s="70"/>
      <c r="J427" s="70"/>
      <c r="K427" s="70"/>
      <c r="L427" s="70"/>
    </row>
    <row r="428" spans="1:12" x14ac:dyDescent="0.2">
      <c r="A428" s="70"/>
      <c r="B428" s="70"/>
      <c r="C428" s="70"/>
      <c r="D428" s="70"/>
      <c r="E428" s="70"/>
      <c r="F428" s="268"/>
      <c r="G428" s="268"/>
      <c r="H428" s="70"/>
      <c r="I428" s="70"/>
      <c r="J428" s="70"/>
      <c r="K428" s="70"/>
      <c r="L428" s="70"/>
    </row>
    <row r="429" spans="1:12" x14ac:dyDescent="0.2">
      <c r="A429" s="70"/>
      <c r="B429" s="70"/>
      <c r="C429" s="70"/>
      <c r="D429" s="70"/>
      <c r="E429" s="70"/>
      <c r="F429" s="268"/>
      <c r="G429" s="268"/>
      <c r="H429" s="70"/>
      <c r="I429" s="70"/>
      <c r="J429" s="70"/>
      <c r="K429" s="70"/>
      <c r="L429" s="70"/>
    </row>
    <row r="430" spans="1:12" x14ac:dyDescent="0.2">
      <c r="A430" s="70"/>
      <c r="B430" s="70"/>
      <c r="C430" s="70"/>
      <c r="D430" s="70"/>
      <c r="E430" s="70"/>
      <c r="F430" s="268"/>
      <c r="G430" s="268"/>
      <c r="H430" s="70"/>
      <c r="I430" s="70"/>
      <c r="J430" s="70"/>
      <c r="K430" s="70"/>
      <c r="L430" s="70"/>
    </row>
    <row r="431" spans="1:12" x14ac:dyDescent="0.2">
      <c r="A431" s="70"/>
      <c r="B431" s="70"/>
      <c r="C431" s="70"/>
      <c r="D431" s="70"/>
      <c r="E431" s="70"/>
      <c r="F431" s="268"/>
      <c r="G431" s="268"/>
      <c r="H431" s="70"/>
      <c r="I431" s="70"/>
      <c r="J431" s="70"/>
      <c r="K431" s="70"/>
      <c r="L431" s="70"/>
    </row>
    <row r="432" spans="1:12" x14ac:dyDescent="0.2">
      <c r="A432" s="70"/>
      <c r="B432" s="70"/>
      <c r="C432" s="70"/>
      <c r="D432" s="70"/>
      <c r="E432" s="70"/>
      <c r="F432" s="268"/>
      <c r="G432" s="268"/>
      <c r="H432" s="70"/>
      <c r="I432" s="70"/>
      <c r="J432" s="70"/>
      <c r="K432" s="70"/>
      <c r="L432" s="70"/>
    </row>
    <row r="433" spans="1:12" x14ac:dyDescent="0.2">
      <c r="A433" s="70"/>
      <c r="B433" s="70"/>
      <c r="C433" s="70"/>
      <c r="D433" s="70"/>
      <c r="E433" s="70"/>
      <c r="F433" s="268"/>
      <c r="G433" s="268"/>
      <c r="H433" s="70"/>
      <c r="I433" s="70"/>
      <c r="J433" s="70"/>
      <c r="K433" s="70"/>
      <c r="L433" s="70"/>
    </row>
    <row r="434" spans="1:12" x14ac:dyDescent="0.2">
      <c r="A434" s="70"/>
      <c r="B434" s="70"/>
      <c r="C434" s="70"/>
      <c r="D434" s="70"/>
      <c r="E434" s="70"/>
      <c r="F434" s="268"/>
      <c r="G434" s="268"/>
      <c r="H434" s="70"/>
      <c r="I434" s="70"/>
      <c r="J434" s="70"/>
      <c r="K434" s="70"/>
      <c r="L434" s="70"/>
    </row>
    <row r="435" spans="1:12" x14ac:dyDescent="0.2">
      <c r="A435" s="70"/>
      <c r="B435" s="70"/>
      <c r="C435" s="70"/>
      <c r="D435" s="70"/>
      <c r="E435" s="70"/>
      <c r="F435" s="268"/>
      <c r="G435" s="268"/>
      <c r="H435" s="70"/>
      <c r="I435" s="70"/>
      <c r="J435" s="70"/>
      <c r="K435" s="70"/>
      <c r="L435" s="70"/>
    </row>
    <row r="436" spans="1:12" x14ac:dyDescent="0.2">
      <c r="A436" s="70"/>
      <c r="B436" s="70"/>
      <c r="C436" s="70"/>
      <c r="D436" s="70"/>
      <c r="E436" s="70"/>
      <c r="F436" s="268"/>
      <c r="G436" s="268"/>
      <c r="H436" s="70"/>
      <c r="I436" s="70"/>
      <c r="J436" s="70"/>
      <c r="K436" s="70"/>
      <c r="L436" s="70"/>
    </row>
    <row r="437" spans="1:12" x14ac:dyDescent="0.2">
      <c r="A437" s="70"/>
      <c r="B437" s="70"/>
      <c r="C437" s="70"/>
      <c r="D437" s="70"/>
      <c r="E437" s="70"/>
      <c r="F437" s="268"/>
      <c r="G437" s="268"/>
      <c r="H437" s="70"/>
      <c r="I437" s="70"/>
      <c r="J437" s="70"/>
      <c r="K437" s="70"/>
      <c r="L437" s="70"/>
    </row>
    <row r="438" spans="1:12" x14ac:dyDescent="0.2">
      <c r="A438" s="70"/>
      <c r="B438" s="70"/>
      <c r="C438" s="70"/>
      <c r="D438" s="70"/>
      <c r="E438" s="70"/>
      <c r="F438" s="268"/>
      <c r="G438" s="268"/>
      <c r="H438" s="70"/>
      <c r="I438" s="70"/>
      <c r="J438" s="70"/>
      <c r="K438" s="70"/>
      <c r="L438" s="70"/>
    </row>
    <row r="439" spans="1:12" x14ac:dyDescent="0.2">
      <c r="A439" s="70"/>
      <c r="B439" s="70"/>
      <c r="C439" s="70"/>
      <c r="D439" s="70"/>
      <c r="E439" s="70"/>
      <c r="F439" s="268"/>
      <c r="G439" s="268"/>
      <c r="H439" s="70"/>
      <c r="I439" s="70"/>
      <c r="J439" s="70"/>
      <c r="K439" s="70"/>
      <c r="L439" s="70"/>
    </row>
    <row r="440" spans="1:12" x14ac:dyDescent="0.2">
      <c r="A440" s="70"/>
      <c r="B440" s="70"/>
      <c r="C440" s="70"/>
      <c r="D440" s="70"/>
      <c r="E440" s="70"/>
      <c r="F440" s="268"/>
      <c r="G440" s="268"/>
      <c r="H440" s="70"/>
      <c r="I440" s="70"/>
      <c r="J440" s="70"/>
      <c r="K440" s="70"/>
      <c r="L440" s="70"/>
    </row>
    <row r="441" spans="1:12" x14ac:dyDescent="0.2">
      <c r="A441" s="70"/>
      <c r="B441" s="70"/>
      <c r="C441" s="70"/>
      <c r="D441" s="70"/>
      <c r="E441" s="70"/>
      <c r="F441" s="268"/>
      <c r="G441" s="268"/>
      <c r="H441" s="70"/>
      <c r="I441" s="70"/>
      <c r="J441" s="70"/>
      <c r="K441" s="70"/>
      <c r="L441" s="70"/>
    </row>
    <row r="442" spans="1:12" x14ac:dyDescent="0.2">
      <c r="A442" s="70"/>
      <c r="B442" s="70"/>
      <c r="C442" s="70"/>
      <c r="D442" s="70"/>
      <c r="E442" s="70"/>
      <c r="F442" s="268"/>
      <c r="G442" s="268"/>
      <c r="H442" s="70"/>
      <c r="I442" s="70"/>
      <c r="J442" s="70"/>
      <c r="K442" s="70"/>
      <c r="L442" s="70"/>
    </row>
    <row r="443" spans="1:12" x14ac:dyDescent="0.2">
      <c r="A443" s="70"/>
      <c r="B443" s="70"/>
      <c r="C443" s="70"/>
      <c r="D443" s="70"/>
      <c r="E443" s="70"/>
      <c r="F443" s="268"/>
      <c r="G443" s="268"/>
      <c r="H443" s="70"/>
      <c r="I443" s="70"/>
      <c r="J443" s="70"/>
      <c r="K443" s="70"/>
      <c r="L443" s="70"/>
    </row>
    <row r="444" spans="1:12" x14ac:dyDescent="0.2">
      <c r="A444" s="70"/>
      <c r="B444" s="70"/>
      <c r="C444" s="70"/>
      <c r="D444" s="70"/>
      <c r="E444" s="70"/>
      <c r="F444" s="268"/>
      <c r="G444" s="268"/>
      <c r="H444" s="70"/>
      <c r="I444" s="70"/>
      <c r="J444" s="70"/>
      <c r="K444" s="70"/>
      <c r="L444" s="70"/>
    </row>
    <row r="445" spans="1:12" x14ac:dyDescent="0.2">
      <c r="A445" s="70"/>
      <c r="B445" s="70"/>
      <c r="C445" s="70"/>
      <c r="D445" s="70"/>
      <c r="E445" s="70"/>
      <c r="F445" s="268"/>
      <c r="G445" s="268"/>
      <c r="H445" s="70"/>
      <c r="I445" s="70"/>
      <c r="J445" s="70"/>
      <c r="K445" s="70"/>
      <c r="L445" s="70"/>
    </row>
    <row r="446" spans="1:12" x14ac:dyDescent="0.2">
      <c r="A446" s="70"/>
      <c r="B446" s="70"/>
      <c r="C446" s="70"/>
      <c r="D446" s="70"/>
      <c r="E446" s="70"/>
      <c r="F446" s="268"/>
      <c r="G446" s="268"/>
      <c r="H446" s="70"/>
      <c r="I446" s="70"/>
      <c r="J446" s="70"/>
      <c r="K446" s="70"/>
      <c r="L446" s="70"/>
    </row>
    <row r="447" spans="1:12" x14ac:dyDescent="0.2">
      <c r="A447" s="70"/>
      <c r="B447" s="70"/>
      <c r="C447" s="70"/>
      <c r="D447" s="70"/>
      <c r="E447" s="70"/>
      <c r="F447" s="268"/>
      <c r="G447" s="268"/>
      <c r="H447" s="70"/>
      <c r="I447" s="70"/>
      <c r="J447" s="70"/>
      <c r="K447" s="70"/>
      <c r="L447" s="70"/>
    </row>
    <row r="448" spans="1:12" x14ac:dyDescent="0.2">
      <c r="A448" s="70"/>
      <c r="B448" s="70"/>
      <c r="C448" s="70"/>
      <c r="D448" s="70"/>
      <c r="E448" s="70"/>
      <c r="F448" s="268"/>
      <c r="G448" s="268"/>
      <c r="H448" s="70"/>
      <c r="I448" s="70"/>
      <c r="J448" s="70"/>
      <c r="K448" s="70"/>
      <c r="L448" s="70"/>
    </row>
    <row r="449" spans="1:12" x14ac:dyDescent="0.2">
      <c r="A449" s="70"/>
      <c r="B449" s="70"/>
      <c r="C449" s="70"/>
      <c r="D449" s="70"/>
      <c r="E449" s="70"/>
      <c r="F449" s="268"/>
      <c r="G449" s="268"/>
      <c r="H449" s="70"/>
      <c r="I449" s="70"/>
      <c r="J449" s="70"/>
      <c r="K449" s="70"/>
      <c r="L449" s="70"/>
    </row>
    <row r="450" spans="1:12" x14ac:dyDescent="0.2">
      <c r="A450" s="70"/>
      <c r="B450" s="70"/>
      <c r="C450" s="70"/>
      <c r="D450" s="70"/>
      <c r="E450" s="70"/>
      <c r="F450" s="268"/>
      <c r="G450" s="268"/>
      <c r="H450" s="70"/>
      <c r="I450" s="70"/>
      <c r="J450" s="70"/>
      <c r="K450" s="70"/>
      <c r="L450" s="70"/>
    </row>
    <row r="451" spans="1:12" x14ac:dyDescent="0.2">
      <c r="A451" s="70"/>
      <c r="B451" s="70"/>
      <c r="C451" s="70"/>
      <c r="D451" s="70"/>
      <c r="E451" s="70"/>
      <c r="F451" s="268"/>
      <c r="G451" s="268"/>
      <c r="H451" s="70"/>
      <c r="I451" s="70"/>
      <c r="J451" s="70"/>
      <c r="K451" s="70"/>
      <c r="L451" s="70"/>
    </row>
    <row r="452" spans="1:12" x14ac:dyDescent="0.2">
      <c r="A452" s="70"/>
      <c r="B452" s="70"/>
      <c r="C452" s="70"/>
      <c r="D452" s="70"/>
      <c r="E452" s="70"/>
      <c r="F452" s="268"/>
      <c r="G452" s="268"/>
      <c r="H452" s="70"/>
      <c r="I452" s="70"/>
      <c r="J452" s="70"/>
      <c r="K452" s="70"/>
      <c r="L452" s="70"/>
    </row>
    <row r="453" spans="1:12" x14ac:dyDescent="0.2">
      <c r="A453" s="70"/>
      <c r="B453" s="70"/>
      <c r="C453" s="70"/>
      <c r="D453" s="70"/>
      <c r="E453" s="70"/>
      <c r="F453" s="268"/>
      <c r="G453" s="268"/>
      <c r="H453" s="70"/>
      <c r="I453" s="70"/>
      <c r="J453" s="70"/>
      <c r="K453" s="70"/>
      <c r="L453" s="70"/>
    </row>
    <row r="454" spans="1:12" x14ac:dyDescent="0.2">
      <c r="A454" s="70"/>
      <c r="B454" s="70"/>
      <c r="C454" s="70"/>
      <c r="D454" s="70"/>
      <c r="E454" s="70"/>
      <c r="F454" s="268"/>
      <c r="G454" s="268"/>
      <c r="H454" s="70"/>
      <c r="I454" s="70"/>
      <c r="J454" s="70"/>
      <c r="K454" s="70"/>
      <c r="L454" s="70"/>
    </row>
    <row r="455" spans="1:12" x14ac:dyDescent="0.2">
      <c r="A455" s="70"/>
      <c r="B455" s="70"/>
      <c r="C455" s="70"/>
      <c r="D455" s="70"/>
      <c r="E455" s="70"/>
      <c r="F455" s="268"/>
      <c r="G455" s="268"/>
      <c r="H455" s="70"/>
      <c r="I455" s="70"/>
      <c r="J455" s="70"/>
      <c r="K455" s="70"/>
      <c r="L455" s="70"/>
    </row>
    <row r="456" spans="1:12" x14ac:dyDescent="0.2">
      <c r="A456" s="70"/>
      <c r="B456" s="70"/>
      <c r="C456" s="70"/>
      <c r="D456" s="70"/>
      <c r="E456" s="70"/>
      <c r="F456" s="268"/>
      <c r="G456" s="268"/>
      <c r="H456" s="70"/>
      <c r="I456" s="70"/>
      <c r="J456" s="70"/>
      <c r="K456" s="70"/>
      <c r="L456" s="70"/>
    </row>
    <row r="457" spans="1:12" x14ac:dyDescent="0.2">
      <c r="A457" s="70"/>
      <c r="B457" s="70"/>
      <c r="C457" s="70"/>
      <c r="D457" s="70"/>
      <c r="E457" s="70"/>
      <c r="F457" s="268"/>
      <c r="G457" s="268"/>
      <c r="H457" s="70"/>
      <c r="I457" s="70"/>
      <c r="J457" s="70"/>
      <c r="K457" s="70"/>
      <c r="L457" s="70"/>
    </row>
    <row r="458" spans="1:12" x14ac:dyDescent="0.2">
      <c r="A458" s="70"/>
      <c r="B458" s="70"/>
      <c r="C458" s="70"/>
      <c r="D458" s="70"/>
      <c r="E458" s="70"/>
      <c r="F458" s="268"/>
      <c r="G458" s="268"/>
      <c r="H458" s="70"/>
      <c r="I458" s="70"/>
      <c r="J458" s="70"/>
      <c r="K458" s="70"/>
      <c r="L458" s="70"/>
    </row>
    <row r="459" spans="1:12" x14ac:dyDescent="0.2">
      <c r="A459" s="70"/>
      <c r="B459" s="70"/>
      <c r="C459" s="70"/>
      <c r="D459" s="70"/>
      <c r="E459" s="70"/>
      <c r="F459" s="268"/>
      <c r="G459" s="268"/>
      <c r="H459" s="70"/>
      <c r="I459" s="70"/>
      <c r="J459" s="70"/>
      <c r="K459" s="70"/>
      <c r="L459" s="70"/>
    </row>
    <row r="460" spans="1:12" x14ac:dyDescent="0.2">
      <c r="A460" s="70"/>
      <c r="B460" s="70"/>
      <c r="C460" s="70"/>
      <c r="D460" s="70"/>
      <c r="E460" s="70"/>
      <c r="F460" s="268"/>
      <c r="G460" s="268"/>
      <c r="H460" s="70"/>
      <c r="I460" s="70"/>
      <c r="J460" s="70"/>
      <c r="K460" s="70"/>
      <c r="L460" s="70"/>
    </row>
    <row r="461" spans="1:12" x14ac:dyDescent="0.2">
      <c r="A461" s="70"/>
      <c r="B461" s="70"/>
      <c r="C461" s="70"/>
      <c r="D461" s="70"/>
      <c r="E461" s="70"/>
      <c r="F461" s="268"/>
      <c r="G461" s="268"/>
      <c r="H461" s="70"/>
      <c r="I461" s="70"/>
      <c r="J461" s="70"/>
      <c r="K461" s="70"/>
      <c r="L461" s="70"/>
    </row>
    <row r="462" spans="1:12" x14ac:dyDescent="0.2">
      <c r="A462" s="70"/>
      <c r="B462" s="70"/>
      <c r="C462" s="70"/>
      <c r="D462" s="70"/>
      <c r="E462" s="70"/>
      <c r="F462" s="268"/>
      <c r="G462" s="268"/>
      <c r="H462" s="70"/>
      <c r="I462" s="70"/>
      <c r="J462" s="70"/>
      <c r="K462" s="70"/>
      <c r="L462" s="70"/>
    </row>
    <row r="463" spans="1:12" x14ac:dyDescent="0.2">
      <c r="A463" s="70"/>
      <c r="B463" s="70"/>
      <c r="C463" s="70"/>
      <c r="D463" s="70"/>
      <c r="E463" s="70"/>
      <c r="F463" s="268"/>
      <c r="G463" s="268"/>
      <c r="H463" s="70"/>
      <c r="I463" s="70"/>
      <c r="J463" s="70"/>
      <c r="K463" s="70"/>
      <c r="L463" s="70"/>
    </row>
    <row r="464" spans="1:12" x14ac:dyDescent="0.2">
      <c r="A464" s="70"/>
      <c r="B464" s="70"/>
      <c r="C464" s="70"/>
      <c r="D464" s="70"/>
      <c r="E464" s="70"/>
      <c r="F464" s="268"/>
      <c r="G464" s="268"/>
      <c r="H464" s="70"/>
      <c r="I464" s="70"/>
      <c r="J464" s="70"/>
      <c r="K464" s="70"/>
      <c r="L464" s="70"/>
    </row>
    <row r="465" spans="1:12" x14ac:dyDescent="0.2">
      <c r="A465" s="70"/>
      <c r="B465" s="70"/>
      <c r="C465" s="70"/>
      <c r="D465" s="70"/>
      <c r="E465" s="70"/>
      <c r="F465" s="268"/>
      <c r="G465" s="268"/>
      <c r="H465" s="70"/>
      <c r="I465" s="70"/>
      <c r="J465" s="70"/>
      <c r="K465" s="70"/>
      <c r="L465" s="70"/>
    </row>
    <row r="466" spans="1:12" x14ac:dyDescent="0.2">
      <c r="A466" s="70"/>
      <c r="B466" s="70"/>
      <c r="C466" s="70"/>
      <c r="D466" s="70"/>
      <c r="E466" s="70"/>
      <c r="F466" s="268"/>
      <c r="G466" s="268"/>
      <c r="H466" s="70"/>
      <c r="I466" s="70"/>
      <c r="J466" s="70"/>
      <c r="K466" s="70"/>
      <c r="L466" s="70"/>
    </row>
    <row r="467" spans="1:12" x14ac:dyDescent="0.2">
      <c r="A467" s="70"/>
      <c r="B467" s="70"/>
      <c r="C467" s="70"/>
      <c r="D467" s="70"/>
      <c r="E467" s="70"/>
      <c r="F467" s="268"/>
      <c r="G467" s="268"/>
      <c r="H467" s="70"/>
      <c r="I467" s="70"/>
      <c r="J467" s="70"/>
      <c r="K467" s="70"/>
      <c r="L467" s="70"/>
    </row>
    <row r="468" spans="1:12" x14ac:dyDescent="0.2">
      <c r="A468" s="70"/>
      <c r="B468" s="70"/>
      <c r="C468" s="70"/>
      <c r="D468" s="70"/>
      <c r="E468" s="70"/>
      <c r="F468" s="268"/>
      <c r="G468" s="268"/>
      <c r="H468" s="70"/>
      <c r="I468" s="70"/>
      <c r="J468" s="70"/>
      <c r="K468" s="70"/>
      <c r="L468" s="70"/>
    </row>
    <row r="469" spans="1:12" x14ac:dyDescent="0.2">
      <c r="A469" s="70"/>
      <c r="B469" s="70"/>
      <c r="C469" s="70"/>
      <c r="D469" s="70"/>
      <c r="E469" s="70"/>
      <c r="F469" s="268"/>
      <c r="G469" s="268"/>
      <c r="H469" s="70"/>
      <c r="I469" s="70"/>
      <c r="J469" s="70"/>
      <c r="K469" s="70"/>
      <c r="L469" s="70"/>
    </row>
    <row r="470" spans="1:12" x14ac:dyDescent="0.2">
      <c r="A470" s="70"/>
      <c r="B470" s="70"/>
      <c r="C470" s="70"/>
      <c r="D470" s="70"/>
      <c r="E470" s="70"/>
      <c r="F470" s="268"/>
      <c r="G470" s="268"/>
      <c r="H470" s="70"/>
      <c r="I470" s="70"/>
      <c r="J470" s="70"/>
      <c r="K470" s="70"/>
      <c r="L470" s="70"/>
    </row>
    <row r="471" spans="1:12" x14ac:dyDescent="0.2">
      <c r="A471" s="70"/>
      <c r="B471" s="70"/>
      <c r="C471" s="70"/>
      <c r="D471" s="70"/>
      <c r="E471" s="70"/>
      <c r="F471" s="268"/>
      <c r="G471" s="268"/>
      <c r="H471" s="70"/>
      <c r="I471" s="70"/>
      <c r="J471" s="70"/>
      <c r="K471" s="70"/>
      <c r="L471" s="70"/>
    </row>
    <row r="472" spans="1:12" x14ac:dyDescent="0.2">
      <c r="A472" s="70"/>
      <c r="B472" s="70"/>
      <c r="C472" s="70"/>
      <c r="D472" s="70"/>
      <c r="E472" s="70"/>
      <c r="F472" s="268"/>
      <c r="G472" s="268"/>
      <c r="H472" s="70"/>
      <c r="I472" s="70"/>
      <c r="J472" s="70"/>
      <c r="K472" s="70"/>
      <c r="L472" s="70"/>
    </row>
    <row r="473" spans="1:12" x14ac:dyDescent="0.2">
      <c r="A473" s="70"/>
      <c r="B473" s="70"/>
      <c r="C473" s="70"/>
      <c r="D473" s="70"/>
      <c r="E473" s="70"/>
      <c r="F473" s="268"/>
      <c r="G473" s="268"/>
      <c r="H473" s="70"/>
      <c r="I473" s="70"/>
      <c r="J473" s="70"/>
      <c r="K473" s="70"/>
      <c r="L473" s="70"/>
    </row>
    <row r="474" spans="1:12" x14ac:dyDescent="0.2">
      <c r="A474" s="70"/>
      <c r="B474" s="70"/>
      <c r="C474" s="70"/>
      <c r="D474" s="70"/>
      <c r="E474" s="70"/>
      <c r="F474" s="268"/>
      <c r="G474" s="268"/>
      <c r="H474" s="70"/>
      <c r="I474" s="70"/>
      <c r="J474" s="70"/>
      <c r="K474" s="70"/>
      <c r="L474" s="70"/>
    </row>
    <row r="475" spans="1:12" x14ac:dyDescent="0.2">
      <c r="A475" s="70"/>
      <c r="B475" s="70"/>
      <c r="C475" s="70"/>
      <c r="D475" s="70"/>
      <c r="E475" s="70"/>
      <c r="F475" s="268"/>
      <c r="G475" s="268"/>
      <c r="H475" s="70"/>
      <c r="I475" s="70"/>
      <c r="J475" s="70"/>
      <c r="K475" s="70"/>
      <c r="L475" s="70"/>
    </row>
    <row r="476" spans="1:12" x14ac:dyDescent="0.2">
      <c r="A476" s="70"/>
      <c r="B476" s="70"/>
      <c r="C476" s="70"/>
      <c r="D476" s="70"/>
      <c r="E476" s="70"/>
      <c r="F476" s="268"/>
      <c r="G476" s="268"/>
      <c r="H476" s="70"/>
      <c r="I476" s="70"/>
      <c r="J476" s="70"/>
      <c r="K476" s="70"/>
      <c r="L476" s="70"/>
    </row>
    <row r="477" spans="1:12" x14ac:dyDescent="0.2">
      <c r="A477" s="70"/>
      <c r="B477" s="70"/>
      <c r="C477" s="70"/>
      <c r="D477" s="70"/>
      <c r="E477" s="70"/>
      <c r="F477" s="268"/>
      <c r="G477" s="268"/>
      <c r="H477" s="70"/>
      <c r="I477" s="70"/>
      <c r="J477" s="70"/>
      <c r="K477" s="70"/>
      <c r="L477" s="70"/>
    </row>
    <row r="478" spans="1:12" x14ac:dyDescent="0.2">
      <c r="A478" s="70"/>
      <c r="B478" s="70"/>
      <c r="C478" s="70"/>
      <c r="D478" s="70"/>
      <c r="E478" s="70"/>
      <c r="F478" s="268"/>
      <c r="G478" s="268"/>
      <c r="H478" s="70"/>
      <c r="I478" s="70"/>
      <c r="J478" s="70"/>
      <c r="K478" s="70"/>
      <c r="L478" s="70"/>
    </row>
    <row r="479" spans="1:12" x14ac:dyDescent="0.2">
      <c r="A479" s="70"/>
      <c r="B479" s="70"/>
      <c r="C479" s="70"/>
      <c r="D479" s="70"/>
      <c r="E479" s="70"/>
      <c r="F479" s="268"/>
      <c r="G479" s="268"/>
      <c r="H479" s="70"/>
      <c r="I479" s="70"/>
      <c r="J479" s="70"/>
      <c r="K479" s="70"/>
      <c r="L479" s="70"/>
    </row>
    <row r="480" spans="1:12" x14ac:dyDescent="0.2">
      <c r="A480" s="70"/>
      <c r="B480" s="70"/>
      <c r="C480" s="70"/>
      <c r="D480" s="70"/>
      <c r="E480" s="70"/>
      <c r="F480" s="268"/>
      <c r="G480" s="268"/>
      <c r="H480" s="70"/>
      <c r="I480" s="70"/>
      <c r="J480" s="70"/>
      <c r="K480" s="70"/>
      <c r="L480" s="70"/>
    </row>
    <row r="481" spans="1:12" x14ac:dyDescent="0.2">
      <c r="A481" s="70"/>
      <c r="B481" s="70"/>
      <c r="C481" s="70"/>
      <c r="D481" s="70"/>
      <c r="E481" s="70"/>
      <c r="F481" s="268"/>
      <c r="G481" s="268"/>
      <c r="H481" s="70"/>
      <c r="I481" s="70"/>
      <c r="J481" s="70"/>
      <c r="K481" s="70"/>
      <c r="L481" s="70"/>
    </row>
    <row r="482" spans="1:12" x14ac:dyDescent="0.2">
      <c r="A482" s="70"/>
      <c r="B482" s="70"/>
      <c r="C482" s="70"/>
      <c r="D482" s="70"/>
      <c r="E482" s="70"/>
      <c r="F482" s="268"/>
      <c r="G482" s="268"/>
      <c r="H482" s="70"/>
      <c r="I482" s="70"/>
      <c r="J482" s="70"/>
      <c r="K482" s="70"/>
      <c r="L482" s="70"/>
    </row>
    <row r="483" spans="1:12" x14ac:dyDescent="0.2">
      <c r="A483" s="70"/>
      <c r="B483" s="70"/>
      <c r="C483" s="70"/>
      <c r="D483" s="70"/>
      <c r="E483" s="70"/>
      <c r="F483" s="268"/>
      <c r="G483" s="268"/>
      <c r="H483" s="70"/>
      <c r="I483" s="70"/>
      <c r="J483" s="70"/>
      <c r="K483" s="70"/>
      <c r="L483" s="70"/>
    </row>
    <row r="484" spans="1:12" x14ac:dyDescent="0.2">
      <c r="A484" s="70"/>
      <c r="B484" s="70"/>
      <c r="C484" s="70"/>
      <c r="D484" s="70"/>
      <c r="E484" s="70"/>
      <c r="F484" s="268"/>
      <c r="G484" s="268"/>
      <c r="H484" s="70"/>
      <c r="I484" s="70"/>
      <c r="J484" s="70"/>
      <c r="K484" s="70"/>
      <c r="L484" s="70"/>
    </row>
    <row r="485" spans="1:12" x14ac:dyDescent="0.2">
      <c r="A485" s="70"/>
      <c r="B485" s="70"/>
      <c r="C485" s="70"/>
      <c r="D485" s="70"/>
      <c r="E485" s="70"/>
      <c r="F485" s="268"/>
      <c r="G485" s="268"/>
      <c r="H485" s="70"/>
      <c r="I485" s="70"/>
      <c r="J485" s="70"/>
      <c r="K485" s="70"/>
      <c r="L485" s="70"/>
    </row>
    <row r="486" spans="1:12" x14ac:dyDescent="0.2">
      <c r="A486" s="70"/>
      <c r="B486" s="70"/>
      <c r="C486" s="70"/>
      <c r="D486" s="70"/>
      <c r="E486" s="70"/>
      <c r="F486" s="268"/>
      <c r="G486" s="268"/>
      <c r="H486" s="70"/>
      <c r="I486" s="70"/>
      <c r="J486" s="70"/>
      <c r="K486" s="70"/>
      <c r="L486" s="70"/>
    </row>
    <row r="487" spans="1:12" x14ac:dyDescent="0.2">
      <c r="A487" s="70"/>
      <c r="B487" s="70"/>
      <c r="C487" s="70"/>
      <c r="D487" s="70"/>
      <c r="E487" s="70"/>
      <c r="F487" s="268"/>
      <c r="G487" s="268"/>
      <c r="H487" s="70"/>
      <c r="I487" s="70"/>
      <c r="J487" s="70"/>
      <c r="K487" s="70"/>
      <c r="L487" s="70"/>
    </row>
    <row r="488" spans="1:12" x14ac:dyDescent="0.2">
      <c r="A488" s="70"/>
      <c r="B488" s="70"/>
      <c r="C488" s="70"/>
      <c r="D488" s="70"/>
      <c r="E488" s="70"/>
      <c r="F488" s="268"/>
      <c r="G488" s="268"/>
      <c r="H488" s="70"/>
      <c r="I488" s="70"/>
      <c r="J488" s="70"/>
      <c r="K488" s="70"/>
      <c r="L488" s="70"/>
    </row>
    <row r="489" spans="1:12" x14ac:dyDescent="0.2">
      <c r="A489" s="70"/>
      <c r="B489" s="70"/>
      <c r="C489" s="70"/>
      <c r="D489" s="70"/>
      <c r="E489" s="70"/>
      <c r="F489" s="268"/>
      <c r="G489" s="268"/>
      <c r="H489" s="70"/>
      <c r="I489" s="70"/>
      <c r="J489" s="70"/>
      <c r="K489" s="70"/>
      <c r="L489" s="70"/>
    </row>
    <row r="490" spans="1:12" x14ac:dyDescent="0.2">
      <c r="A490" s="70"/>
      <c r="B490" s="70"/>
      <c r="C490" s="70"/>
      <c r="D490" s="70"/>
      <c r="E490" s="70"/>
      <c r="F490" s="268"/>
      <c r="G490" s="268"/>
      <c r="H490" s="70"/>
      <c r="I490" s="70"/>
      <c r="J490" s="70"/>
      <c r="K490" s="70"/>
      <c r="L490" s="70"/>
    </row>
    <row r="491" spans="1:12" x14ac:dyDescent="0.2">
      <c r="A491" s="70"/>
      <c r="B491" s="70"/>
      <c r="C491" s="70"/>
      <c r="D491" s="70"/>
      <c r="E491" s="70"/>
      <c r="F491" s="268"/>
      <c r="G491" s="268"/>
      <c r="H491" s="70"/>
      <c r="I491" s="70"/>
      <c r="J491" s="70"/>
      <c r="K491" s="70"/>
      <c r="L491" s="70"/>
    </row>
    <row r="492" spans="1:12" x14ac:dyDescent="0.2">
      <c r="A492" s="70"/>
      <c r="B492" s="70"/>
      <c r="C492" s="70"/>
      <c r="D492" s="70"/>
      <c r="E492" s="70"/>
      <c r="F492" s="268"/>
      <c r="G492" s="268"/>
      <c r="H492" s="70"/>
      <c r="I492" s="70"/>
      <c r="J492" s="70"/>
      <c r="K492" s="70"/>
      <c r="L492" s="70"/>
    </row>
    <row r="493" spans="1:12" x14ac:dyDescent="0.2">
      <c r="A493" s="70"/>
      <c r="B493" s="70"/>
      <c r="C493" s="70"/>
      <c r="D493" s="70"/>
      <c r="E493" s="70"/>
      <c r="F493" s="268"/>
      <c r="G493" s="268"/>
      <c r="H493" s="70"/>
      <c r="I493" s="70"/>
      <c r="J493" s="70"/>
      <c r="K493" s="70"/>
      <c r="L493" s="70"/>
    </row>
    <row r="494" spans="1:12" x14ac:dyDescent="0.2">
      <c r="A494" s="70"/>
      <c r="B494" s="70"/>
      <c r="C494" s="70"/>
      <c r="D494" s="70"/>
      <c r="E494" s="70"/>
      <c r="F494" s="268"/>
      <c r="G494" s="268"/>
      <c r="H494" s="70"/>
      <c r="I494" s="70"/>
      <c r="J494" s="70"/>
      <c r="K494" s="70"/>
      <c r="L494" s="70"/>
    </row>
    <row r="495" spans="1:12" x14ac:dyDescent="0.2">
      <c r="A495" s="70"/>
      <c r="B495" s="70"/>
      <c r="C495" s="70"/>
      <c r="D495" s="70"/>
      <c r="E495" s="70"/>
      <c r="F495" s="268"/>
      <c r="G495" s="268"/>
      <c r="H495" s="70"/>
      <c r="I495" s="70"/>
      <c r="J495" s="70"/>
      <c r="K495" s="70"/>
      <c r="L495" s="70"/>
    </row>
    <row r="496" spans="1:12" x14ac:dyDescent="0.2">
      <c r="A496" s="70"/>
      <c r="B496" s="70"/>
      <c r="C496" s="70"/>
      <c r="D496" s="70"/>
      <c r="E496" s="70"/>
      <c r="F496" s="268"/>
      <c r="G496" s="268"/>
      <c r="H496" s="70"/>
      <c r="I496" s="70"/>
      <c r="J496" s="70"/>
      <c r="K496" s="70"/>
      <c r="L496" s="70"/>
    </row>
    <row r="497" spans="1:12" x14ac:dyDescent="0.2">
      <c r="A497" s="70"/>
      <c r="B497" s="70"/>
      <c r="C497" s="70"/>
      <c r="D497" s="70"/>
      <c r="E497" s="70"/>
      <c r="F497" s="268"/>
      <c r="G497" s="268"/>
      <c r="H497" s="70"/>
      <c r="I497" s="70"/>
      <c r="J497" s="70"/>
      <c r="K497" s="70"/>
      <c r="L497" s="70"/>
    </row>
    <row r="498" spans="1:12" x14ac:dyDescent="0.2">
      <c r="A498" s="70"/>
      <c r="B498" s="70"/>
      <c r="C498" s="70"/>
      <c r="D498" s="70"/>
      <c r="E498" s="70"/>
      <c r="F498" s="268"/>
      <c r="G498" s="268"/>
      <c r="H498" s="70"/>
      <c r="I498" s="70"/>
      <c r="J498" s="70"/>
      <c r="K498" s="70"/>
      <c r="L498" s="70"/>
    </row>
    <row r="499" spans="1:12" x14ac:dyDescent="0.2">
      <c r="A499" s="70"/>
      <c r="B499" s="70"/>
      <c r="C499" s="70"/>
      <c r="D499" s="70"/>
      <c r="E499" s="70"/>
      <c r="F499" s="268"/>
      <c r="G499" s="268"/>
      <c r="H499" s="70"/>
      <c r="I499" s="70"/>
      <c r="J499" s="70"/>
      <c r="K499" s="70"/>
      <c r="L499" s="70"/>
    </row>
    <row r="500" spans="1:12" x14ac:dyDescent="0.2">
      <c r="A500" s="70"/>
      <c r="B500" s="70"/>
      <c r="C500" s="70"/>
      <c r="D500" s="70"/>
      <c r="E500" s="70"/>
      <c r="F500" s="268"/>
      <c r="G500" s="268"/>
      <c r="H500" s="70"/>
      <c r="I500" s="70"/>
      <c r="J500" s="70"/>
      <c r="K500" s="70"/>
      <c r="L500" s="70"/>
    </row>
    <row r="501" spans="1:12" x14ac:dyDescent="0.2">
      <c r="A501" s="70"/>
      <c r="B501" s="70"/>
      <c r="C501" s="70"/>
      <c r="D501" s="70"/>
      <c r="E501" s="70"/>
      <c r="F501" s="268"/>
      <c r="G501" s="268"/>
      <c r="H501" s="70"/>
      <c r="I501" s="70"/>
      <c r="J501" s="70"/>
      <c r="K501" s="70"/>
      <c r="L501" s="70"/>
    </row>
    <row r="502" spans="1:12" x14ac:dyDescent="0.2">
      <c r="A502" s="70"/>
      <c r="B502" s="70"/>
      <c r="C502" s="70"/>
      <c r="D502" s="70"/>
      <c r="E502" s="70"/>
      <c r="F502" s="268"/>
      <c r="G502" s="268"/>
      <c r="H502" s="70"/>
      <c r="I502" s="70"/>
      <c r="J502" s="70"/>
      <c r="K502" s="70"/>
      <c r="L502" s="70"/>
    </row>
    <row r="503" spans="1:12" x14ac:dyDescent="0.2">
      <c r="A503" s="70"/>
      <c r="B503" s="70"/>
      <c r="C503" s="70"/>
      <c r="D503" s="70"/>
      <c r="E503" s="70"/>
      <c r="F503" s="268"/>
      <c r="G503" s="268"/>
      <c r="H503" s="70"/>
      <c r="I503" s="70"/>
      <c r="J503" s="70"/>
      <c r="K503" s="70"/>
      <c r="L503" s="70"/>
    </row>
    <row r="504" spans="1:12" x14ac:dyDescent="0.2">
      <c r="A504" s="70"/>
      <c r="B504" s="70"/>
      <c r="C504" s="70"/>
      <c r="D504" s="70"/>
      <c r="E504" s="70"/>
      <c r="F504" s="268"/>
      <c r="G504" s="268"/>
      <c r="H504" s="70"/>
      <c r="I504" s="70"/>
      <c r="J504" s="70"/>
      <c r="K504" s="70"/>
      <c r="L504" s="70"/>
    </row>
    <row r="505" spans="1:12" x14ac:dyDescent="0.2">
      <c r="A505" s="70"/>
      <c r="B505" s="70"/>
      <c r="C505" s="70"/>
      <c r="D505" s="70"/>
      <c r="E505" s="70"/>
      <c r="F505" s="268"/>
      <c r="G505" s="268"/>
      <c r="H505" s="70"/>
      <c r="I505" s="70"/>
      <c r="J505" s="70"/>
      <c r="K505" s="70"/>
      <c r="L505" s="70"/>
    </row>
    <row r="506" spans="1:12" x14ac:dyDescent="0.2">
      <c r="A506" s="70"/>
      <c r="B506" s="70"/>
      <c r="C506" s="70"/>
      <c r="D506" s="70"/>
      <c r="E506" s="70"/>
      <c r="F506" s="268"/>
      <c r="G506" s="268"/>
      <c r="H506" s="70"/>
      <c r="I506" s="70"/>
      <c r="J506" s="70"/>
      <c r="K506" s="70"/>
      <c r="L506" s="70"/>
    </row>
    <row r="507" spans="1:12" x14ac:dyDescent="0.2">
      <c r="A507" s="70"/>
      <c r="B507" s="70"/>
      <c r="C507" s="70"/>
      <c r="D507" s="70"/>
      <c r="E507" s="70"/>
      <c r="F507" s="268"/>
      <c r="G507" s="268"/>
      <c r="H507" s="70"/>
      <c r="I507" s="70"/>
      <c r="J507" s="70"/>
      <c r="K507" s="70"/>
      <c r="L507" s="70"/>
    </row>
    <row r="508" spans="1:12" x14ac:dyDescent="0.2">
      <c r="A508" s="70"/>
      <c r="B508" s="70"/>
      <c r="C508" s="70"/>
      <c r="D508" s="70"/>
      <c r="E508" s="70"/>
      <c r="F508" s="268"/>
      <c r="G508" s="268"/>
      <c r="H508" s="70"/>
      <c r="I508" s="70"/>
      <c r="J508" s="70"/>
      <c r="K508" s="70"/>
      <c r="L508" s="70"/>
    </row>
    <row r="509" spans="1:12" x14ac:dyDescent="0.2">
      <c r="A509" s="70"/>
      <c r="B509" s="70"/>
      <c r="C509" s="70"/>
      <c r="D509" s="70"/>
      <c r="E509" s="70"/>
      <c r="F509" s="268"/>
      <c r="G509" s="268"/>
      <c r="H509" s="70"/>
      <c r="I509" s="70"/>
      <c r="J509" s="70"/>
      <c r="K509" s="70"/>
      <c r="L509" s="70"/>
    </row>
    <row r="510" spans="1:12" x14ac:dyDescent="0.2">
      <c r="A510" s="70"/>
      <c r="B510" s="70"/>
      <c r="C510" s="70"/>
      <c r="D510" s="70"/>
      <c r="E510" s="70"/>
      <c r="F510" s="268"/>
      <c r="G510" s="268"/>
      <c r="H510" s="70"/>
      <c r="I510" s="70"/>
      <c r="J510" s="70"/>
      <c r="K510" s="70"/>
      <c r="L510" s="70"/>
    </row>
    <row r="511" spans="1:12" x14ac:dyDescent="0.2">
      <c r="A511" s="70"/>
      <c r="B511" s="70"/>
      <c r="C511" s="70"/>
      <c r="D511" s="70"/>
      <c r="E511" s="70"/>
      <c r="F511" s="268"/>
      <c r="G511" s="268"/>
      <c r="H511" s="70"/>
      <c r="I511" s="70"/>
      <c r="J511" s="70"/>
      <c r="K511" s="70"/>
      <c r="L511" s="70"/>
    </row>
    <row r="512" spans="1:12" x14ac:dyDescent="0.2">
      <c r="A512" s="70"/>
      <c r="B512" s="70"/>
      <c r="C512" s="70"/>
      <c r="D512" s="70"/>
      <c r="E512" s="70"/>
      <c r="F512" s="268"/>
      <c r="G512" s="268"/>
      <c r="H512" s="70"/>
      <c r="I512" s="70"/>
      <c r="J512" s="70"/>
      <c r="K512" s="70"/>
      <c r="L512" s="70"/>
    </row>
    <row r="513" spans="1:12" x14ac:dyDescent="0.2">
      <c r="A513" s="70"/>
      <c r="B513" s="70"/>
      <c r="C513" s="70"/>
      <c r="D513" s="70"/>
      <c r="E513" s="70"/>
      <c r="F513" s="268"/>
      <c r="G513" s="268"/>
      <c r="H513" s="70"/>
      <c r="I513" s="70"/>
      <c r="J513" s="70"/>
      <c r="K513" s="70"/>
      <c r="L513" s="70"/>
    </row>
    <row r="514" spans="1:12" x14ac:dyDescent="0.2">
      <c r="A514" s="70"/>
      <c r="B514" s="70"/>
      <c r="C514" s="70"/>
      <c r="D514" s="70"/>
      <c r="E514" s="70"/>
      <c r="F514" s="268"/>
      <c r="G514" s="268"/>
      <c r="H514" s="70"/>
      <c r="I514" s="70"/>
      <c r="J514" s="70"/>
      <c r="K514" s="70"/>
      <c r="L514" s="70"/>
    </row>
    <row r="515" spans="1:12" x14ac:dyDescent="0.2">
      <c r="A515" s="70"/>
      <c r="B515" s="70"/>
      <c r="C515" s="70"/>
      <c r="D515" s="70"/>
      <c r="E515" s="70"/>
      <c r="F515" s="268"/>
      <c r="G515" s="268"/>
      <c r="H515" s="70"/>
      <c r="I515" s="70"/>
      <c r="J515" s="70"/>
      <c r="K515" s="70"/>
      <c r="L515" s="70"/>
    </row>
    <row r="516" spans="1:12" x14ac:dyDescent="0.2">
      <c r="A516" s="70"/>
      <c r="B516" s="70"/>
      <c r="C516" s="70"/>
      <c r="D516" s="70"/>
      <c r="E516" s="70"/>
      <c r="F516" s="268"/>
      <c r="G516" s="268"/>
      <c r="H516" s="70"/>
      <c r="I516" s="70"/>
      <c r="J516" s="70"/>
      <c r="K516" s="70"/>
      <c r="L516" s="70"/>
    </row>
    <row r="517" spans="1:12" x14ac:dyDescent="0.2">
      <c r="A517" s="70"/>
      <c r="B517" s="70"/>
      <c r="C517" s="70"/>
      <c r="D517" s="70"/>
      <c r="E517" s="70"/>
      <c r="F517" s="268"/>
      <c r="G517" s="268"/>
      <c r="H517" s="70"/>
      <c r="I517" s="70"/>
      <c r="J517" s="70"/>
      <c r="K517" s="70"/>
      <c r="L517" s="70"/>
    </row>
    <row r="518" spans="1:12" x14ac:dyDescent="0.2">
      <c r="A518" s="70"/>
      <c r="B518" s="70"/>
      <c r="C518" s="70"/>
      <c r="D518" s="70"/>
      <c r="E518" s="70"/>
      <c r="F518" s="268"/>
      <c r="G518" s="268"/>
      <c r="H518" s="70"/>
      <c r="I518" s="70"/>
      <c r="J518" s="70"/>
      <c r="K518" s="70"/>
      <c r="L518" s="70"/>
    </row>
    <row r="519" spans="1:12" x14ac:dyDescent="0.2">
      <c r="A519" s="70"/>
      <c r="B519" s="70"/>
      <c r="C519" s="70"/>
      <c r="D519" s="70"/>
      <c r="E519" s="70"/>
      <c r="F519" s="268"/>
      <c r="G519" s="268"/>
      <c r="H519" s="70"/>
      <c r="I519" s="70"/>
      <c r="J519" s="70"/>
      <c r="K519" s="70"/>
      <c r="L519" s="70"/>
    </row>
    <row r="520" spans="1:12" x14ac:dyDescent="0.2">
      <c r="A520" s="70"/>
      <c r="B520" s="70"/>
      <c r="C520" s="70"/>
      <c r="D520" s="70"/>
      <c r="E520" s="70"/>
      <c r="F520" s="268"/>
      <c r="G520" s="268"/>
      <c r="H520" s="70"/>
      <c r="I520" s="70"/>
      <c r="J520" s="70"/>
      <c r="K520" s="70"/>
      <c r="L520" s="70"/>
    </row>
    <row r="521" spans="1:12" x14ac:dyDescent="0.2">
      <c r="A521" s="70"/>
      <c r="B521" s="70"/>
      <c r="C521" s="70"/>
      <c r="D521" s="70"/>
      <c r="E521" s="70"/>
      <c r="F521" s="268"/>
      <c r="G521" s="268"/>
      <c r="H521" s="70"/>
      <c r="I521" s="70"/>
      <c r="J521" s="70"/>
      <c r="K521" s="70"/>
      <c r="L521" s="70"/>
    </row>
    <row r="522" spans="1:12" x14ac:dyDescent="0.2">
      <c r="A522" s="70"/>
      <c r="B522" s="70"/>
      <c r="C522" s="70"/>
      <c r="D522" s="70"/>
      <c r="E522" s="70"/>
      <c r="F522" s="268"/>
      <c r="G522" s="268"/>
      <c r="H522" s="70"/>
      <c r="I522" s="70"/>
      <c r="J522" s="70"/>
      <c r="K522" s="70"/>
      <c r="L522" s="70"/>
    </row>
    <row r="523" spans="1:12" x14ac:dyDescent="0.2">
      <c r="A523" s="70"/>
      <c r="B523" s="70"/>
      <c r="C523" s="70"/>
      <c r="D523" s="70"/>
      <c r="E523" s="70"/>
      <c r="F523" s="268"/>
      <c r="G523" s="268"/>
      <c r="H523" s="70"/>
      <c r="I523" s="70"/>
      <c r="J523" s="70"/>
      <c r="K523" s="70"/>
      <c r="L523" s="70"/>
    </row>
    <row r="524" spans="1:12" x14ac:dyDescent="0.2">
      <c r="A524" s="70"/>
      <c r="B524" s="70"/>
      <c r="C524" s="70"/>
      <c r="D524" s="70"/>
      <c r="E524" s="70"/>
      <c r="F524" s="268"/>
      <c r="G524" s="268"/>
      <c r="H524" s="70"/>
      <c r="I524" s="70"/>
      <c r="J524" s="70"/>
      <c r="K524" s="70"/>
      <c r="L524" s="70"/>
    </row>
    <row r="525" spans="1:12" x14ac:dyDescent="0.2">
      <c r="A525" s="70"/>
      <c r="B525" s="70"/>
      <c r="C525" s="70"/>
      <c r="D525" s="70"/>
      <c r="E525" s="70"/>
      <c r="F525" s="268"/>
      <c r="G525" s="268"/>
      <c r="H525" s="70"/>
      <c r="I525" s="70"/>
      <c r="J525" s="70"/>
      <c r="K525" s="70"/>
      <c r="L525" s="70"/>
    </row>
    <row r="526" spans="1:12" x14ac:dyDescent="0.2">
      <c r="A526" s="70"/>
      <c r="B526" s="70"/>
      <c r="C526" s="70"/>
      <c r="D526" s="70"/>
      <c r="E526" s="70"/>
      <c r="F526" s="268"/>
      <c r="G526" s="268"/>
      <c r="H526" s="70"/>
      <c r="I526" s="70"/>
      <c r="J526" s="70"/>
      <c r="K526" s="70"/>
      <c r="L526" s="70"/>
    </row>
    <row r="527" spans="1:12" x14ac:dyDescent="0.2">
      <c r="A527" s="70"/>
      <c r="B527" s="70"/>
      <c r="C527" s="70"/>
      <c r="D527" s="70"/>
      <c r="E527" s="70"/>
      <c r="F527" s="268"/>
      <c r="G527" s="268"/>
      <c r="H527" s="70"/>
      <c r="I527" s="70"/>
      <c r="J527" s="70"/>
      <c r="K527" s="70"/>
      <c r="L527" s="70"/>
    </row>
    <row r="528" spans="1:12" x14ac:dyDescent="0.2">
      <c r="A528" s="70"/>
      <c r="B528" s="70"/>
      <c r="C528" s="70"/>
      <c r="D528" s="70"/>
      <c r="E528" s="70"/>
      <c r="F528" s="268"/>
      <c r="G528" s="268"/>
      <c r="H528" s="70"/>
      <c r="I528" s="70"/>
      <c r="J528" s="70"/>
      <c r="K528" s="70"/>
      <c r="L528" s="70"/>
    </row>
    <row r="529" spans="1:12" x14ac:dyDescent="0.2">
      <c r="A529" s="70"/>
      <c r="B529" s="70"/>
      <c r="C529" s="70"/>
      <c r="D529" s="70"/>
      <c r="E529" s="70"/>
      <c r="F529" s="268"/>
      <c r="G529" s="268"/>
      <c r="H529" s="70"/>
      <c r="I529" s="70"/>
      <c r="J529" s="70"/>
      <c r="K529" s="70"/>
      <c r="L529" s="70"/>
    </row>
    <row r="530" spans="1:12" x14ac:dyDescent="0.2">
      <c r="A530" s="70"/>
      <c r="B530" s="70"/>
      <c r="C530" s="70"/>
      <c r="D530" s="70"/>
      <c r="E530" s="70"/>
      <c r="F530" s="268"/>
      <c r="G530" s="268"/>
      <c r="H530" s="70"/>
      <c r="I530" s="70"/>
      <c r="J530" s="70"/>
      <c r="K530" s="70"/>
      <c r="L530" s="70"/>
    </row>
    <row r="531" spans="1:12" x14ac:dyDescent="0.2">
      <c r="A531" s="70"/>
      <c r="B531" s="70"/>
      <c r="C531" s="70"/>
      <c r="D531" s="70"/>
      <c r="E531" s="70"/>
      <c r="F531" s="268"/>
      <c r="G531" s="268"/>
      <c r="H531" s="70"/>
      <c r="I531" s="70"/>
      <c r="J531" s="70"/>
      <c r="K531" s="70"/>
      <c r="L531" s="70"/>
    </row>
    <row r="532" spans="1:12" x14ac:dyDescent="0.2">
      <c r="A532" s="70"/>
      <c r="B532" s="70"/>
      <c r="C532" s="70"/>
      <c r="D532" s="70"/>
      <c r="E532" s="70"/>
      <c r="F532" s="268"/>
      <c r="G532" s="268"/>
      <c r="H532" s="70"/>
      <c r="I532" s="70"/>
      <c r="J532" s="70"/>
      <c r="K532" s="70"/>
      <c r="L532" s="70"/>
    </row>
    <row r="533" spans="1:12" x14ac:dyDescent="0.2">
      <c r="A533" s="70"/>
      <c r="B533" s="70"/>
      <c r="C533" s="70"/>
      <c r="D533" s="70"/>
      <c r="E533" s="70"/>
      <c r="F533" s="268"/>
      <c r="G533" s="268"/>
      <c r="H533" s="70"/>
      <c r="I533" s="70"/>
      <c r="J533" s="70"/>
      <c r="K533" s="70"/>
      <c r="L533" s="70"/>
    </row>
    <row r="534" spans="1:12" x14ac:dyDescent="0.2">
      <c r="A534" s="70"/>
      <c r="B534" s="70"/>
      <c r="C534" s="70"/>
      <c r="D534" s="70"/>
      <c r="E534" s="70"/>
      <c r="F534" s="268"/>
      <c r="G534" s="268"/>
      <c r="H534" s="70"/>
      <c r="I534" s="70"/>
      <c r="J534" s="70"/>
      <c r="K534" s="70"/>
      <c r="L534" s="70"/>
    </row>
    <row r="535" spans="1:12" x14ac:dyDescent="0.2">
      <c r="A535" s="70"/>
      <c r="B535" s="70"/>
      <c r="C535" s="70"/>
      <c r="D535" s="70"/>
      <c r="E535" s="70"/>
      <c r="F535" s="268"/>
      <c r="G535" s="268"/>
      <c r="H535" s="70"/>
      <c r="I535" s="70"/>
      <c r="J535" s="70"/>
      <c r="K535" s="70"/>
      <c r="L535" s="70"/>
    </row>
    <row r="536" spans="1:12" x14ac:dyDescent="0.2">
      <c r="A536" s="70"/>
      <c r="B536" s="70"/>
      <c r="C536" s="70"/>
      <c r="D536" s="70"/>
      <c r="E536" s="70"/>
      <c r="F536" s="268"/>
      <c r="G536" s="268"/>
      <c r="H536" s="70"/>
      <c r="I536" s="70"/>
      <c r="J536" s="70"/>
      <c r="K536" s="70"/>
      <c r="L536" s="70"/>
    </row>
    <row r="537" spans="1:12" x14ac:dyDescent="0.2">
      <c r="A537" s="70"/>
      <c r="B537" s="70"/>
      <c r="C537" s="70"/>
      <c r="D537" s="70"/>
      <c r="E537" s="70"/>
      <c r="F537" s="268"/>
      <c r="G537" s="268"/>
      <c r="H537" s="70"/>
      <c r="I537" s="70"/>
      <c r="J537" s="70"/>
      <c r="K537" s="70"/>
      <c r="L537" s="70"/>
    </row>
    <row r="538" spans="1:12" x14ac:dyDescent="0.2">
      <c r="A538" s="70"/>
      <c r="B538" s="70"/>
      <c r="C538" s="70"/>
      <c r="D538" s="70"/>
      <c r="E538" s="70"/>
      <c r="F538" s="268"/>
      <c r="G538" s="268"/>
      <c r="H538" s="70"/>
      <c r="I538" s="70"/>
      <c r="J538" s="70"/>
      <c r="K538" s="70"/>
      <c r="L538" s="70"/>
    </row>
    <row r="539" spans="1:12" x14ac:dyDescent="0.2">
      <c r="A539" s="70"/>
      <c r="B539" s="70"/>
      <c r="C539" s="70"/>
      <c r="D539" s="70"/>
      <c r="E539" s="70"/>
      <c r="F539" s="268"/>
      <c r="G539" s="268"/>
      <c r="H539" s="70"/>
      <c r="I539" s="70"/>
      <c r="J539" s="70"/>
      <c r="K539" s="70"/>
      <c r="L539" s="70"/>
    </row>
    <row r="540" spans="1:12" x14ac:dyDescent="0.2">
      <c r="A540" s="70"/>
      <c r="B540" s="70"/>
      <c r="C540" s="70"/>
      <c r="D540" s="70"/>
      <c r="E540" s="70"/>
      <c r="F540" s="268"/>
      <c r="G540" s="268"/>
      <c r="H540" s="70"/>
      <c r="I540" s="70"/>
      <c r="J540" s="70"/>
      <c r="K540" s="70"/>
      <c r="L540" s="70"/>
    </row>
    <row r="541" spans="1:12" x14ac:dyDescent="0.2">
      <c r="A541" s="70"/>
      <c r="B541" s="70"/>
      <c r="C541" s="70"/>
      <c r="D541" s="70"/>
      <c r="E541" s="70"/>
      <c r="F541" s="268"/>
      <c r="G541" s="268"/>
      <c r="H541" s="70"/>
      <c r="I541" s="70"/>
      <c r="J541" s="70"/>
      <c r="K541" s="70"/>
      <c r="L541" s="70"/>
    </row>
    <row r="542" spans="1:12" x14ac:dyDescent="0.2">
      <c r="A542" s="70"/>
      <c r="B542" s="70"/>
      <c r="C542" s="70"/>
      <c r="D542" s="70"/>
      <c r="E542" s="70"/>
      <c r="F542" s="268"/>
      <c r="G542" s="268"/>
      <c r="H542" s="70"/>
      <c r="I542" s="70"/>
      <c r="J542" s="70"/>
      <c r="K542" s="70"/>
      <c r="L542" s="70"/>
    </row>
    <row r="543" spans="1:12" x14ac:dyDescent="0.2">
      <c r="A543" s="70"/>
      <c r="B543" s="70"/>
      <c r="C543" s="70"/>
      <c r="D543" s="70"/>
      <c r="E543" s="70"/>
      <c r="F543" s="268"/>
      <c r="G543" s="268"/>
      <c r="H543" s="70"/>
      <c r="I543" s="70"/>
      <c r="J543" s="70"/>
      <c r="K543" s="70"/>
      <c r="L543" s="70"/>
    </row>
    <row r="544" spans="1:12" x14ac:dyDescent="0.2">
      <c r="A544" s="70"/>
      <c r="B544" s="70"/>
      <c r="C544" s="70"/>
      <c r="D544" s="70"/>
      <c r="E544" s="70"/>
      <c r="F544" s="268"/>
      <c r="G544" s="268"/>
      <c r="H544" s="70"/>
      <c r="I544" s="70"/>
      <c r="J544" s="70"/>
      <c r="K544" s="70"/>
      <c r="L544" s="70"/>
    </row>
    <row r="545" spans="1:12" x14ac:dyDescent="0.2">
      <c r="A545" s="70"/>
      <c r="B545" s="70"/>
      <c r="C545" s="70"/>
      <c r="D545" s="70"/>
      <c r="E545" s="70"/>
      <c r="F545" s="268"/>
      <c r="G545" s="268"/>
      <c r="H545" s="70"/>
      <c r="I545" s="70"/>
      <c r="J545" s="70"/>
      <c r="K545" s="70"/>
      <c r="L545" s="70"/>
    </row>
    <row r="546" spans="1:12" x14ac:dyDescent="0.2">
      <c r="A546" s="70"/>
      <c r="B546" s="70"/>
      <c r="C546" s="70"/>
      <c r="D546" s="70"/>
      <c r="E546" s="70"/>
      <c r="F546" s="268"/>
      <c r="G546" s="268"/>
      <c r="H546" s="70"/>
      <c r="I546" s="70"/>
      <c r="J546" s="70"/>
      <c r="K546" s="70"/>
      <c r="L546" s="70"/>
    </row>
    <row r="547" spans="1:12" x14ac:dyDescent="0.2">
      <c r="A547" s="70"/>
      <c r="B547" s="70"/>
      <c r="C547" s="70"/>
      <c r="D547" s="70"/>
      <c r="E547" s="70"/>
      <c r="F547" s="268"/>
      <c r="G547" s="268"/>
      <c r="H547" s="70"/>
      <c r="I547" s="70"/>
      <c r="J547" s="70"/>
      <c r="K547" s="70"/>
      <c r="L547" s="70"/>
    </row>
    <row r="548" spans="1:12" x14ac:dyDescent="0.2">
      <c r="A548" s="70"/>
      <c r="B548" s="70"/>
      <c r="C548" s="70"/>
      <c r="D548" s="70"/>
      <c r="E548" s="70"/>
      <c r="F548" s="268"/>
      <c r="G548" s="268"/>
      <c r="H548" s="70"/>
      <c r="I548" s="70"/>
      <c r="J548" s="70"/>
      <c r="K548" s="70"/>
      <c r="L548" s="70"/>
    </row>
    <row r="549" spans="1:12" x14ac:dyDescent="0.2">
      <c r="A549" s="70"/>
      <c r="B549" s="70"/>
      <c r="C549" s="70"/>
      <c r="D549" s="70"/>
      <c r="E549" s="70"/>
      <c r="F549" s="268"/>
      <c r="G549" s="268"/>
      <c r="H549" s="70"/>
      <c r="I549" s="70"/>
      <c r="J549" s="70"/>
      <c r="K549" s="70"/>
      <c r="L549" s="70"/>
    </row>
    <row r="550" spans="1:12" x14ac:dyDescent="0.2">
      <c r="A550" s="70"/>
      <c r="B550" s="70"/>
      <c r="C550" s="70"/>
      <c r="D550" s="70"/>
      <c r="E550" s="70"/>
      <c r="F550" s="268"/>
      <c r="G550" s="268"/>
      <c r="H550" s="70"/>
      <c r="I550" s="70"/>
      <c r="J550" s="70"/>
      <c r="K550" s="70"/>
      <c r="L550" s="70"/>
    </row>
    <row r="551" spans="1:12" x14ac:dyDescent="0.2">
      <c r="A551" s="70"/>
      <c r="B551" s="70"/>
      <c r="C551" s="70"/>
      <c r="D551" s="70"/>
      <c r="E551" s="70"/>
      <c r="F551" s="268"/>
      <c r="G551" s="268"/>
      <c r="H551" s="70"/>
      <c r="I551" s="70"/>
      <c r="J551" s="70"/>
      <c r="K551" s="70"/>
      <c r="L551" s="70"/>
    </row>
    <row r="552" spans="1:12" x14ac:dyDescent="0.2">
      <c r="A552" s="70"/>
      <c r="B552" s="70"/>
      <c r="C552" s="70"/>
      <c r="D552" s="70"/>
      <c r="E552" s="70"/>
      <c r="F552" s="268"/>
      <c r="G552" s="268"/>
      <c r="H552" s="70"/>
      <c r="I552" s="70"/>
      <c r="J552" s="70"/>
      <c r="K552" s="70"/>
      <c r="L552" s="70"/>
    </row>
    <row r="553" spans="1:12" x14ac:dyDescent="0.2">
      <c r="A553" s="70"/>
      <c r="B553" s="70"/>
      <c r="C553" s="70"/>
      <c r="D553" s="70"/>
      <c r="E553" s="70"/>
      <c r="F553" s="268"/>
      <c r="G553" s="268"/>
      <c r="H553" s="70"/>
      <c r="I553" s="70"/>
      <c r="J553" s="70"/>
      <c r="K553" s="70"/>
      <c r="L553" s="70"/>
    </row>
    <row r="554" spans="1:12" x14ac:dyDescent="0.2">
      <c r="A554" s="70"/>
      <c r="B554" s="70"/>
      <c r="C554" s="70"/>
      <c r="D554" s="70"/>
      <c r="E554" s="70"/>
      <c r="F554" s="268"/>
      <c r="G554" s="268"/>
      <c r="H554" s="70"/>
      <c r="I554" s="70"/>
      <c r="J554" s="70"/>
      <c r="K554" s="70"/>
      <c r="L554" s="70"/>
    </row>
    <row r="555" spans="1:12" x14ac:dyDescent="0.2">
      <c r="A555" s="70"/>
      <c r="B555" s="70"/>
      <c r="C555" s="70"/>
      <c r="D555" s="70"/>
      <c r="E555" s="70"/>
      <c r="F555" s="268"/>
      <c r="G555" s="268"/>
      <c r="H555" s="70"/>
      <c r="I555" s="70"/>
      <c r="J555" s="70"/>
      <c r="K555" s="70"/>
      <c r="L555" s="70"/>
    </row>
    <row r="556" spans="1:12" x14ac:dyDescent="0.2">
      <c r="A556" s="70"/>
      <c r="B556" s="70"/>
      <c r="C556" s="70"/>
      <c r="D556" s="70"/>
      <c r="E556" s="70"/>
      <c r="F556" s="268"/>
      <c r="G556" s="268"/>
      <c r="H556" s="70"/>
      <c r="I556" s="70"/>
      <c r="J556" s="70"/>
      <c r="K556" s="70"/>
      <c r="L556" s="70"/>
    </row>
    <row r="557" spans="1:12" x14ac:dyDescent="0.2">
      <c r="A557" s="70"/>
      <c r="B557" s="70"/>
      <c r="C557" s="70"/>
      <c r="D557" s="70"/>
      <c r="E557" s="70"/>
      <c r="F557" s="268"/>
      <c r="G557" s="268"/>
      <c r="H557" s="70"/>
      <c r="I557" s="70"/>
      <c r="J557" s="70"/>
      <c r="K557" s="70"/>
      <c r="L557" s="70"/>
    </row>
    <row r="558" spans="1:12" x14ac:dyDescent="0.2">
      <c r="A558" s="70"/>
      <c r="B558" s="70"/>
      <c r="C558" s="70"/>
      <c r="D558" s="70"/>
      <c r="E558" s="70"/>
      <c r="F558" s="268"/>
      <c r="G558" s="268"/>
      <c r="H558" s="70"/>
      <c r="I558" s="70"/>
      <c r="J558" s="70"/>
      <c r="K558" s="70"/>
      <c r="L558" s="70"/>
    </row>
    <row r="559" spans="1:12" x14ac:dyDescent="0.2">
      <c r="A559" s="70"/>
      <c r="B559" s="70"/>
      <c r="C559" s="70"/>
      <c r="D559" s="70"/>
      <c r="E559" s="70"/>
      <c r="F559" s="268"/>
      <c r="G559" s="268"/>
      <c r="H559" s="70"/>
      <c r="I559" s="70"/>
      <c r="J559" s="70"/>
      <c r="K559" s="70"/>
      <c r="L559" s="70"/>
    </row>
    <row r="560" spans="1:12" x14ac:dyDescent="0.2">
      <c r="A560" s="70"/>
      <c r="B560" s="70"/>
      <c r="C560" s="70"/>
      <c r="D560" s="70"/>
      <c r="E560" s="70"/>
      <c r="F560" s="268"/>
      <c r="G560" s="268"/>
      <c r="H560" s="70"/>
      <c r="I560" s="70"/>
      <c r="J560" s="70"/>
      <c r="K560" s="70"/>
      <c r="L560" s="70"/>
    </row>
    <row r="561" spans="1:12" x14ac:dyDescent="0.2">
      <c r="A561" s="70"/>
      <c r="B561" s="70"/>
      <c r="C561" s="70"/>
      <c r="D561" s="70"/>
      <c r="E561" s="70"/>
      <c r="F561" s="268"/>
      <c r="G561" s="268"/>
      <c r="H561" s="70"/>
      <c r="I561" s="70"/>
      <c r="J561" s="70"/>
      <c r="K561" s="70"/>
      <c r="L561" s="70"/>
    </row>
    <row r="562" spans="1:12" x14ac:dyDescent="0.2">
      <c r="A562" s="70"/>
      <c r="B562" s="70"/>
      <c r="C562" s="70"/>
      <c r="D562" s="70"/>
      <c r="E562" s="70"/>
      <c r="F562" s="268"/>
      <c r="G562" s="268"/>
      <c r="H562" s="70"/>
      <c r="I562" s="70"/>
      <c r="J562" s="70"/>
      <c r="K562" s="70"/>
      <c r="L562" s="70"/>
    </row>
    <row r="563" spans="1:12" x14ac:dyDescent="0.2">
      <c r="A563" s="70"/>
      <c r="B563" s="70"/>
      <c r="C563" s="70"/>
      <c r="D563" s="70"/>
      <c r="E563" s="70"/>
      <c r="F563" s="268"/>
      <c r="G563" s="268"/>
      <c r="H563" s="70"/>
      <c r="I563" s="70"/>
      <c r="J563" s="70"/>
      <c r="K563" s="70"/>
      <c r="L563" s="70"/>
    </row>
    <row r="564" spans="1:12" x14ac:dyDescent="0.2">
      <c r="A564" s="70"/>
      <c r="B564" s="70"/>
      <c r="C564" s="70"/>
      <c r="D564" s="70"/>
      <c r="E564" s="70"/>
      <c r="F564" s="268"/>
      <c r="G564" s="268"/>
      <c r="H564" s="70"/>
      <c r="I564" s="70"/>
      <c r="J564" s="70"/>
      <c r="K564" s="70"/>
      <c r="L564" s="70"/>
    </row>
    <row r="565" spans="1:12" x14ac:dyDescent="0.2">
      <c r="A565" s="70"/>
      <c r="B565" s="70"/>
      <c r="C565" s="70"/>
      <c r="D565" s="70"/>
      <c r="E565" s="70"/>
      <c r="F565" s="268"/>
      <c r="G565" s="268"/>
      <c r="H565" s="70"/>
      <c r="I565" s="70"/>
      <c r="J565" s="70"/>
      <c r="K565" s="70"/>
      <c r="L565" s="70"/>
    </row>
    <row r="566" spans="1:12" x14ac:dyDescent="0.2">
      <c r="A566" s="70"/>
      <c r="B566" s="70"/>
      <c r="C566" s="70"/>
      <c r="D566" s="70"/>
      <c r="E566" s="70"/>
      <c r="F566" s="268"/>
      <c r="G566" s="268"/>
      <c r="H566" s="70"/>
      <c r="I566" s="70"/>
      <c r="J566" s="70"/>
      <c r="K566" s="70"/>
      <c r="L566" s="70"/>
    </row>
    <row r="567" spans="1:12" x14ac:dyDescent="0.2">
      <c r="A567" s="70"/>
      <c r="B567" s="70"/>
      <c r="C567" s="70"/>
      <c r="D567" s="70"/>
      <c r="E567" s="70"/>
      <c r="F567" s="268"/>
      <c r="G567" s="268"/>
      <c r="H567" s="70"/>
      <c r="I567" s="70"/>
      <c r="J567" s="70"/>
      <c r="K567" s="70"/>
      <c r="L567" s="70"/>
    </row>
    <row r="568" spans="1:12" x14ac:dyDescent="0.2">
      <c r="A568" s="70"/>
      <c r="B568" s="70"/>
      <c r="C568" s="70"/>
      <c r="D568" s="70"/>
      <c r="E568" s="70"/>
      <c r="F568" s="268"/>
      <c r="G568" s="268"/>
      <c r="H568" s="70"/>
      <c r="I568" s="70"/>
      <c r="J568" s="70"/>
      <c r="K568" s="70"/>
      <c r="L568" s="70"/>
    </row>
    <row r="569" spans="1:12" x14ac:dyDescent="0.2">
      <c r="A569" s="70"/>
      <c r="B569" s="70"/>
      <c r="C569" s="70"/>
      <c r="D569" s="70"/>
      <c r="E569" s="70"/>
      <c r="F569" s="268"/>
      <c r="G569" s="268"/>
      <c r="H569" s="70"/>
      <c r="I569" s="70"/>
      <c r="J569" s="70"/>
      <c r="K569" s="70"/>
      <c r="L569" s="70"/>
    </row>
    <row r="570" spans="1:12" x14ac:dyDescent="0.2">
      <c r="A570" s="70"/>
      <c r="B570" s="70"/>
      <c r="C570" s="70"/>
      <c r="D570" s="70"/>
      <c r="E570" s="70"/>
      <c r="F570" s="268"/>
      <c r="G570" s="268"/>
      <c r="H570" s="70"/>
      <c r="I570" s="70"/>
      <c r="J570" s="70"/>
      <c r="K570" s="70"/>
      <c r="L570" s="70"/>
    </row>
    <row r="571" spans="1:12" x14ac:dyDescent="0.2">
      <c r="A571" s="70"/>
      <c r="B571" s="70"/>
      <c r="C571" s="70"/>
      <c r="D571" s="70"/>
      <c r="E571" s="70"/>
      <c r="F571" s="268"/>
      <c r="G571" s="268"/>
      <c r="H571" s="70"/>
      <c r="I571" s="70"/>
      <c r="J571" s="70"/>
      <c r="K571" s="70"/>
      <c r="L571" s="70"/>
    </row>
    <row r="572" spans="1:12" x14ac:dyDescent="0.2">
      <c r="A572" s="70"/>
      <c r="B572" s="70"/>
      <c r="C572" s="70"/>
      <c r="D572" s="70"/>
      <c r="E572" s="70"/>
      <c r="F572" s="268"/>
      <c r="G572" s="268"/>
      <c r="H572" s="70"/>
      <c r="I572" s="70"/>
      <c r="J572" s="70"/>
      <c r="K572" s="70"/>
      <c r="L572" s="70"/>
    </row>
    <row r="573" spans="1:12" x14ac:dyDescent="0.2">
      <c r="A573" s="70"/>
      <c r="B573" s="70"/>
      <c r="C573" s="70"/>
      <c r="D573" s="70"/>
      <c r="E573" s="70"/>
      <c r="F573" s="268"/>
      <c r="G573" s="268"/>
      <c r="H573" s="70"/>
      <c r="I573" s="70"/>
      <c r="J573" s="70"/>
      <c r="K573" s="70"/>
      <c r="L573" s="70"/>
    </row>
    <row r="574" spans="1:12" x14ac:dyDescent="0.2">
      <c r="A574" s="70"/>
      <c r="B574" s="70"/>
      <c r="C574" s="70"/>
      <c r="D574" s="70"/>
      <c r="E574" s="70"/>
      <c r="F574" s="268"/>
      <c r="G574" s="268"/>
      <c r="H574" s="70"/>
      <c r="I574" s="70"/>
      <c r="J574" s="70"/>
      <c r="K574" s="70"/>
      <c r="L574" s="70"/>
    </row>
    <row r="575" spans="1:12" x14ac:dyDescent="0.2">
      <c r="A575" s="70"/>
      <c r="B575" s="70"/>
      <c r="C575" s="70"/>
      <c r="D575" s="70"/>
      <c r="E575" s="70"/>
      <c r="F575" s="268"/>
      <c r="G575" s="268"/>
      <c r="H575" s="70"/>
      <c r="I575" s="70"/>
      <c r="J575" s="70"/>
      <c r="K575" s="70"/>
      <c r="L575" s="70"/>
    </row>
    <row r="576" spans="1:12" x14ac:dyDescent="0.2">
      <c r="A576" s="70"/>
      <c r="B576" s="70"/>
      <c r="C576" s="70"/>
      <c r="D576" s="70"/>
      <c r="E576" s="70"/>
      <c r="F576" s="268"/>
      <c r="G576" s="268"/>
      <c r="H576" s="70"/>
      <c r="I576" s="70"/>
      <c r="J576" s="70"/>
      <c r="K576" s="70"/>
      <c r="L576" s="70"/>
    </row>
    <row r="577" spans="1:12" x14ac:dyDescent="0.2">
      <c r="A577" s="70"/>
      <c r="B577" s="70"/>
      <c r="C577" s="70"/>
      <c r="D577" s="70"/>
      <c r="E577" s="70"/>
      <c r="F577" s="268"/>
      <c r="G577" s="268"/>
      <c r="H577" s="70"/>
      <c r="I577" s="70"/>
      <c r="J577" s="70"/>
      <c r="K577" s="70"/>
      <c r="L577" s="70"/>
    </row>
    <row r="578" spans="1:12" x14ac:dyDescent="0.2">
      <c r="A578" s="70"/>
      <c r="B578" s="70"/>
      <c r="C578" s="70"/>
      <c r="D578" s="70"/>
      <c r="E578" s="70"/>
      <c r="F578" s="268"/>
      <c r="G578" s="268"/>
      <c r="H578" s="70"/>
      <c r="I578" s="70"/>
      <c r="J578" s="70"/>
      <c r="K578" s="70"/>
      <c r="L578" s="70"/>
    </row>
    <row r="579" spans="1:12" x14ac:dyDescent="0.2">
      <c r="A579" s="70"/>
      <c r="B579" s="70"/>
      <c r="C579" s="70"/>
      <c r="D579" s="70"/>
      <c r="E579" s="70"/>
      <c r="F579" s="268"/>
      <c r="G579" s="268"/>
      <c r="H579" s="70"/>
      <c r="I579" s="70"/>
      <c r="J579" s="70"/>
      <c r="K579" s="70"/>
      <c r="L579" s="70"/>
    </row>
    <row r="580" spans="1:12" x14ac:dyDescent="0.2">
      <c r="A580" s="70"/>
      <c r="B580" s="70"/>
      <c r="C580" s="70"/>
      <c r="D580" s="70"/>
      <c r="E580" s="70"/>
      <c r="F580" s="268"/>
      <c r="G580" s="268"/>
      <c r="H580" s="70"/>
      <c r="I580" s="70"/>
      <c r="J580" s="70"/>
      <c r="K580" s="70"/>
      <c r="L580" s="70"/>
    </row>
    <row r="581" spans="1:12" x14ac:dyDescent="0.2">
      <c r="A581" s="70"/>
      <c r="B581" s="70"/>
      <c r="C581" s="70"/>
      <c r="D581" s="70"/>
      <c r="E581" s="70"/>
      <c r="F581" s="268"/>
      <c r="G581" s="268"/>
      <c r="H581" s="70"/>
      <c r="I581" s="70"/>
      <c r="J581" s="70"/>
      <c r="K581" s="70"/>
      <c r="L581" s="70"/>
    </row>
    <row r="582" spans="1:12" x14ac:dyDescent="0.2">
      <c r="A582" s="70"/>
      <c r="B582" s="70"/>
      <c r="C582" s="70"/>
      <c r="D582" s="70"/>
      <c r="E582" s="70"/>
      <c r="F582" s="268"/>
      <c r="G582" s="268"/>
      <c r="H582" s="70"/>
      <c r="I582" s="70"/>
      <c r="J582" s="70"/>
      <c r="K582" s="70"/>
      <c r="L582" s="70"/>
    </row>
    <row r="583" spans="1:12" x14ac:dyDescent="0.2">
      <c r="A583" s="70"/>
      <c r="B583" s="70"/>
      <c r="C583" s="70"/>
      <c r="D583" s="70"/>
      <c r="E583" s="70"/>
      <c r="F583" s="268"/>
      <c r="G583" s="268"/>
      <c r="H583" s="70"/>
      <c r="I583" s="70"/>
      <c r="J583" s="70"/>
      <c r="K583" s="70"/>
      <c r="L583" s="70"/>
    </row>
    <row r="584" spans="1:12" x14ac:dyDescent="0.2">
      <c r="A584" s="70"/>
      <c r="B584" s="70"/>
      <c r="C584" s="70"/>
      <c r="D584" s="70"/>
      <c r="E584" s="70"/>
      <c r="F584" s="268"/>
      <c r="G584" s="268"/>
      <c r="H584" s="70"/>
      <c r="I584" s="70"/>
      <c r="J584" s="70"/>
      <c r="K584" s="70"/>
      <c r="L584" s="70"/>
    </row>
    <row r="585" spans="1:12" x14ac:dyDescent="0.2">
      <c r="A585" s="70"/>
      <c r="B585" s="70"/>
      <c r="C585" s="70"/>
      <c r="D585" s="70"/>
      <c r="E585" s="70"/>
      <c r="F585" s="268"/>
      <c r="G585" s="268"/>
      <c r="H585" s="70"/>
      <c r="I585" s="70"/>
      <c r="J585" s="70"/>
      <c r="K585" s="70"/>
      <c r="L585" s="70"/>
    </row>
    <row r="586" spans="1:12" x14ac:dyDescent="0.2">
      <c r="A586" s="70"/>
      <c r="B586" s="70"/>
      <c r="C586" s="70"/>
      <c r="D586" s="70"/>
      <c r="E586" s="70"/>
      <c r="F586" s="268"/>
      <c r="G586" s="268"/>
      <c r="H586" s="70"/>
      <c r="I586" s="70"/>
      <c r="J586" s="70"/>
      <c r="K586" s="70"/>
      <c r="L586" s="70"/>
    </row>
    <row r="587" spans="1:12" x14ac:dyDescent="0.2">
      <c r="A587" s="70"/>
      <c r="B587" s="70"/>
      <c r="C587" s="70"/>
      <c r="D587" s="70"/>
      <c r="E587" s="70"/>
      <c r="F587" s="268"/>
      <c r="G587" s="268"/>
      <c r="H587" s="70"/>
      <c r="I587" s="70"/>
      <c r="J587" s="70"/>
      <c r="K587" s="70"/>
      <c r="L587" s="70"/>
    </row>
    <row r="588" spans="1:12" x14ac:dyDescent="0.2">
      <c r="A588" s="70"/>
      <c r="B588" s="70"/>
      <c r="C588" s="70"/>
      <c r="D588" s="70"/>
      <c r="E588" s="70"/>
      <c r="F588" s="268"/>
      <c r="G588" s="268"/>
      <c r="H588" s="70"/>
      <c r="I588" s="70"/>
      <c r="J588" s="70"/>
      <c r="K588" s="70"/>
      <c r="L588" s="70"/>
    </row>
    <row r="589" spans="1:12" x14ac:dyDescent="0.2">
      <c r="A589" s="70"/>
      <c r="B589" s="70"/>
      <c r="C589" s="70"/>
      <c r="D589" s="70"/>
      <c r="E589" s="70"/>
      <c r="F589" s="268"/>
      <c r="G589" s="268"/>
      <c r="H589" s="70"/>
      <c r="I589" s="70"/>
      <c r="J589" s="70"/>
      <c r="K589" s="70"/>
      <c r="L589" s="70"/>
    </row>
    <row r="590" spans="1:12" x14ac:dyDescent="0.2">
      <c r="A590" s="70"/>
      <c r="B590" s="70"/>
      <c r="C590" s="70"/>
      <c r="D590" s="70"/>
      <c r="E590" s="70"/>
      <c r="F590" s="268"/>
      <c r="G590" s="268"/>
      <c r="H590" s="70"/>
      <c r="I590" s="70"/>
      <c r="J590" s="70"/>
      <c r="K590" s="70"/>
      <c r="L590" s="70"/>
    </row>
    <row r="591" spans="1:12" x14ac:dyDescent="0.2">
      <c r="A591" s="70"/>
      <c r="B591" s="70"/>
      <c r="C591" s="70"/>
      <c r="D591" s="70"/>
      <c r="E591" s="70"/>
      <c r="F591" s="268"/>
      <c r="G591" s="268"/>
      <c r="H591" s="70"/>
      <c r="I591" s="70"/>
      <c r="J591" s="70"/>
      <c r="K591" s="70"/>
      <c r="L591" s="70"/>
    </row>
    <row r="592" spans="1:12" x14ac:dyDescent="0.2">
      <c r="A592" s="70"/>
      <c r="B592" s="70"/>
      <c r="C592" s="70"/>
      <c r="D592" s="70"/>
      <c r="E592" s="70"/>
      <c r="F592" s="268"/>
      <c r="G592" s="268"/>
      <c r="H592" s="70"/>
      <c r="I592" s="70"/>
      <c r="J592" s="70"/>
      <c r="K592" s="70"/>
      <c r="L592" s="70"/>
    </row>
    <row r="593" spans="1:12" x14ac:dyDescent="0.2">
      <c r="A593" s="70"/>
      <c r="B593" s="70"/>
      <c r="C593" s="70"/>
      <c r="D593" s="70"/>
      <c r="E593" s="70"/>
      <c r="F593" s="268"/>
      <c r="G593" s="268"/>
      <c r="H593" s="70"/>
      <c r="I593" s="70"/>
      <c r="J593" s="70"/>
      <c r="K593" s="70"/>
      <c r="L593" s="70"/>
    </row>
    <row r="594" spans="1:12" x14ac:dyDescent="0.2">
      <c r="A594" s="70"/>
      <c r="B594" s="70"/>
      <c r="C594" s="70"/>
      <c r="D594" s="70"/>
      <c r="E594" s="70"/>
      <c r="F594" s="268"/>
      <c r="G594" s="268"/>
      <c r="H594" s="70"/>
      <c r="I594" s="70"/>
      <c r="J594" s="70"/>
      <c r="K594" s="70"/>
      <c r="L594" s="70"/>
    </row>
    <row r="595" spans="1:12" x14ac:dyDescent="0.2">
      <c r="A595" s="70"/>
      <c r="B595" s="70"/>
      <c r="C595" s="70"/>
      <c r="D595" s="70"/>
      <c r="E595" s="70"/>
      <c r="F595" s="268"/>
      <c r="G595" s="268"/>
      <c r="H595" s="70"/>
      <c r="I595" s="70"/>
      <c r="J595" s="70"/>
      <c r="K595" s="70"/>
      <c r="L595" s="70"/>
    </row>
    <row r="596" spans="1:12" x14ac:dyDescent="0.2">
      <c r="A596" s="70"/>
      <c r="B596" s="70"/>
      <c r="C596" s="70"/>
      <c r="D596" s="70"/>
      <c r="E596" s="70"/>
      <c r="F596" s="268"/>
      <c r="G596" s="268"/>
      <c r="H596" s="70"/>
      <c r="I596" s="70"/>
      <c r="J596" s="70"/>
      <c r="K596" s="70"/>
      <c r="L596" s="70"/>
    </row>
    <row r="597" spans="1:12" x14ac:dyDescent="0.2">
      <c r="A597" s="70"/>
      <c r="B597" s="70"/>
      <c r="C597" s="70"/>
      <c r="D597" s="70"/>
      <c r="E597" s="70"/>
      <c r="F597" s="268"/>
      <c r="G597" s="268"/>
      <c r="H597" s="70"/>
      <c r="I597" s="70"/>
      <c r="J597" s="70"/>
      <c r="K597" s="70"/>
      <c r="L597" s="70"/>
    </row>
    <row r="598" spans="1:12" x14ac:dyDescent="0.2">
      <c r="A598" s="70"/>
      <c r="B598" s="70"/>
      <c r="C598" s="70"/>
      <c r="D598" s="70"/>
      <c r="E598" s="70"/>
      <c r="F598" s="268"/>
      <c r="G598" s="268"/>
      <c r="H598" s="70"/>
      <c r="I598" s="70"/>
      <c r="J598" s="70"/>
      <c r="K598" s="70"/>
      <c r="L598" s="70"/>
    </row>
    <row r="599" spans="1:12" x14ac:dyDescent="0.2">
      <c r="A599" s="70"/>
      <c r="B599" s="70"/>
      <c r="C599" s="70"/>
      <c r="D599" s="70"/>
      <c r="E599" s="70"/>
      <c r="F599" s="268"/>
      <c r="G599" s="268"/>
      <c r="H599" s="70"/>
      <c r="I599" s="70"/>
      <c r="J599" s="70"/>
      <c r="K599" s="70"/>
      <c r="L599" s="70"/>
    </row>
    <row r="600" spans="1:12" x14ac:dyDescent="0.2">
      <c r="A600" s="70"/>
      <c r="B600" s="70"/>
      <c r="C600" s="70"/>
      <c r="D600" s="70"/>
      <c r="E600" s="70"/>
      <c r="F600" s="268"/>
      <c r="G600" s="268"/>
      <c r="H600" s="70"/>
      <c r="I600" s="70"/>
      <c r="J600" s="70"/>
      <c r="K600" s="70"/>
      <c r="L600" s="70"/>
    </row>
    <row r="601" spans="1:12" x14ac:dyDescent="0.2">
      <c r="A601" s="70"/>
      <c r="B601" s="70"/>
      <c r="C601" s="70"/>
      <c r="D601" s="70"/>
      <c r="E601" s="70"/>
      <c r="F601" s="268"/>
      <c r="G601" s="268"/>
      <c r="H601" s="70"/>
      <c r="I601" s="70"/>
      <c r="J601" s="70"/>
      <c r="K601" s="70"/>
      <c r="L601" s="70"/>
    </row>
    <row r="602" spans="1:12" x14ac:dyDescent="0.2">
      <c r="A602" s="70"/>
      <c r="B602" s="70"/>
      <c r="C602" s="70"/>
      <c r="D602" s="70"/>
      <c r="E602" s="70"/>
      <c r="F602" s="268"/>
      <c r="G602" s="268"/>
      <c r="H602" s="70"/>
      <c r="I602" s="70"/>
      <c r="J602" s="70"/>
      <c r="K602" s="70"/>
      <c r="L602" s="70"/>
    </row>
    <row r="603" spans="1:12" x14ac:dyDescent="0.2">
      <c r="A603" s="70"/>
      <c r="B603" s="70"/>
      <c r="C603" s="70"/>
      <c r="D603" s="70"/>
      <c r="E603" s="70"/>
      <c r="F603" s="268"/>
      <c r="G603" s="268"/>
      <c r="H603" s="70"/>
      <c r="I603" s="70"/>
      <c r="J603" s="70"/>
      <c r="K603" s="70"/>
      <c r="L603" s="70"/>
    </row>
    <row r="604" spans="1:12" x14ac:dyDescent="0.2">
      <c r="A604" s="70"/>
      <c r="B604" s="70"/>
      <c r="C604" s="70"/>
      <c r="D604" s="70"/>
      <c r="E604" s="70"/>
      <c r="F604" s="268"/>
      <c r="G604" s="268"/>
      <c r="H604" s="70"/>
      <c r="I604" s="70"/>
      <c r="J604" s="70"/>
      <c r="K604" s="70"/>
      <c r="L604" s="70"/>
    </row>
    <row r="605" spans="1:12" x14ac:dyDescent="0.2">
      <c r="A605" s="70"/>
      <c r="B605" s="70"/>
      <c r="C605" s="70"/>
      <c r="D605" s="70"/>
      <c r="E605" s="70"/>
      <c r="F605" s="268"/>
      <c r="G605" s="268"/>
      <c r="H605" s="70"/>
      <c r="I605" s="70"/>
      <c r="J605" s="70"/>
      <c r="K605" s="70"/>
      <c r="L605" s="70"/>
    </row>
    <row r="606" spans="1:12" x14ac:dyDescent="0.2">
      <c r="A606" s="70"/>
      <c r="B606" s="70"/>
      <c r="C606" s="70"/>
      <c r="D606" s="70"/>
      <c r="E606" s="70"/>
      <c r="F606" s="268"/>
      <c r="G606" s="268"/>
      <c r="H606" s="70"/>
      <c r="I606" s="70"/>
      <c r="J606" s="70"/>
      <c r="K606" s="70"/>
      <c r="L606" s="70"/>
    </row>
    <row r="607" spans="1:12" x14ac:dyDescent="0.2">
      <c r="A607" s="70"/>
      <c r="B607" s="70"/>
      <c r="C607" s="70"/>
      <c r="D607" s="70"/>
      <c r="E607" s="70"/>
      <c r="F607" s="268"/>
      <c r="G607" s="268"/>
      <c r="H607" s="70"/>
      <c r="I607" s="70"/>
      <c r="J607" s="70"/>
      <c r="K607" s="70"/>
      <c r="L607" s="70"/>
    </row>
    <row r="608" spans="1:12" x14ac:dyDescent="0.2">
      <c r="A608" s="70"/>
      <c r="B608" s="70"/>
      <c r="C608" s="70"/>
      <c r="D608" s="70"/>
      <c r="E608" s="70"/>
      <c r="F608" s="268"/>
      <c r="G608" s="268"/>
      <c r="H608" s="70"/>
      <c r="I608" s="70"/>
      <c r="J608" s="70"/>
      <c r="K608" s="70"/>
      <c r="L608" s="70"/>
    </row>
    <row r="609" spans="1:12" x14ac:dyDescent="0.2">
      <c r="A609" s="70"/>
      <c r="B609" s="70"/>
      <c r="C609" s="70"/>
      <c r="D609" s="70"/>
      <c r="E609" s="70"/>
      <c r="F609" s="268"/>
      <c r="G609" s="268"/>
      <c r="H609" s="70"/>
      <c r="I609" s="70"/>
      <c r="J609" s="70"/>
      <c r="K609" s="70"/>
      <c r="L609" s="70"/>
    </row>
    <row r="610" spans="1:12" x14ac:dyDescent="0.2">
      <c r="A610" s="70"/>
      <c r="B610" s="70"/>
      <c r="C610" s="70"/>
      <c r="D610" s="70"/>
      <c r="E610" s="70"/>
      <c r="F610" s="268"/>
      <c r="G610" s="268"/>
      <c r="H610" s="70"/>
      <c r="I610" s="70"/>
      <c r="J610" s="70"/>
      <c r="K610" s="70"/>
      <c r="L610" s="70"/>
    </row>
    <row r="611" spans="1:12" x14ac:dyDescent="0.2">
      <c r="A611" s="70"/>
      <c r="B611" s="70"/>
      <c r="C611" s="70"/>
      <c r="D611" s="70"/>
      <c r="E611" s="70"/>
      <c r="F611" s="268"/>
      <c r="G611" s="268"/>
      <c r="H611" s="70"/>
      <c r="I611" s="70"/>
      <c r="J611" s="70"/>
      <c r="K611" s="70"/>
      <c r="L611" s="70"/>
    </row>
    <row r="612" spans="1:12" x14ac:dyDescent="0.2">
      <c r="A612" s="70"/>
      <c r="B612" s="70"/>
      <c r="C612" s="70"/>
      <c r="D612" s="70"/>
      <c r="E612" s="70"/>
      <c r="F612" s="268"/>
      <c r="G612" s="268"/>
      <c r="H612" s="70"/>
      <c r="I612" s="70"/>
      <c r="J612" s="70"/>
      <c r="K612" s="70"/>
      <c r="L612" s="70"/>
    </row>
    <row r="613" spans="1:12" x14ac:dyDescent="0.2">
      <c r="A613" s="70"/>
      <c r="B613" s="70"/>
      <c r="C613" s="70"/>
      <c r="D613" s="70"/>
      <c r="E613" s="70"/>
      <c r="F613" s="268"/>
      <c r="G613" s="268"/>
      <c r="H613" s="70"/>
      <c r="I613" s="70"/>
      <c r="J613" s="70"/>
      <c r="K613" s="70"/>
      <c r="L613" s="70"/>
    </row>
    <row r="614" spans="1:12" x14ac:dyDescent="0.2">
      <c r="A614" s="70"/>
      <c r="B614" s="70"/>
      <c r="C614" s="70"/>
      <c r="D614" s="70"/>
      <c r="E614" s="70"/>
      <c r="F614" s="268"/>
      <c r="G614" s="268"/>
      <c r="H614" s="70"/>
      <c r="I614" s="70"/>
      <c r="J614" s="70"/>
      <c r="K614" s="70"/>
      <c r="L614" s="70"/>
    </row>
    <row r="615" spans="1:12" x14ac:dyDescent="0.2">
      <c r="A615" s="70"/>
      <c r="B615" s="70"/>
      <c r="C615" s="70"/>
      <c r="D615" s="70"/>
      <c r="E615" s="70"/>
      <c r="F615" s="268"/>
      <c r="G615" s="268"/>
      <c r="H615" s="70"/>
      <c r="I615" s="70"/>
      <c r="J615" s="70"/>
      <c r="K615" s="70"/>
      <c r="L615" s="70"/>
    </row>
    <row r="616" spans="1:12" x14ac:dyDescent="0.2">
      <c r="A616" s="70"/>
      <c r="B616" s="70"/>
      <c r="C616" s="70"/>
      <c r="D616" s="70"/>
      <c r="E616" s="70"/>
      <c r="F616" s="268"/>
      <c r="G616" s="268"/>
      <c r="H616" s="70"/>
      <c r="I616" s="70"/>
      <c r="J616" s="70"/>
      <c r="K616" s="70"/>
      <c r="L616" s="70"/>
    </row>
    <row r="617" spans="1:12" x14ac:dyDescent="0.2">
      <c r="A617" s="70"/>
      <c r="B617" s="70"/>
      <c r="C617" s="70"/>
      <c r="D617" s="70"/>
      <c r="E617" s="70"/>
      <c r="F617" s="268"/>
      <c r="G617" s="268"/>
      <c r="H617" s="70"/>
      <c r="I617" s="70"/>
      <c r="J617" s="70"/>
      <c r="K617" s="70"/>
      <c r="L617" s="70"/>
    </row>
    <row r="618" spans="1:12" x14ac:dyDescent="0.2">
      <c r="A618" s="70"/>
      <c r="B618" s="70"/>
      <c r="C618" s="70"/>
      <c r="D618" s="70"/>
      <c r="E618" s="70"/>
      <c r="F618" s="268"/>
      <c r="G618" s="268"/>
      <c r="H618" s="70"/>
      <c r="I618" s="70"/>
      <c r="J618" s="70"/>
      <c r="K618" s="70"/>
      <c r="L618" s="70"/>
    </row>
    <row r="619" spans="1:12" x14ac:dyDescent="0.2">
      <c r="A619" s="70"/>
      <c r="B619" s="70"/>
      <c r="C619" s="70"/>
      <c r="D619" s="70"/>
      <c r="E619" s="70"/>
      <c r="F619" s="268"/>
      <c r="G619" s="268"/>
      <c r="H619" s="70"/>
      <c r="I619" s="70"/>
      <c r="J619" s="70"/>
      <c r="K619" s="70"/>
      <c r="L619" s="70"/>
    </row>
    <row r="620" spans="1:12" x14ac:dyDescent="0.2">
      <c r="A620" s="70"/>
      <c r="B620" s="70"/>
      <c r="C620" s="70"/>
      <c r="D620" s="70"/>
      <c r="E620" s="70"/>
      <c r="F620" s="268"/>
      <c r="G620" s="268"/>
      <c r="H620" s="70"/>
      <c r="I620" s="70"/>
      <c r="J620" s="70"/>
      <c r="K620" s="70"/>
      <c r="L620" s="70"/>
    </row>
    <row r="621" spans="1:12" x14ac:dyDescent="0.2">
      <c r="A621" s="70"/>
      <c r="B621" s="70"/>
      <c r="C621" s="70"/>
      <c r="D621" s="70"/>
      <c r="E621" s="70"/>
      <c r="F621" s="268"/>
      <c r="G621" s="268"/>
      <c r="H621" s="70"/>
      <c r="I621" s="70"/>
      <c r="J621" s="70"/>
      <c r="K621" s="70"/>
      <c r="L621" s="70"/>
    </row>
    <row r="622" spans="1:12" x14ac:dyDescent="0.2">
      <c r="A622" s="70"/>
      <c r="B622" s="70"/>
      <c r="C622" s="70"/>
      <c r="D622" s="70"/>
      <c r="E622" s="70"/>
      <c r="F622" s="268"/>
      <c r="G622" s="268"/>
      <c r="H622" s="70"/>
      <c r="I622" s="70"/>
      <c r="J622" s="70"/>
      <c r="K622" s="70"/>
      <c r="L622" s="70"/>
    </row>
    <row r="623" spans="1:12" x14ac:dyDescent="0.2">
      <c r="A623" s="70"/>
      <c r="B623" s="70"/>
      <c r="C623" s="70"/>
      <c r="D623" s="70"/>
      <c r="E623" s="70"/>
      <c r="F623" s="268"/>
      <c r="G623" s="268"/>
      <c r="H623" s="70"/>
      <c r="I623" s="70"/>
      <c r="J623" s="70"/>
      <c r="K623" s="70"/>
      <c r="L623" s="70"/>
    </row>
    <row r="624" spans="1:12" x14ac:dyDescent="0.2">
      <c r="A624" s="70"/>
      <c r="B624" s="70"/>
      <c r="C624" s="70"/>
      <c r="D624" s="70"/>
      <c r="E624" s="70"/>
      <c r="F624" s="268"/>
      <c r="G624" s="268"/>
      <c r="H624" s="70"/>
      <c r="I624" s="70"/>
      <c r="J624" s="70"/>
      <c r="K624" s="70"/>
      <c r="L624" s="70"/>
    </row>
    <row r="625" spans="1:12" x14ac:dyDescent="0.2">
      <c r="A625" s="70"/>
      <c r="B625" s="70"/>
      <c r="C625" s="70"/>
      <c r="D625" s="70"/>
      <c r="E625" s="70"/>
      <c r="F625" s="268"/>
      <c r="G625" s="268"/>
      <c r="H625" s="70"/>
      <c r="I625" s="70"/>
      <c r="J625" s="70"/>
      <c r="K625" s="70"/>
      <c r="L625" s="70"/>
    </row>
    <row r="626" spans="1:12" x14ac:dyDescent="0.2">
      <c r="A626" s="70"/>
      <c r="B626" s="70"/>
      <c r="C626" s="70"/>
      <c r="D626" s="70"/>
      <c r="E626" s="70"/>
      <c r="F626" s="268"/>
      <c r="G626" s="268"/>
      <c r="H626" s="70"/>
      <c r="I626" s="70"/>
      <c r="J626" s="70"/>
      <c r="K626" s="70"/>
      <c r="L626" s="70"/>
    </row>
    <row r="627" spans="1:12" x14ac:dyDescent="0.2">
      <c r="A627" s="70"/>
      <c r="B627" s="70"/>
      <c r="C627" s="70"/>
      <c r="D627" s="70"/>
      <c r="E627" s="70"/>
      <c r="F627" s="268"/>
      <c r="G627" s="268"/>
      <c r="H627" s="70"/>
      <c r="I627" s="70"/>
      <c r="J627" s="70"/>
      <c r="K627" s="70"/>
      <c r="L627" s="70"/>
    </row>
    <row r="628" spans="1:12" x14ac:dyDescent="0.2">
      <c r="A628" s="70"/>
      <c r="B628" s="70"/>
      <c r="C628" s="70"/>
      <c r="D628" s="70"/>
      <c r="E628" s="70"/>
      <c r="F628" s="268"/>
      <c r="G628" s="268"/>
      <c r="H628" s="70"/>
      <c r="I628" s="70"/>
      <c r="J628" s="70"/>
      <c r="K628" s="70"/>
      <c r="L628" s="70"/>
    </row>
    <row r="629" spans="1:12" x14ac:dyDescent="0.2">
      <c r="A629" s="70"/>
      <c r="B629" s="70"/>
      <c r="C629" s="70"/>
      <c r="D629" s="70"/>
      <c r="E629" s="70"/>
      <c r="F629" s="268"/>
      <c r="G629" s="268"/>
      <c r="H629" s="70"/>
      <c r="I629" s="70"/>
      <c r="J629" s="70"/>
      <c r="K629" s="70"/>
      <c r="L629" s="70"/>
    </row>
    <row r="630" spans="1:12" x14ac:dyDescent="0.2">
      <c r="A630" s="70"/>
      <c r="B630" s="70"/>
      <c r="C630" s="70"/>
      <c r="D630" s="70"/>
      <c r="E630" s="70"/>
      <c r="F630" s="268"/>
      <c r="G630" s="268"/>
      <c r="H630" s="70"/>
      <c r="I630" s="70"/>
      <c r="J630" s="70"/>
      <c r="K630" s="70"/>
      <c r="L630" s="70"/>
    </row>
    <row r="631" spans="1:12" x14ac:dyDescent="0.2">
      <c r="A631" s="70"/>
      <c r="B631" s="70"/>
      <c r="C631" s="70"/>
      <c r="D631" s="70"/>
      <c r="E631" s="70"/>
      <c r="F631" s="268"/>
      <c r="G631" s="268"/>
      <c r="H631" s="70"/>
      <c r="I631" s="70"/>
      <c r="J631" s="70"/>
      <c r="K631" s="70"/>
      <c r="L631" s="70"/>
    </row>
    <row r="632" spans="1:12" x14ac:dyDescent="0.2">
      <c r="A632" s="70"/>
      <c r="B632" s="70"/>
      <c r="C632" s="70"/>
      <c r="D632" s="70"/>
      <c r="E632" s="70"/>
      <c r="F632" s="268"/>
      <c r="G632" s="268"/>
      <c r="H632" s="70"/>
      <c r="I632" s="70"/>
      <c r="J632" s="70"/>
      <c r="K632" s="70"/>
      <c r="L632" s="70"/>
    </row>
    <row r="633" spans="1:12" x14ac:dyDescent="0.2">
      <c r="A633" s="70"/>
      <c r="B633" s="70"/>
      <c r="C633" s="70"/>
      <c r="D633" s="70"/>
      <c r="E633" s="70"/>
      <c r="F633" s="268"/>
      <c r="G633" s="268"/>
      <c r="H633" s="70"/>
      <c r="I633" s="70"/>
      <c r="J633" s="70"/>
      <c r="K633" s="70"/>
      <c r="L633" s="70"/>
    </row>
    <row r="634" spans="1:12" x14ac:dyDescent="0.2">
      <c r="A634" s="70"/>
      <c r="B634" s="70"/>
      <c r="C634" s="70"/>
      <c r="D634" s="70"/>
      <c r="E634" s="70"/>
      <c r="F634" s="268"/>
      <c r="G634" s="268"/>
      <c r="H634" s="70"/>
      <c r="I634" s="70"/>
      <c r="J634" s="70"/>
      <c r="K634" s="70"/>
      <c r="L634" s="70"/>
    </row>
    <row r="635" spans="1:12" x14ac:dyDescent="0.2">
      <c r="A635" s="70"/>
      <c r="B635" s="70"/>
      <c r="C635" s="70"/>
      <c r="D635" s="70"/>
      <c r="E635" s="70"/>
      <c r="F635" s="268"/>
      <c r="G635" s="268"/>
      <c r="H635" s="70"/>
      <c r="I635" s="70"/>
      <c r="J635" s="70"/>
      <c r="K635" s="70"/>
      <c r="L635" s="70"/>
    </row>
    <row r="636" spans="1:12" x14ac:dyDescent="0.2">
      <c r="A636" s="70"/>
      <c r="B636" s="70"/>
      <c r="C636" s="70"/>
      <c r="D636" s="70"/>
      <c r="E636" s="70"/>
      <c r="F636" s="268"/>
      <c r="G636" s="268"/>
      <c r="H636" s="70"/>
      <c r="I636" s="70"/>
      <c r="J636" s="70"/>
      <c r="K636" s="70"/>
      <c r="L636" s="70"/>
    </row>
    <row r="637" spans="1:12" x14ac:dyDescent="0.2">
      <c r="A637" s="70"/>
      <c r="B637" s="70"/>
      <c r="C637" s="70"/>
      <c r="D637" s="70"/>
      <c r="E637" s="70"/>
      <c r="F637" s="268"/>
      <c r="G637" s="268"/>
      <c r="H637" s="70"/>
      <c r="I637" s="70"/>
      <c r="J637" s="70"/>
      <c r="K637" s="70"/>
      <c r="L637" s="70"/>
    </row>
    <row r="638" spans="1:12" x14ac:dyDescent="0.2">
      <c r="A638" s="70"/>
      <c r="B638" s="70"/>
      <c r="C638" s="70"/>
      <c r="D638" s="70"/>
      <c r="E638" s="70"/>
      <c r="F638" s="268"/>
      <c r="G638" s="268"/>
      <c r="H638" s="70"/>
      <c r="I638" s="70"/>
      <c r="J638" s="70"/>
      <c r="K638" s="70"/>
      <c r="L638" s="70"/>
    </row>
    <row r="639" spans="1:12" x14ac:dyDescent="0.2">
      <c r="A639" s="70"/>
      <c r="B639" s="70"/>
      <c r="C639" s="70"/>
      <c r="D639" s="70"/>
      <c r="E639" s="70"/>
      <c r="F639" s="268"/>
      <c r="G639" s="268"/>
      <c r="H639" s="70"/>
      <c r="I639" s="70"/>
      <c r="J639" s="70"/>
      <c r="K639" s="70"/>
      <c r="L639" s="70"/>
    </row>
    <row r="640" spans="1:12" x14ac:dyDescent="0.2">
      <c r="A640" s="70"/>
      <c r="B640" s="70"/>
      <c r="C640" s="70"/>
      <c r="D640" s="70"/>
      <c r="E640" s="70"/>
      <c r="F640" s="268"/>
      <c r="G640" s="268"/>
      <c r="H640" s="70"/>
      <c r="I640" s="70"/>
      <c r="J640" s="70"/>
      <c r="K640" s="70"/>
      <c r="L640" s="70"/>
    </row>
    <row r="641" spans="1:12" x14ac:dyDescent="0.2">
      <c r="A641" s="70"/>
      <c r="B641" s="70"/>
      <c r="C641" s="70"/>
      <c r="D641" s="70"/>
      <c r="E641" s="70"/>
      <c r="F641" s="268"/>
      <c r="G641" s="268"/>
      <c r="H641" s="70"/>
      <c r="I641" s="70"/>
      <c r="J641" s="70"/>
      <c r="K641" s="70"/>
      <c r="L641" s="70"/>
    </row>
    <row r="642" spans="1:12" x14ac:dyDescent="0.2">
      <c r="A642" s="70"/>
      <c r="B642" s="70"/>
      <c r="C642" s="70"/>
      <c r="D642" s="70"/>
      <c r="E642" s="70"/>
      <c r="F642" s="268"/>
      <c r="G642" s="268"/>
      <c r="H642" s="70"/>
      <c r="I642" s="70"/>
      <c r="J642" s="70"/>
      <c r="K642" s="70"/>
      <c r="L642" s="70"/>
    </row>
    <row r="643" spans="1:12" x14ac:dyDescent="0.2">
      <c r="A643" s="70"/>
      <c r="B643" s="70"/>
      <c r="C643" s="70"/>
      <c r="D643" s="70"/>
      <c r="E643" s="70"/>
      <c r="F643" s="268"/>
      <c r="G643" s="268"/>
      <c r="H643" s="70"/>
      <c r="I643" s="70"/>
      <c r="J643" s="70"/>
      <c r="K643" s="70"/>
      <c r="L643" s="70"/>
    </row>
    <row r="644" spans="1:12" x14ac:dyDescent="0.2">
      <c r="A644" s="70"/>
      <c r="B644" s="70"/>
      <c r="C644" s="70"/>
      <c r="D644" s="70"/>
      <c r="E644" s="70"/>
      <c r="F644" s="268"/>
      <c r="G644" s="268"/>
      <c r="H644" s="70"/>
      <c r="I644" s="70"/>
      <c r="J644" s="70"/>
      <c r="K644" s="70"/>
      <c r="L644" s="70"/>
    </row>
    <row r="645" spans="1:12" x14ac:dyDescent="0.2">
      <c r="A645" s="70"/>
      <c r="B645" s="70"/>
      <c r="C645" s="70"/>
      <c r="D645" s="70"/>
      <c r="E645" s="70"/>
      <c r="F645" s="268"/>
      <c r="G645" s="268"/>
      <c r="H645" s="70"/>
      <c r="I645" s="70"/>
      <c r="J645" s="70"/>
      <c r="K645" s="70"/>
      <c r="L645" s="70"/>
    </row>
    <row r="646" spans="1:12" x14ac:dyDescent="0.2">
      <c r="A646" s="70"/>
      <c r="B646" s="70"/>
      <c r="C646" s="70"/>
      <c r="D646" s="70"/>
      <c r="E646" s="70"/>
      <c r="F646" s="268"/>
      <c r="G646" s="268"/>
      <c r="H646" s="70"/>
      <c r="I646" s="70"/>
      <c r="J646" s="70"/>
      <c r="K646" s="70"/>
      <c r="L646" s="70"/>
    </row>
    <row r="647" spans="1:12" x14ac:dyDescent="0.2">
      <c r="A647" s="70"/>
      <c r="B647" s="70"/>
      <c r="C647" s="70"/>
      <c r="D647" s="70"/>
      <c r="E647" s="70"/>
      <c r="F647" s="268"/>
      <c r="G647" s="268"/>
      <c r="H647" s="70"/>
      <c r="I647" s="70"/>
      <c r="J647" s="70"/>
      <c r="K647" s="70"/>
      <c r="L647" s="70"/>
    </row>
    <row r="648" spans="1:12" x14ac:dyDescent="0.2">
      <c r="A648" s="70"/>
      <c r="B648" s="70"/>
      <c r="C648" s="70"/>
      <c r="D648" s="70"/>
      <c r="E648" s="70"/>
      <c r="F648" s="268"/>
      <c r="G648" s="268"/>
      <c r="H648" s="70"/>
      <c r="I648" s="70"/>
      <c r="J648" s="70"/>
      <c r="K648" s="70"/>
      <c r="L648" s="70"/>
    </row>
    <row r="649" spans="1:12" x14ac:dyDescent="0.2">
      <c r="A649" s="70"/>
      <c r="B649" s="70"/>
      <c r="C649" s="70"/>
      <c r="D649" s="70"/>
      <c r="E649" s="70"/>
      <c r="F649" s="268"/>
      <c r="G649" s="268"/>
      <c r="H649" s="70"/>
      <c r="I649" s="70"/>
      <c r="J649" s="70"/>
      <c r="K649" s="70"/>
      <c r="L649" s="70"/>
    </row>
    <row r="650" spans="1:12" x14ac:dyDescent="0.2">
      <c r="A650" s="70"/>
      <c r="B650" s="70"/>
      <c r="C650" s="70"/>
      <c r="D650" s="70"/>
      <c r="E650" s="70"/>
      <c r="F650" s="268"/>
      <c r="G650" s="268"/>
      <c r="H650" s="70"/>
      <c r="I650" s="70"/>
      <c r="J650" s="70"/>
      <c r="K650" s="70"/>
      <c r="L650" s="70"/>
    </row>
    <row r="651" spans="1:12" x14ac:dyDescent="0.2">
      <c r="A651" s="70"/>
      <c r="B651" s="70"/>
      <c r="C651" s="70"/>
      <c r="D651" s="70"/>
      <c r="E651" s="70"/>
      <c r="F651" s="268"/>
      <c r="G651" s="268"/>
      <c r="H651" s="70"/>
      <c r="I651" s="70"/>
      <c r="J651" s="70"/>
      <c r="K651" s="70"/>
      <c r="L651" s="70"/>
    </row>
    <row r="652" spans="1:12" x14ac:dyDescent="0.2">
      <c r="A652" s="70"/>
      <c r="B652" s="70"/>
      <c r="C652" s="70"/>
      <c r="D652" s="70"/>
      <c r="E652" s="70"/>
      <c r="F652" s="268"/>
      <c r="G652" s="268"/>
      <c r="H652" s="70"/>
      <c r="I652" s="70"/>
      <c r="J652" s="70"/>
      <c r="K652" s="70"/>
      <c r="L652" s="70"/>
    </row>
    <row r="653" spans="1:12" x14ac:dyDescent="0.2">
      <c r="A653" s="70"/>
      <c r="B653" s="70"/>
      <c r="C653" s="70"/>
      <c r="D653" s="70"/>
      <c r="E653" s="70"/>
      <c r="F653" s="268"/>
      <c r="G653" s="268"/>
      <c r="H653" s="70"/>
      <c r="I653" s="70"/>
      <c r="J653" s="70"/>
      <c r="K653" s="70"/>
      <c r="L653" s="70"/>
    </row>
    <row r="654" spans="1:12" x14ac:dyDescent="0.2">
      <c r="A654" s="70"/>
      <c r="B654" s="70"/>
      <c r="C654" s="70"/>
      <c r="D654" s="70"/>
      <c r="E654" s="70"/>
      <c r="F654" s="268"/>
      <c r="G654" s="268"/>
      <c r="H654" s="70"/>
      <c r="I654" s="70"/>
      <c r="J654" s="70"/>
      <c r="K654" s="70"/>
      <c r="L654" s="70"/>
    </row>
    <row r="655" spans="1:12" x14ac:dyDescent="0.2">
      <c r="A655" s="70"/>
      <c r="B655" s="70"/>
      <c r="C655" s="70"/>
      <c r="D655" s="70"/>
      <c r="E655" s="70"/>
      <c r="F655" s="268"/>
      <c r="G655" s="268"/>
      <c r="H655" s="70"/>
      <c r="I655" s="70"/>
      <c r="J655" s="70"/>
      <c r="K655" s="70"/>
      <c r="L655" s="70"/>
    </row>
    <row r="656" spans="1:12" x14ac:dyDescent="0.2">
      <c r="A656" s="70"/>
      <c r="B656" s="70"/>
      <c r="C656" s="70"/>
      <c r="D656" s="70"/>
      <c r="E656" s="70"/>
      <c r="F656" s="268"/>
      <c r="G656" s="268"/>
      <c r="H656" s="70"/>
      <c r="I656" s="70"/>
      <c r="J656" s="70"/>
      <c r="K656" s="70"/>
      <c r="L656" s="70"/>
    </row>
    <row r="657" spans="1:12" x14ac:dyDescent="0.2">
      <c r="A657" s="70"/>
      <c r="B657" s="70"/>
      <c r="C657" s="70"/>
      <c r="D657" s="70"/>
      <c r="E657" s="70"/>
      <c r="F657" s="268"/>
      <c r="G657" s="268"/>
      <c r="H657" s="70"/>
      <c r="I657" s="70"/>
      <c r="J657" s="70"/>
      <c r="K657" s="70"/>
      <c r="L657" s="70"/>
    </row>
    <row r="658" spans="1:12" x14ac:dyDescent="0.2">
      <c r="A658" s="70"/>
      <c r="B658" s="70"/>
      <c r="C658" s="70"/>
      <c r="D658" s="70"/>
      <c r="E658" s="70"/>
      <c r="F658" s="268"/>
      <c r="G658" s="268"/>
      <c r="H658" s="70"/>
      <c r="I658" s="70"/>
      <c r="J658" s="70"/>
      <c r="K658" s="70"/>
      <c r="L658" s="70"/>
    </row>
    <row r="659" spans="1:12" x14ac:dyDescent="0.2">
      <c r="A659" s="70"/>
      <c r="B659" s="70"/>
      <c r="C659" s="70"/>
      <c r="D659" s="70"/>
      <c r="E659" s="70"/>
      <c r="F659" s="268"/>
      <c r="G659" s="268"/>
      <c r="H659" s="70"/>
      <c r="I659" s="70"/>
      <c r="J659" s="70"/>
      <c r="K659" s="70"/>
      <c r="L659" s="70"/>
    </row>
    <row r="660" spans="1:12" x14ac:dyDescent="0.2">
      <c r="A660" s="70"/>
      <c r="B660" s="70"/>
      <c r="C660" s="70"/>
      <c r="D660" s="70"/>
      <c r="E660" s="70"/>
      <c r="F660" s="268"/>
      <c r="G660" s="268"/>
      <c r="H660" s="70"/>
      <c r="I660" s="70"/>
      <c r="J660" s="70"/>
      <c r="K660" s="70"/>
      <c r="L660" s="70"/>
    </row>
    <row r="661" spans="1:12" x14ac:dyDescent="0.2">
      <c r="A661" s="70"/>
      <c r="B661" s="70"/>
      <c r="C661" s="70"/>
      <c r="D661" s="70"/>
      <c r="E661" s="70"/>
      <c r="F661" s="268"/>
      <c r="G661" s="268"/>
      <c r="H661" s="70"/>
      <c r="I661" s="70"/>
      <c r="J661" s="70"/>
      <c r="K661" s="70"/>
      <c r="L661" s="70"/>
    </row>
    <row r="662" spans="1:12" x14ac:dyDescent="0.2">
      <c r="A662" s="70"/>
      <c r="B662" s="70"/>
      <c r="C662" s="70"/>
      <c r="D662" s="70"/>
      <c r="E662" s="70"/>
      <c r="F662" s="268"/>
      <c r="G662" s="268"/>
      <c r="H662" s="70"/>
      <c r="I662" s="70"/>
      <c r="J662" s="70"/>
      <c r="K662" s="70"/>
      <c r="L662" s="70"/>
    </row>
    <row r="663" spans="1:12" x14ac:dyDescent="0.2">
      <c r="A663" s="70"/>
      <c r="B663" s="70"/>
      <c r="C663" s="70"/>
      <c r="D663" s="70"/>
      <c r="E663" s="70"/>
      <c r="F663" s="268"/>
      <c r="G663" s="268"/>
      <c r="H663" s="70"/>
      <c r="I663" s="70"/>
      <c r="J663" s="70"/>
      <c r="K663" s="70"/>
      <c r="L663" s="70"/>
    </row>
    <row r="664" spans="1:12" x14ac:dyDescent="0.2">
      <c r="A664" s="70"/>
      <c r="B664" s="70"/>
      <c r="C664" s="70"/>
      <c r="D664" s="70"/>
      <c r="E664" s="70"/>
      <c r="F664" s="268"/>
      <c r="G664" s="268"/>
      <c r="H664" s="70"/>
      <c r="I664" s="70"/>
      <c r="J664" s="70"/>
      <c r="K664" s="70"/>
      <c r="L664" s="70"/>
    </row>
    <row r="665" spans="1:12" x14ac:dyDescent="0.2">
      <c r="A665" s="70"/>
      <c r="B665" s="70"/>
      <c r="C665" s="70"/>
      <c r="D665" s="70"/>
      <c r="E665" s="70"/>
      <c r="F665" s="268"/>
      <c r="G665" s="268"/>
      <c r="H665" s="70"/>
      <c r="I665" s="70"/>
      <c r="J665" s="70"/>
      <c r="K665" s="70"/>
      <c r="L665" s="70"/>
    </row>
    <row r="666" spans="1:12" x14ac:dyDescent="0.2">
      <c r="A666" s="70"/>
      <c r="B666" s="70"/>
      <c r="C666" s="70"/>
      <c r="D666" s="70"/>
      <c r="E666" s="70"/>
      <c r="F666" s="268"/>
      <c r="G666" s="268"/>
      <c r="H666" s="70"/>
      <c r="I666" s="70"/>
      <c r="J666" s="70"/>
      <c r="K666" s="70"/>
      <c r="L666" s="70"/>
    </row>
    <row r="667" spans="1:12" x14ac:dyDescent="0.2">
      <c r="A667" s="70"/>
      <c r="B667" s="70"/>
      <c r="C667" s="70"/>
      <c r="D667" s="70"/>
      <c r="E667" s="70"/>
      <c r="F667" s="268"/>
      <c r="G667" s="268"/>
      <c r="H667" s="70"/>
      <c r="I667" s="70"/>
      <c r="J667" s="70"/>
      <c r="K667" s="70"/>
      <c r="L667" s="70"/>
    </row>
    <row r="668" spans="1:12" x14ac:dyDescent="0.2">
      <c r="A668" s="70"/>
      <c r="B668" s="70"/>
      <c r="C668" s="70"/>
      <c r="D668" s="70"/>
      <c r="E668" s="70"/>
      <c r="F668" s="268"/>
      <c r="G668" s="268"/>
      <c r="H668" s="70"/>
      <c r="I668" s="70"/>
      <c r="J668" s="70"/>
      <c r="K668" s="70"/>
      <c r="L668" s="70"/>
    </row>
    <row r="669" spans="1:12" x14ac:dyDescent="0.2">
      <c r="A669" s="70"/>
      <c r="B669" s="70"/>
      <c r="C669" s="70"/>
      <c r="D669" s="70"/>
      <c r="E669" s="70"/>
      <c r="F669" s="268"/>
      <c r="G669" s="268"/>
      <c r="H669" s="70"/>
      <c r="I669" s="70"/>
      <c r="J669" s="70"/>
      <c r="K669" s="70"/>
      <c r="L669" s="70"/>
    </row>
    <row r="670" spans="1:12" x14ac:dyDescent="0.2">
      <c r="A670" s="70"/>
      <c r="B670" s="70"/>
      <c r="C670" s="70"/>
      <c r="D670" s="70"/>
      <c r="E670" s="70"/>
      <c r="F670" s="268"/>
      <c r="G670" s="268"/>
      <c r="H670" s="70"/>
      <c r="I670" s="70"/>
      <c r="J670" s="70"/>
      <c r="K670" s="70"/>
      <c r="L670" s="70"/>
    </row>
    <row r="671" spans="1:12" x14ac:dyDescent="0.2">
      <c r="A671" s="70"/>
      <c r="B671" s="70"/>
      <c r="C671" s="70"/>
      <c r="D671" s="70"/>
      <c r="E671" s="70"/>
      <c r="F671" s="268"/>
      <c r="G671" s="268"/>
      <c r="H671" s="70"/>
      <c r="I671" s="70"/>
      <c r="J671" s="70"/>
      <c r="K671" s="70"/>
      <c r="L671" s="70"/>
    </row>
    <row r="672" spans="1:12" x14ac:dyDescent="0.2">
      <c r="A672" s="70"/>
      <c r="B672" s="70"/>
      <c r="C672" s="70"/>
      <c r="D672" s="70"/>
      <c r="E672" s="70"/>
      <c r="F672" s="268"/>
      <c r="G672" s="268"/>
      <c r="H672" s="70"/>
      <c r="I672" s="70"/>
      <c r="J672" s="70"/>
      <c r="K672" s="70"/>
      <c r="L672" s="70"/>
    </row>
    <row r="673" spans="1:12" x14ac:dyDescent="0.2">
      <c r="A673" s="70"/>
      <c r="B673" s="70"/>
      <c r="C673" s="70"/>
      <c r="D673" s="70"/>
      <c r="E673" s="70"/>
      <c r="F673" s="268"/>
      <c r="G673" s="268"/>
      <c r="H673" s="70"/>
      <c r="I673" s="70"/>
      <c r="J673" s="70"/>
      <c r="K673" s="70"/>
      <c r="L673" s="70"/>
    </row>
    <row r="674" spans="1:12" x14ac:dyDescent="0.2">
      <c r="A674" s="70"/>
      <c r="B674" s="70"/>
      <c r="C674" s="70"/>
      <c r="D674" s="70"/>
      <c r="E674" s="70"/>
      <c r="F674" s="268"/>
      <c r="G674" s="268"/>
      <c r="H674" s="70"/>
      <c r="I674" s="70"/>
      <c r="J674" s="70"/>
      <c r="K674" s="70"/>
      <c r="L674" s="70"/>
    </row>
    <row r="675" spans="1:12" x14ac:dyDescent="0.2">
      <c r="A675" s="70"/>
      <c r="B675" s="70"/>
      <c r="C675" s="70"/>
      <c r="D675" s="70"/>
      <c r="E675" s="70"/>
      <c r="F675" s="268"/>
      <c r="G675" s="268"/>
      <c r="H675" s="70"/>
      <c r="I675" s="70"/>
      <c r="J675" s="70"/>
      <c r="K675" s="70"/>
      <c r="L675" s="70"/>
    </row>
    <row r="676" spans="1:12" x14ac:dyDescent="0.2">
      <c r="A676" s="70"/>
      <c r="B676" s="70"/>
      <c r="C676" s="70"/>
      <c r="D676" s="70"/>
      <c r="E676" s="70"/>
      <c r="F676" s="268"/>
      <c r="G676" s="268"/>
      <c r="H676" s="70"/>
      <c r="I676" s="70"/>
      <c r="J676" s="70"/>
      <c r="K676" s="70"/>
      <c r="L676" s="70"/>
    </row>
    <row r="677" spans="1:12" x14ac:dyDescent="0.2">
      <c r="A677" s="70"/>
      <c r="B677" s="70"/>
      <c r="C677" s="70"/>
      <c r="D677" s="70"/>
      <c r="E677" s="70"/>
      <c r="F677" s="268"/>
      <c r="G677" s="268"/>
      <c r="H677" s="70"/>
      <c r="I677" s="70"/>
      <c r="J677" s="70"/>
      <c r="K677" s="70"/>
      <c r="L677" s="70"/>
    </row>
    <row r="678" spans="1:12" x14ac:dyDescent="0.2">
      <c r="A678" s="70"/>
      <c r="B678" s="70"/>
      <c r="C678" s="70"/>
      <c r="D678" s="70"/>
      <c r="E678" s="70"/>
      <c r="F678" s="268"/>
      <c r="G678" s="268"/>
      <c r="H678" s="70"/>
      <c r="I678" s="70"/>
      <c r="J678" s="70"/>
      <c r="K678" s="70"/>
      <c r="L678" s="70"/>
    </row>
    <row r="679" spans="1:12" x14ac:dyDescent="0.2">
      <c r="A679" s="70"/>
      <c r="B679" s="70"/>
      <c r="C679" s="70"/>
      <c r="D679" s="70"/>
      <c r="E679" s="70"/>
      <c r="F679" s="268"/>
      <c r="G679" s="268"/>
      <c r="H679" s="70"/>
      <c r="I679" s="70"/>
      <c r="J679" s="70"/>
      <c r="K679" s="70"/>
      <c r="L679" s="70"/>
    </row>
    <row r="680" spans="1:12" x14ac:dyDescent="0.2">
      <c r="A680" s="70"/>
      <c r="B680" s="70"/>
      <c r="C680" s="70"/>
      <c r="D680" s="70"/>
      <c r="E680" s="70"/>
      <c r="F680" s="268"/>
      <c r="G680" s="268"/>
      <c r="H680" s="70"/>
      <c r="I680" s="70"/>
      <c r="J680" s="70"/>
      <c r="K680" s="70"/>
      <c r="L680" s="70"/>
    </row>
    <row r="681" spans="1:12" x14ac:dyDescent="0.2">
      <c r="L681" s="70"/>
    </row>
    <row r="682" spans="1:12" x14ac:dyDescent="0.2">
      <c r="L682" s="70"/>
    </row>
    <row r="683" spans="1:12" x14ac:dyDescent="0.2">
      <c r="L683" s="70"/>
    </row>
    <row r="684" spans="1:12" x14ac:dyDescent="0.2">
      <c r="L684" s="70"/>
    </row>
    <row r="685" spans="1:12" x14ac:dyDescent="0.2">
      <c r="L685" s="70"/>
    </row>
    <row r="686" spans="1:12" x14ac:dyDescent="0.2">
      <c r="L686" s="70"/>
    </row>
    <row r="687" spans="1:12" x14ac:dyDescent="0.2">
      <c r="L687" s="70"/>
    </row>
    <row r="688" spans="1:12" x14ac:dyDescent="0.2">
      <c r="L688" s="70"/>
    </row>
    <row r="689" spans="12:12" x14ac:dyDescent="0.2">
      <c r="L689" s="70"/>
    </row>
  </sheetData>
  <mergeCells count="3">
    <mergeCell ref="E5:F5"/>
    <mergeCell ref="G5:H5"/>
    <mergeCell ref="A1:S2"/>
  </mergeCells>
  <phoneticPr fontId="12" type="noConversion"/>
  <conditionalFormatting sqref="G7 G9">
    <cfRule type="expression" dxfId="17" priority="13" stopIfTrue="1">
      <formula>IF(AND($F$7=$F$9,$F$7&lt;&gt;"",$F$9&lt;&gt;""),1,0)</formula>
    </cfRule>
  </conditionalFormatting>
  <conditionalFormatting sqref="G11 G13">
    <cfRule type="expression" dxfId="16" priority="14" stopIfTrue="1">
      <formula>IF(AND($F$11=$F$13,$F$11&lt;&gt;"",$F$13&lt;&gt;""),1,0)</formula>
    </cfRule>
  </conditionalFormatting>
  <conditionalFormatting sqref="E8">
    <cfRule type="expression" dxfId="15" priority="15" stopIfTrue="1">
      <formula>IF(OR($E$8="hoy!",$E$8="en juego"),1,0)</formula>
    </cfRule>
  </conditionalFormatting>
  <conditionalFormatting sqref="E12">
    <cfRule type="expression" dxfId="14" priority="16" stopIfTrue="1">
      <formula>IF(OR($E$12="hoy!",$E$12="en juego"),1,0)</formula>
    </cfRule>
  </conditionalFormatting>
  <conditionalFormatting sqref="A8">
    <cfRule type="expression" dxfId="13" priority="11" stopIfTrue="1">
      <formula>IF(OR($E$8="en juego",$E$8="hoy!"),1,0)</formula>
    </cfRule>
  </conditionalFormatting>
  <conditionalFormatting sqref="B8">
    <cfRule type="expression" dxfId="12" priority="10" stopIfTrue="1">
      <formula>IF(OR($E$8="en juego",$E$8="hoy!"),1,0)</formula>
    </cfRule>
  </conditionalFormatting>
  <conditionalFormatting sqref="C8">
    <cfRule type="expression" dxfId="11" priority="8" stopIfTrue="1">
      <formula>IF(OR($E$8="en juego",$E$8="hoy!"),1,0)</formula>
    </cfRule>
  </conditionalFormatting>
  <conditionalFormatting sqref="A12">
    <cfRule type="expression" dxfId="10" priority="7" stopIfTrue="1">
      <formula>IF(OR($E$8="en juego",$E$8="hoy!"),1,0)</formula>
    </cfRule>
  </conditionalFormatting>
  <conditionalFormatting sqref="B12">
    <cfRule type="expression" dxfId="9" priority="6" stopIfTrue="1">
      <formula>IF(OR($E$8="en juego",$E$8="hoy!"),1,0)</formula>
    </cfRule>
  </conditionalFormatting>
  <conditionalFormatting sqref="D12">
    <cfRule type="expression" dxfId="8" priority="5" stopIfTrue="1">
      <formula>IF(OR($E$13="en juego",$E$13="hoy!"),1,0)</formula>
    </cfRule>
  </conditionalFormatting>
  <conditionalFormatting sqref="C12">
    <cfRule type="expression" dxfId="7" priority="2" stopIfTrue="1">
      <formula>IF(OR($E$8="en juego",$E$8="hoy!"),1,0)</formula>
    </cfRule>
  </conditionalFormatting>
  <conditionalFormatting sqref="D8">
    <cfRule type="expression" dxfId="6" priority="1" stopIfTrue="1">
      <formula>IF(OR($E$13="en juego",$E$13="hoy!"),1,0)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27"/>
  <sheetViews>
    <sheetView showGridLines="0" showOutlineSymbols="0" topLeftCell="A3" zoomScale="98" zoomScaleNormal="98" workbookViewId="0">
      <selection activeCell="L7" sqref="L7:M7"/>
    </sheetView>
  </sheetViews>
  <sheetFormatPr baseColWidth="10" defaultColWidth="9.140625" defaultRowHeight="12.75" x14ac:dyDescent="0.2"/>
  <cols>
    <col min="1" max="1" width="2.7109375" style="130" customWidth="1"/>
    <col min="2" max="2" width="23.710937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0.85546875" style="130" customWidth="1"/>
    <col min="7" max="7" width="26.28515625" style="130" customWidth="1"/>
    <col min="8" max="15" width="8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54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0" s="129" customFormat="1" ht="90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11" t="s">
        <v>12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P4" s="300" t="s">
        <v>78</v>
      </c>
      <c r="Q4" s="301"/>
      <c r="R4" s="301"/>
      <c r="S4" s="302"/>
    </row>
    <row r="5" spans="1:20" ht="12.75" customHeight="1" x14ac:dyDescent="0.2">
      <c r="B5" s="316"/>
      <c r="C5" s="317"/>
      <c r="D5" s="317"/>
      <c r="E5" s="317"/>
      <c r="F5" s="318"/>
      <c r="G5" s="167" t="s">
        <v>63</v>
      </c>
      <c r="H5" s="314" t="s">
        <v>27</v>
      </c>
      <c r="I5" s="315"/>
      <c r="J5" s="314" t="s">
        <v>60</v>
      </c>
      <c r="K5" s="315"/>
      <c r="L5" s="314" t="s">
        <v>37</v>
      </c>
      <c r="M5" s="315"/>
      <c r="P5" s="303"/>
      <c r="Q5" s="304"/>
      <c r="R5" s="304"/>
      <c r="S5" s="305"/>
    </row>
    <row r="6" spans="1:20" ht="24" customHeight="1" thickBot="1" x14ac:dyDescent="0.25">
      <c r="A6" s="103" t="str">
        <f t="shared" ref="A6:A11" si="0">IF(OR(L6="finalizado",L6="en juego",L6="hoy!"),"Ø","")</f>
        <v/>
      </c>
      <c r="B6" s="171" t="str">
        <f ca="1">CELL("CONTENIDO",P7)</f>
        <v>AGAR. IGOL</v>
      </c>
      <c r="C6" s="155"/>
      <c r="D6" s="156" t="s">
        <v>13</v>
      </c>
      <c r="E6" s="155"/>
      <c r="F6" s="166" t="str">
        <f ca="1">CELL("CONTENIDO",P9)</f>
        <v>MIGA DE PAN</v>
      </c>
      <c r="G6" s="175" t="s">
        <v>80</v>
      </c>
      <c r="H6" s="298">
        <v>42291</v>
      </c>
      <c r="I6" s="299"/>
      <c r="J6" s="297">
        <v>0.54166666666666663</v>
      </c>
      <c r="K6" s="297"/>
      <c r="L6" s="295"/>
      <c r="M6" s="296"/>
      <c r="O6" s="134"/>
      <c r="P6" s="306"/>
      <c r="Q6" s="307"/>
      <c r="R6" s="307"/>
      <c r="S6" s="308"/>
    </row>
    <row r="7" spans="1:20" ht="24" customHeight="1" x14ac:dyDescent="0.35">
      <c r="A7" s="103" t="str">
        <f t="shared" si="0"/>
        <v/>
      </c>
      <c r="B7" s="171" t="str">
        <f ca="1">CELL("CONTENIDO",P11)</f>
        <v>INVALIDOS TEAM</v>
      </c>
      <c r="C7" s="155"/>
      <c r="D7" s="156" t="s">
        <v>13</v>
      </c>
      <c r="E7" s="155"/>
      <c r="F7" s="166" t="str">
        <f ca="1">CELL("CONTENIDO",P13)</f>
        <v>X VIDEOS</v>
      </c>
      <c r="G7" s="175" t="s">
        <v>80</v>
      </c>
      <c r="H7" s="298">
        <v>42290</v>
      </c>
      <c r="I7" s="299"/>
      <c r="J7" s="297">
        <v>0.58333333333333337</v>
      </c>
      <c r="K7" s="297"/>
      <c r="L7" s="295"/>
      <c r="M7" s="296"/>
      <c r="N7" s="135"/>
      <c r="O7" s="104"/>
      <c r="P7" s="292" t="s">
        <v>165</v>
      </c>
      <c r="Q7" s="293"/>
      <c r="R7" s="293"/>
      <c r="S7" s="294"/>
    </row>
    <row r="8" spans="1:20" ht="24" customHeight="1" x14ac:dyDescent="0.4">
      <c r="A8" s="103" t="str">
        <f t="shared" si="0"/>
        <v/>
      </c>
      <c r="B8" s="165" t="str">
        <f ca="1">CELL("CONTENIDO",P7)</f>
        <v>AGAR. IGOL</v>
      </c>
      <c r="C8" s="155"/>
      <c r="D8" s="156" t="s">
        <v>13</v>
      </c>
      <c r="E8" s="155"/>
      <c r="F8" s="172" t="str">
        <f ca="1">CELL("CONTENIDO",P11)</f>
        <v>INVALIDOS TEAM</v>
      </c>
      <c r="G8" s="175" t="s">
        <v>80</v>
      </c>
      <c r="H8" s="298">
        <v>42307</v>
      </c>
      <c r="I8" s="299"/>
      <c r="J8" s="297">
        <v>0.54166666666666663</v>
      </c>
      <c r="K8" s="297"/>
      <c r="L8" s="295"/>
      <c r="M8" s="296"/>
      <c r="N8" s="136"/>
      <c r="O8" s="105"/>
      <c r="P8" s="286"/>
      <c r="Q8" s="287"/>
      <c r="R8" s="287"/>
      <c r="S8" s="288"/>
    </row>
    <row r="9" spans="1:20" ht="24" customHeight="1" x14ac:dyDescent="0.2">
      <c r="A9" s="103" t="str">
        <f t="shared" si="0"/>
        <v/>
      </c>
      <c r="B9" s="165" t="str">
        <f ca="1">CELL("CONTENIDO",P9)</f>
        <v>MIGA DE PAN</v>
      </c>
      <c r="C9" s="155"/>
      <c r="D9" s="156" t="s">
        <v>13</v>
      </c>
      <c r="E9" s="155"/>
      <c r="F9" s="172" t="str">
        <f ca="1">CELL("CONTENIDO",P13)</f>
        <v>X VIDEOS</v>
      </c>
      <c r="G9" s="175" t="s">
        <v>80</v>
      </c>
      <c r="H9" s="298">
        <v>42304</v>
      </c>
      <c r="I9" s="299"/>
      <c r="J9" s="297">
        <v>0.58333333333333337</v>
      </c>
      <c r="K9" s="297"/>
      <c r="L9" s="295"/>
      <c r="M9" s="296"/>
      <c r="O9" s="134"/>
      <c r="P9" s="283" t="s">
        <v>166</v>
      </c>
      <c r="Q9" s="284"/>
      <c r="R9" s="284"/>
      <c r="S9" s="285"/>
    </row>
    <row r="10" spans="1:20" ht="24" customHeight="1" x14ac:dyDescent="0.2">
      <c r="A10" s="103" t="str">
        <f t="shared" si="0"/>
        <v/>
      </c>
      <c r="B10" s="165" t="str">
        <f ca="1">CELL("CONTENIDO",P7)</f>
        <v>AGAR. IGOL</v>
      </c>
      <c r="C10" s="155"/>
      <c r="D10" s="156" t="s">
        <v>13</v>
      </c>
      <c r="E10" s="155"/>
      <c r="F10" s="172" t="str">
        <f ca="1">CELL("CONTENIDO",P13)</f>
        <v>X VIDEOS</v>
      </c>
      <c r="G10" s="175" t="s">
        <v>80</v>
      </c>
      <c r="H10" s="298">
        <v>42325</v>
      </c>
      <c r="I10" s="299"/>
      <c r="J10" s="297">
        <v>0.58333333333333337</v>
      </c>
      <c r="K10" s="297"/>
      <c r="L10" s="295"/>
      <c r="M10" s="296"/>
      <c r="O10" s="134"/>
      <c r="P10" s="286"/>
      <c r="Q10" s="287"/>
      <c r="R10" s="287"/>
      <c r="S10" s="288"/>
    </row>
    <row r="11" spans="1:20" ht="24" customHeight="1" x14ac:dyDescent="0.2">
      <c r="A11" s="103" t="str">
        <f t="shared" si="0"/>
        <v/>
      </c>
      <c r="B11" s="165" t="str">
        <f ca="1">CELL("CONTENIDO",P9)</f>
        <v>MIGA DE PAN</v>
      </c>
      <c r="C11" s="155"/>
      <c r="D11" s="156" t="s">
        <v>13</v>
      </c>
      <c r="E11" s="155"/>
      <c r="F11" s="172" t="str">
        <f ca="1">CELL("CONTENIDO",P11)</f>
        <v>INVALIDOS TEAM</v>
      </c>
      <c r="G11" s="175" t="s">
        <v>80</v>
      </c>
      <c r="H11" s="298">
        <v>42325</v>
      </c>
      <c r="I11" s="299"/>
      <c r="J11" s="297">
        <v>0.54166666666666663</v>
      </c>
      <c r="K11" s="297"/>
      <c r="L11" s="295"/>
      <c r="M11" s="296"/>
      <c r="O11" s="134"/>
      <c r="P11" s="283" t="s">
        <v>167</v>
      </c>
      <c r="Q11" s="284"/>
      <c r="R11" s="284"/>
      <c r="S11" s="285"/>
    </row>
    <row r="12" spans="1:20" ht="24" customHeight="1" x14ac:dyDescent="0.2">
      <c r="A12" s="134"/>
      <c r="B12" s="139"/>
      <c r="C12" s="139"/>
      <c r="D12" s="139"/>
      <c r="E12" s="139"/>
      <c r="F12" s="139"/>
      <c r="G12" s="140"/>
      <c r="H12" s="139"/>
      <c r="L12" s="106"/>
      <c r="M12" s="106"/>
      <c r="O12" s="134"/>
      <c r="P12" s="286"/>
      <c r="Q12" s="287"/>
      <c r="R12" s="287"/>
      <c r="S12" s="288"/>
    </row>
    <row r="13" spans="1:20" ht="24" customHeight="1" x14ac:dyDescent="0.2">
      <c r="B13" s="138"/>
      <c r="C13" s="139"/>
      <c r="D13" s="139"/>
      <c r="E13" s="139"/>
      <c r="F13" s="134"/>
      <c r="G13" s="140"/>
      <c r="H13" s="139"/>
      <c r="L13" s="106"/>
      <c r="M13" s="106"/>
      <c r="O13" s="134"/>
      <c r="P13" s="283" t="s">
        <v>168</v>
      </c>
      <c r="Q13" s="284"/>
      <c r="R13" s="284"/>
      <c r="S13" s="285"/>
    </row>
    <row r="14" spans="1:20" ht="24" customHeight="1" thickBot="1" x14ac:dyDescent="0.25">
      <c r="B14" s="138"/>
      <c r="C14" s="139"/>
      <c r="D14" s="139"/>
      <c r="E14" s="139"/>
      <c r="F14" s="134"/>
      <c r="G14" s="140"/>
      <c r="H14" s="139"/>
      <c r="L14" s="106"/>
      <c r="M14" s="106"/>
      <c r="P14" s="289"/>
      <c r="Q14" s="290"/>
      <c r="R14" s="290"/>
      <c r="S14" s="291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L15" s="106"/>
      <c r="M15" s="106"/>
      <c r="O15" s="134"/>
      <c r="P15" s="134"/>
      <c r="Q15" s="134"/>
      <c r="R15" s="134"/>
      <c r="S15" s="134"/>
    </row>
    <row r="16" spans="1:20" ht="13.5" thickBot="1" x14ac:dyDescent="0.25"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5" ht="21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5" ht="21" customHeight="1" x14ac:dyDescent="0.2">
      <c r="F18" s="144" t="s">
        <v>72</v>
      </c>
      <c r="G18" s="162" t="str">
        <f ca="1">calculoA!F52</f>
        <v>AGAR. IGOL</v>
      </c>
      <c r="H18" s="160">
        <f ca="1">calculoA!G52</f>
        <v>0</v>
      </c>
      <c r="I18" s="160">
        <f ca="1">calculoA!H52</f>
        <v>0</v>
      </c>
      <c r="J18" s="160">
        <f ca="1">calculoA!I52</f>
        <v>0</v>
      </c>
      <c r="K18" s="160">
        <f ca="1">calculoA!J52</f>
        <v>0</v>
      </c>
      <c r="L18" s="160">
        <f ca="1">calculoA!K52</f>
        <v>0</v>
      </c>
      <c r="M18" s="160">
        <f ca="1">calculoA!L52</f>
        <v>0</v>
      </c>
      <c r="N18" s="160">
        <f ca="1">L18-M18</f>
        <v>0</v>
      </c>
      <c r="O18" s="161">
        <f ca="1">calculoA!M52</f>
        <v>0</v>
      </c>
    </row>
    <row r="19" spans="2:15" ht="21" customHeight="1" x14ac:dyDescent="0.2">
      <c r="F19" s="144" t="s">
        <v>72</v>
      </c>
      <c r="G19" s="162" t="str">
        <f ca="1">calculoA!F53</f>
        <v>MIGA DE PAN</v>
      </c>
      <c r="H19" s="160">
        <f ca="1">calculoA!G53</f>
        <v>0</v>
      </c>
      <c r="I19" s="160">
        <f ca="1">calculoA!H53</f>
        <v>0</v>
      </c>
      <c r="J19" s="160">
        <f ca="1">calculoA!I53</f>
        <v>0</v>
      </c>
      <c r="K19" s="160">
        <f ca="1">calculoA!J53</f>
        <v>0</v>
      </c>
      <c r="L19" s="160">
        <f ca="1">calculoA!K53</f>
        <v>0</v>
      </c>
      <c r="M19" s="160">
        <f ca="1">calculoA!L53</f>
        <v>0</v>
      </c>
      <c r="N19" s="160">
        <f ca="1">L19-M19</f>
        <v>0</v>
      </c>
      <c r="O19" s="161">
        <f ca="1">calculoA!M53</f>
        <v>0</v>
      </c>
    </row>
    <row r="20" spans="2:15" ht="21" customHeight="1" x14ac:dyDescent="0.2">
      <c r="F20" s="65"/>
      <c r="G20" s="162" t="str">
        <f ca="1">calculoA!F54</f>
        <v>INVALIDOS TEAM</v>
      </c>
      <c r="H20" s="160">
        <f ca="1">calculoA!G54</f>
        <v>0</v>
      </c>
      <c r="I20" s="160">
        <f ca="1">calculoA!H54</f>
        <v>0</v>
      </c>
      <c r="J20" s="160">
        <f ca="1">calculoA!I54</f>
        <v>0</v>
      </c>
      <c r="K20" s="160">
        <f ca="1">calculoA!J54</f>
        <v>0</v>
      </c>
      <c r="L20" s="160">
        <f ca="1">calculoA!K54</f>
        <v>0</v>
      </c>
      <c r="M20" s="160">
        <f ca="1">calculoA!L54</f>
        <v>0</v>
      </c>
      <c r="N20" s="160">
        <f ca="1">L20-M20</f>
        <v>0</v>
      </c>
      <c r="O20" s="161">
        <f ca="1">calculoA!M54</f>
        <v>0</v>
      </c>
    </row>
    <row r="21" spans="2:15" ht="21" customHeight="1" x14ac:dyDescent="0.2">
      <c r="F21" s="151"/>
      <c r="G21" s="162" t="str">
        <f ca="1">calculoA!F55</f>
        <v>X VIDEOS</v>
      </c>
      <c r="H21" s="160">
        <f ca="1">calculoA!G55</f>
        <v>0</v>
      </c>
      <c r="I21" s="160">
        <f ca="1">calculoA!H55</f>
        <v>0</v>
      </c>
      <c r="J21" s="160">
        <f ca="1">calculoA!I55</f>
        <v>0</v>
      </c>
      <c r="K21" s="160">
        <f ca="1">calculoA!J55</f>
        <v>0</v>
      </c>
      <c r="L21" s="160">
        <f ca="1">calculoA!K55</f>
        <v>0</v>
      </c>
      <c r="M21" s="160">
        <f ca="1">calculoA!L55</f>
        <v>0</v>
      </c>
      <c r="N21" s="160">
        <f ca="1">L21-M21</f>
        <v>0</v>
      </c>
      <c r="O21" s="161">
        <v>0</v>
      </c>
    </row>
    <row r="23" spans="2:15" ht="11.25" customHeight="1" x14ac:dyDescent="0.2"/>
    <row r="24" spans="2:15" ht="9" customHeight="1" x14ac:dyDescent="0.2"/>
    <row r="25" spans="2:15" x14ac:dyDescent="0.2">
      <c r="B25" s="146"/>
      <c r="C25" s="147"/>
      <c r="N25" s="107"/>
      <c r="O25" s="107"/>
    </row>
    <row r="26" spans="2:15" ht="12.75" hidden="1" customHeight="1" x14ac:dyDescent="0.2"/>
    <row r="27" spans="2:15" ht="12.75" hidden="1" customHeight="1" x14ac:dyDescent="0.2"/>
  </sheetData>
  <dataConsolidate/>
  <mergeCells count="30">
    <mergeCell ref="G16:O16"/>
    <mergeCell ref="L9:M9"/>
    <mergeCell ref="L10:M10"/>
    <mergeCell ref="L11:M11"/>
    <mergeCell ref="H9:I9"/>
    <mergeCell ref="H10:I10"/>
    <mergeCell ref="H11:I11"/>
    <mergeCell ref="J11:K11"/>
    <mergeCell ref="J9:K9"/>
    <mergeCell ref="J10:K10"/>
    <mergeCell ref="A1:S2"/>
    <mergeCell ref="B4:M4"/>
    <mergeCell ref="H6:I6"/>
    <mergeCell ref="J6:K6"/>
    <mergeCell ref="L5:M5"/>
    <mergeCell ref="L6:M6"/>
    <mergeCell ref="H5:I5"/>
    <mergeCell ref="J5:K5"/>
    <mergeCell ref="B5:F5"/>
    <mergeCell ref="J7:K7"/>
    <mergeCell ref="J8:K8"/>
    <mergeCell ref="H7:I7"/>
    <mergeCell ref="P4:S6"/>
    <mergeCell ref="H8:I8"/>
    <mergeCell ref="L7:M7"/>
    <mergeCell ref="P9:S10"/>
    <mergeCell ref="P11:S12"/>
    <mergeCell ref="P13:S14"/>
    <mergeCell ref="P7:S8"/>
    <mergeCell ref="L8:M8"/>
  </mergeCells>
  <phoneticPr fontId="12" type="noConversion"/>
  <conditionalFormatting sqref="F18:F19">
    <cfRule type="expression" dxfId="614" priority="89" stopIfTrue="1">
      <formula>IF(AND($H$18=3,$H$19=3,$H$20=3,$H$21=3),1,0)</formula>
    </cfRule>
  </conditionalFormatting>
  <conditionalFormatting sqref="C7:E7 L7:M7">
    <cfRule type="expression" dxfId="613" priority="69" stopIfTrue="1">
      <formula>IF(OR($L$7="en juego",$L$7="hoy!"),1,0)</formula>
    </cfRule>
  </conditionalFormatting>
  <conditionalFormatting sqref="C7:C8 E7:E8">
    <cfRule type="expression" dxfId="612" priority="70" stopIfTrue="1">
      <formula>IF(OR($L$6="en juego",$L$6="hoy!"),1,0)</formula>
    </cfRule>
  </conditionalFormatting>
  <conditionalFormatting sqref="C8:E8 L8">
    <cfRule type="expression" dxfId="611" priority="71" stopIfTrue="1">
      <formula>IF(OR($L$8="en juego",$L$8="hoy!"),1,0)</formula>
    </cfRule>
  </conditionalFormatting>
  <conditionalFormatting sqref="B8">
    <cfRule type="expression" dxfId="610" priority="67" stopIfTrue="1">
      <formula>IF(OR($L$6="en juego",$L$6="hoy!"),1,0)</formula>
    </cfRule>
  </conditionalFormatting>
  <conditionalFormatting sqref="F8">
    <cfRule type="expression" dxfId="609" priority="63" stopIfTrue="1">
      <formula>IF(OR($L$6="en juego",$L$6="hoy!"),1,0)</formula>
    </cfRule>
  </conditionalFormatting>
  <conditionalFormatting sqref="B7">
    <cfRule type="expression" dxfId="608" priority="61" stopIfTrue="1">
      <formula>IF(OR($L$6="en juego",$L$6="hoy!"),1,0)</formula>
    </cfRule>
  </conditionalFormatting>
  <conditionalFormatting sqref="F7">
    <cfRule type="expression" dxfId="607" priority="58" stopIfTrue="1">
      <formula>IF(OR($L$6="en juego",$L$6="hoy!"),1,0)</formula>
    </cfRule>
  </conditionalFormatting>
  <conditionalFormatting sqref="G20:G21">
    <cfRule type="expression" dxfId="606" priority="51" stopIfTrue="1">
      <formula>IF(AND($H$21=3,$H$22=3,$H$23=3,$H$24=3),1,0)</formula>
    </cfRule>
  </conditionalFormatting>
  <conditionalFormatting sqref="G7:G8">
    <cfRule type="expression" dxfId="605" priority="50" stopIfTrue="1">
      <formula>IF(OR($L$6="en juego",$L$6="hoy!"),1,0)</formula>
    </cfRule>
  </conditionalFormatting>
  <conditionalFormatting sqref="G7:G8">
    <cfRule type="expression" dxfId="604" priority="49" stopIfTrue="1">
      <formula>IF(OR($L$8="en juego",$L$8="hoy!"),1,0)</formula>
    </cfRule>
  </conditionalFormatting>
  <conditionalFormatting sqref="J7:K7">
    <cfRule type="expression" dxfId="603" priority="47" stopIfTrue="1">
      <formula>IF(OR($L$6="en juego",$L$6="hoy!"),1,0)</formula>
    </cfRule>
  </conditionalFormatting>
  <conditionalFormatting sqref="C10 E10">
    <cfRule type="expression" dxfId="602" priority="36" stopIfTrue="1">
      <formula>IF(OR($L$6="en juego",$L$6="hoy!"),1,0)</formula>
    </cfRule>
  </conditionalFormatting>
  <conditionalFormatting sqref="C10:E10 L10">
    <cfRule type="expression" dxfId="601" priority="37" stopIfTrue="1">
      <formula>IF(OR($L$8="en juego",$L$8="hoy!"),1,0)</formula>
    </cfRule>
  </conditionalFormatting>
  <conditionalFormatting sqref="B10">
    <cfRule type="expression" dxfId="600" priority="35" stopIfTrue="1">
      <formula>IF(OR($L$6="en juego",$L$6="hoy!"),1,0)</formula>
    </cfRule>
  </conditionalFormatting>
  <conditionalFormatting sqref="F10">
    <cfRule type="expression" dxfId="599" priority="34" stopIfTrue="1">
      <formula>IF(OR($L$6="en juego",$L$6="hoy!"),1,0)</formula>
    </cfRule>
  </conditionalFormatting>
  <conditionalFormatting sqref="G10">
    <cfRule type="expression" dxfId="598" priority="33" stopIfTrue="1">
      <formula>IF(OR($L$6="en juego",$L$6="hoy!"),1,0)</formula>
    </cfRule>
  </conditionalFormatting>
  <conditionalFormatting sqref="G10">
    <cfRule type="expression" dxfId="597" priority="32" stopIfTrue="1">
      <formula>IF(OR($L$8="en juego",$L$8="hoy!"),1,0)</formula>
    </cfRule>
  </conditionalFormatting>
  <conditionalFormatting sqref="C9 E9">
    <cfRule type="expression" dxfId="596" priority="29" stopIfTrue="1">
      <formula>IF(OR($L$6="en juego",$L$6="hoy!"),1,0)</formula>
    </cfRule>
  </conditionalFormatting>
  <conditionalFormatting sqref="C9:E9 L9">
    <cfRule type="expression" dxfId="595" priority="30" stopIfTrue="1">
      <formula>IF(OR($L$8="en juego",$L$8="hoy!"),1,0)</formula>
    </cfRule>
  </conditionalFormatting>
  <conditionalFormatting sqref="B9">
    <cfRule type="expression" dxfId="594" priority="28" stopIfTrue="1">
      <formula>IF(OR($L$6="en juego",$L$6="hoy!"),1,0)</formula>
    </cfRule>
  </conditionalFormatting>
  <conditionalFormatting sqref="F9">
    <cfRule type="expression" dxfId="593" priority="27" stopIfTrue="1">
      <formula>IF(OR($L$6="en juego",$L$6="hoy!"),1,0)</formula>
    </cfRule>
  </conditionalFormatting>
  <conditionalFormatting sqref="G9">
    <cfRule type="expression" dxfId="592" priority="26" stopIfTrue="1">
      <formula>IF(OR($L$6="en juego",$L$6="hoy!"),1,0)</formula>
    </cfRule>
  </conditionalFormatting>
  <conditionalFormatting sqref="G9">
    <cfRule type="expression" dxfId="591" priority="25" stopIfTrue="1">
      <formula>IF(OR($L$8="en juego",$L$8="hoy!"),1,0)</formula>
    </cfRule>
  </conditionalFormatting>
  <conditionalFormatting sqref="C11 E11">
    <cfRule type="expression" dxfId="590" priority="22" stopIfTrue="1">
      <formula>IF(OR($L$6="en juego",$L$6="hoy!"),1,0)</formula>
    </cfRule>
  </conditionalFormatting>
  <conditionalFormatting sqref="C11:E11 L11">
    <cfRule type="expression" dxfId="589" priority="23" stopIfTrue="1">
      <formula>IF(OR($L$8="en juego",$L$8="hoy!"),1,0)</formula>
    </cfRule>
  </conditionalFormatting>
  <conditionalFormatting sqref="B11">
    <cfRule type="expression" dxfId="588" priority="21" stopIfTrue="1">
      <formula>IF(OR($L$6="en juego",$L$6="hoy!"),1,0)</formula>
    </cfRule>
  </conditionalFormatting>
  <conditionalFormatting sqref="F11">
    <cfRule type="expression" dxfId="587" priority="20" stopIfTrue="1">
      <formula>IF(OR($L$6="en juego",$L$6="hoy!"),1,0)</formula>
    </cfRule>
  </conditionalFormatting>
  <conditionalFormatting sqref="G11">
    <cfRule type="expression" dxfId="586" priority="19" stopIfTrue="1">
      <formula>IF(OR($L$6="en juego",$L$6="hoy!"),1,0)</formula>
    </cfRule>
  </conditionalFormatting>
  <conditionalFormatting sqref="G11">
    <cfRule type="expression" dxfId="585" priority="18" stopIfTrue="1">
      <formula>IF(OR($L$8="en juego",$L$8="hoy!"),1,0)</formula>
    </cfRule>
  </conditionalFormatting>
  <conditionalFormatting sqref="G18:G19">
    <cfRule type="expression" dxfId="584" priority="16" stopIfTrue="1">
      <formula>IF(AND($H$21=3,$H$22=3,$H$23=3,$H$24=3),1,0)</formula>
    </cfRule>
  </conditionalFormatting>
  <conditionalFormatting sqref="J11:K11">
    <cfRule type="expression" dxfId="583" priority="12" stopIfTrue="1">
      <formula>IF(OR($L$6="en juego",$L$6="hoy!"),1,0)</formula>
    </cfRule>
  </conditionalFormatting>
  <conditionalFormatting sqref="C6:E6 L6:M6">
    <cfRule type="expression" dxfId="582" priority="10" stopIfTrue="1">
      <formula>IF(OR($L$7="en juego",$L$7="hoy!"),1,0)</formula>
    </cfRule>
  </conditionalFormatting>
  <conditionalFormatting sqref="C6 E6">
    <cfRule type="expression" dxfId="581" priority="11" stopIfTrue="1">
      <formula>IF(OR($L$6="en juego",$L$6="hoy!"),1,0)</formula>
    </cfRule>
  </conditionalFormatting>
  <conditionalFormatting sqref="B6">
    <cfRule type="expression" dxfId="580" priority="9" stopIfTrue="1">
      <formula>IF(OR($L$6="en juego",$L$6="hoy!"),1,0)</formula>
    </cfRule>
  </conditionalFormatting>
  <conditionalFormatting sqref="F6">
    <cfRule type="expression" dxfId="579" priority="8" stopIfTrue="1">
      <formula>IF(OR($L$6="en juego",$L$6="hoy!"),1,0)</formula>
    </cfRule>
  </conditionalFormatting>
  <conditionalFormatting sqref="G6">
    <cfRule type="expression" dxfId="578" priority="7" stopIfTrue="1">
      <formula>IF(OR($L$6="en juego",$L$6="hoy!"),1,0)</formula>
    </cfRule>
  </conditionalFormatting>
  <conditionalFormatting sqref="G6">
    <cfRule type="expression" dxfId="577" priority="6" stopIfTrue="1">
      <formula>IF(OR($L$8="en juego",$L$8="hoy!"),1,0)</formula>
    </cfRule>
  </conditionalFormatting>
  <conditionalFormatting sqref="J6:K6">
    <cfRule type="expression" dxfId="576" priority="4" stopIfTrue="1">
      <formula>IF(OR($L$6="en juego",$L$6="hoy!"),1,0)</formula>
    </cfRule>
  </conditionalFormatting>
  <conditionalFormatting sqref="J8:K8">
    <cfRule type="expression" dxfId="575" priority="3" stopIfTrue="1">
      <formula>IF(OR($L$6="en juego",$L$6="hoy!"),1,0)</formula>
    </cfRule>
  </conditionalFormatting>
  <conditionalFormatting sqref="J9:K9">
    <cfRule type="expression" dxfId="574" priority="2" stopIfTrue="1">
      <formula>IF(OR($L$6="en juego",$L$6="hoy!"),1,0)</formula>
    </cfRule>
  </conditionalFormatting>
  <conditionalFormatting sqref="J10:K10">
    <cfRule type="expression" dxfId="573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B9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C10" sqref="C10"/>
    </sheetView>
  </sheetViews>
  <sheetFormatPr baseColWidth="10" defaultColWidth="9.140625" defaultRowHeight="12.75" x14ac:dyDescent="0.2"/>
  <cols>
    <col min="1" max="1" width="15.140625" style="42" customWidth="1"/>
    <col min="2" max="2" width="25.5703125" style="42" customWidth="1"/>
    <col min="3" max="3" width="14.28515625" style="42" customWidth="1"/>
    <col min="4" max="4" width="20.7109375" style="42" customWidth="1"/>
    <col min="5" max="5" width="36.5703125" style="42" customWidth="1"/>
    <col min="6" max="6" width="5.85546875" style="42" customWidth="1"/>
    <col min="7" max="7" width="2" style="42" customWidth="1"/>
    <col min="8" max="8" width="6.42578125" style="42" customWidth="1"/>
    <col min="9" max="9" width="11.7109375" style="42" customWidth="1"/>
    <col min="10" max="10" width="30.5703125" style="42" customWidth="1"/>
    <col min="11" max="11" width="3.7109375" style="42" customWidth="1"/>
    <col min="12" max="12" width="7.7109375" style="42" bestFit="1" customWidth="1"/>
    <col min="13" max="13" width="12.140625" style="42" customWidth="1"/>
    <col min="14" max="14" width="1.7109375" style="42" customWidth="1"/>
    <col min="15" max="16384" width="9.140625" style="42"/>
  </cols>
  <sheetData>
    <row r="1" spans="1:21" s="40" customFormat="1" ht="69.75" customHeight="1" x14ac:dyDescent="0.2">
      <c r="A1" s="309" t="s">
        <v>206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9"/>
      <c r="U1" s="39"/>
    </row>
    <row r="2" spans="1:21" s="40" customFormat="1" ht="69.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9"/>
      <c r="U2" s="39"/>
    </row>
    <row r="3" spans="1:21" ht="12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44"/>
      <c r="M3" s="44"/>
      <c r="N3" s="44"/>
      <c r="O3" s="44"/>
      <c r="P3" s="44"/>
      <c r="Q3" s="44"/>
      <c r="R3" s="41"/>
    </row>
    <row r="4" spans="1:21" ht="9.7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44"/>
      <c r="M4" s="44"/>
      <c r="N4" s="44"/>
      <c r="O4" s="56"/>
      <c r="P4" s="44"/>
      <c r="Q4" s="44"/>
      <c r="R4" s="41"/>
    </row>
    <row r="5" spans="1:21" ht="14.25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57"/>
      <c r="M5" s="55"/>
      <c r="N5" s="44"/>
      <c r="O5" s="44"/>
      <c r="P5" s="44"/>
      <c r="Q5" s="44"/>
      <c r="R5" s="41"/>
    </row>
    <row r="6" spans="1:21" ht="12" customHeight="1" thickBo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44"/>
      <c r="M6" s="44"/>
      <c r="N6" s="44"/>
      <c r="O6" s="44"/>
      <c r="P6" s="44"/>
      <c r="Q6" s="44"/>
      <c r="R6" s="41"/>
    </row>
    <row r="7" spans="1:21" ht="30" customHeight="1" thickBot="1" x14ac:dyDescent="0.25">
      <c r="A7" s="206" t="s">
        <v>57</v>
      </c>
      <c r="B7" s="206" t="s">
        <v>63</v>
      </c>
      <c r="C7" s="206" t="s">
        <v>83</v>
      </c>
      <c r="D7" s="206" t="s">
        <v>65</v>
      </c>
      <c r="E7" s="349" t="s">
        <v>81</v>
      </c>
      <c r="F7" s="350"/>
      <c r="G7" s="351" t="s">
        <v>67</v>
      </c>
      <c r="H7" s="352"/>
      <c r="I7" s="207"/>
      <c r="J7" s="208"/>
      <c r="K7" s="44"/>
      <c r="L7" s="44"/>
      <c r="M7" s="44"/>
      <c r="N7" s="44"/>
      <c r="O7" s="44"/>
      <c r="P7" s="44"/>
      <c r="Q7" s="44"/>
      <c r="R7" s="41"/>
    </row>
    <row r="8" spans="1:21" ht="14.25" customHeight="1" x14ac:dyDescent="0.2">
      <c r="A8" s="233"/>
      <c r="B8" s="45"/>
      <c r="C8" s="45"/>
      <c r="D8" s="45"/>
      <c r="E8" s="61"/>
      <c r="F8" s="214"/>
      <c r="G8" s="61"/>
      <c r="H8" s="61"/>
      <c r="I8" s="61"/>
      <c r="J8" s="213"/>
      <c r="K8" s="44"/>
      <c r="L8" s="44"/>
      <c r="M8" s="44"/>
      <c r="N8" s="44"/>
      <c r="O8" s="44"/>
      <c r="P8" s="44"/>
      <c r="Q8" s="44"/>
      <c r="R8" s="41"/>
    </row>
    <row r="9" spans="1:21" ht="37.5" customHeight="1" thickBot="1" x14ac:dyDescent="0.25">
      <c r="A9" s="233"/>
      <c r="B9" s="45"/>
      <c r="C9" s="45"/>
      <c r="D9" s="45"/>
      <c r="E9" s="58" t="str">
        <f>Semifinal!J8</f>
        <v>SF1</v>
      </c>
      <c r="F9" s="59"/>
      <c r="G9" s="60"/>
      <c r="H9" s="61"/>
      <c r="I9" s="61"/>
      <c r="J9" s="213"/>
      <c r="K9" s="44"/>
      <c r="L9" s="44"/>
      <c r="M9" s="44"/>
      <c r="N9" s="44"/>
      <c r="O9" s="44"/>
      <c r="P9" s="44"/>
      <c r="Q9" s="44"/>
      <c r="R9" s="41"/>
    </row>
    <row r="10" spans="1:21" ht="25.5" customHeight="1" thickBot="1" x14ac:dyDescent="0.25">
      <c r="A10" s="233"/>
      <c r="B10" s="187" t="s">
        <v>80</v>
      </c>
      <c r="C10" s="184">
        <v>42342</v>
      </c>
      <c r="D10" s="209">
        <v>0.625</v>
      </c>
      <c r="E10" s="234" t="str">
        <f>IF(OR(C10="",D10="",C10&lt;$L$4),"",IF(C10=$L$4,IF(AND(D10&lt;=$S$28,$S$28&lt;=(D10+0.08333333333)),"en juego",IF($S$28&lt;D10,"hoy!","finalizado")),IF($L$4&gt;C10,"finalizado","")))</f>
        <v/>
      </c>
      <c r="F10" s="214"/>
      <c r="G10" s="62"/>
      <c r="H10" s="63"/>
      <c r="I10" s="61"/>
      <c r="J10" s="235" t="str">
        <f>IF(AND(E9&lt;&gt;"",E11&lt;&gt;""),IF(OR(F9="",F11="",AND(F9=F11,OR(G9="",G11=""))),"CAMPEÓN",IF(F9=F11,IF(G9&gt;G11,E9,E11),IF(F9&gt;F11,E9,E11))),"")</f>
        <v>CAMPEÓN</v>
      </c>
      <c r="K10" s="44"/>
      <c r="L10" s="44"/>
      <c r="M10" s="44"/>
      <c r="N10" s="44"/>
      <c r="O10" s="44"/>
      <c r="P10" s="44"/>
      <c r="Q10" s="44"/>
      <c r="R10" s="41"/>
    </row>
    <row r="11" spans="1:21" ht="37.5" customHeight="1" x14ac:dyDescent="0.2">
      <c r="A11" s="233"/>
      <c r="B11" s="45"/>
      <c r="C11" s="45"/>
      <c r="D11" s="45"/>
      <c r="E11" s="58" t="str">
        <f>Semifinal!J12</f>
        <v>SF2</v>
      </c>
      <c r="F11" s="59"/>
      <c r="G11" s="64"/>
      <c r="H11" s="45"/>
      <c r="I11" s="232" t="str">
        <f>IF(OR(J10="CAMPEÓN",J10=""),"","CAMPEONES DE INGENIERIA 2014 II")</f>
        <v/>
      </c>
      <c r="J11" s="236"/>
      <c r="K11" s="232"/>
      <c r="L11" s="232"/>
      <c r="M11" s="44"/>
      <c r="N11" s="44"/>
      <c r="O11" s="44"/>
      <c r="P11" s="44"/>
      <c r="Q11" s="44"/>
      <c r="R11" s="41"/>
    </row>
    <row r="12" spans="1:21" ht="15" customHeight="1" x14ac:dyDescent="0.2">
      <c r="A12" s="233"/>
      <c r="B12" s="61"/>
      <c r="C12" s="61"/>
      <c r="D12" s="61"/>
      <c r="E12" s="61"/>
      <c r="F12" s="61"/>
      <c r="G12" s="61"/>
      <c r="H12" s="61"/>
      <c r="I12" s="61"/>
      <c r="J12" s="213"/>
      <c r="K12" s="44"/>
      <c r="L12" s="44"/>
      <c r="M12" s="44"/>
      <c r="N12" s="44"/>
      <c r="O12" s="65"/>
      <c r="P12" s="65"/>
      <c r="Q12" s="65"/>
    </row>
    <row r="13" spans="1:21" ht="15" customHeight="1" x14ac:dyDescent="0.2">
      <c r="A13" s="233"/>
      <c r="B13" s="61"/>
      <c r="C13" s="61"/>
      <c r="D13" s="61"/>
      <c r="E13" s="61"/>
      <c r="F13" s="61"/>
      <c r="G13" s="61"/>
      <c r="H13" s="61"/>
      <c r="I13" s="61"/>
      <c r="J13" s="213"/>
      <c r="K13" s="44"/>
      <c r="L13" s="44"/>
      <c r="M13" s="44"/>
      <c r="N13" s="44"/>
      <c r="O13" s="65"/>
      <c r="P13" s="65"/>
      <c r="Q13" s="65"/>
    </row>
    <row r="14" spans="1:21" ht="16.5" customHeight="1" x14ac:dyDescent="0.2">
      <c r="A14" s="237"/>
      <c r="B14" s="45"/>
      <c r="C14" s="45"/>
      <c r="D14" s="45"/>
      <c r="E14" s="45"/>
      <c r="F14" s="45"/>
      <c r="G14" s="45"/>
      <c r="H14" s="45"/>
      <c r="I14" s="45"/>
      <c r="J14" s="238"/>
      <c r="K14" s="44"/>
      <c r="L14" s="44"/>
      <c r="M14" s="44"/>
      <c r="N14" s="44"/>
      <c r="O14" s="65"/>
      <c r="P14" s="65"/>
      <c r="Q14" s="65"/>
    </row>
    <row r="15" spans="1:21" ht="18" customHeight="1" thickBot="1" x14ac:dyDescent="0.25">
      <c r="A15" s="239"/>
      <c r="B15" s="217"/>
      <c r="C15" s="217"/>
      <c r="D15" s="217"/>
      <c r="E15" s="217"/>
      <c r="F15" s="217"/>
      <c r="G15" s="217"/>
      <c r="H15" s="217"/>
      <c r="I15" s="217"/>
      <c r="J15" s="240"/>
      <c r="K15" s="44"/>
      <c r="L15" s="44"/>
      <c r="M15" s="44"/>
      <c r="N15" s="44"/>
      <c r="O15" s="65"/>
      <c r="P15" s="65"/>
      <c r="Q15" s="65"/>
    </row>
    <row r="16" spans="1:21" ht="18" customHeight="1" x14ac:dyDescent="0.2">
      <c r="A16" s="52" t="str">
        <f>IF(OR(E10="en juego",E10="hoy!",E10="finalizado"),"Ø","")</f>
        <v/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5"/>
      <c r="P16" s="65"/>
      <c r="Q16" s="65"/>
    </row>
    <row r="17" spans="1:19" ht="18" customHeight="1" x14ac:dyDescent="0.2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66"/>
      <c r="L17" s="66"/>
      <c r="M17" s="44"/>
      <c r="N17" s="44"/>
      <c r="O17" s="44"/>
      <c r="P17" s="44"/>
      <c r="Q17" s="44"/>
      <c r="R17" s="41"/>
    </row>
    <row r="18" spans="1:19" ht="15" customHeight="1" x14ac:dyDescent="0.2">
      <c r="A18" s="47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9" ht="14.25" customHeight="1" x14ac:dyDescent="0.2">
      <c r="A19" s="4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9" ht="14.25" customHeight="1" x14ac:dyDescent="0.2">
      <c r="A20" s="4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9" ht="14.2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ht="1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ht="14.2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9" ht="14.2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9" ht="14.2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hidden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9">
        <f>HOUR(M4)</f>
        <v>0</v>
      </c>
      <c r="S27" s="50">
        <f>MINUTE(M4)</f>
        <v>0</v>
      </c>
    </row>
    <row r="28" spans="1:19" hidden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9"/>
      <c r="S28" s="51">
        <f>TIME(R27,S27,0)</f>
        <v>0</v>
      </c>
    </row>
    <row r="29" spans="1:19" ht="1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9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8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8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8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8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8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8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8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spans="1:12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spans="1:12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spans="1:12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spans="1:12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spans="1:12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spans="1:12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spans="1:12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spans="1:12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spans="1:12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spans="1:12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spans="1:12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spans="1:12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spans="1:12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spans="1:12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spans="1:12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spans="1:12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spans="1:12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spans="1:12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spans="1:12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spans="1:12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spans="1:12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spans="1:12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spans="1:12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spans="1:12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spans="1:12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spans="1:12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spans="1:12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spans="1:12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spans="1:12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spans="1:12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spans="1:12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spans="1:12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spans="1:12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spans="1:12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spans="1:12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spans="1:12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spans="1:12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spans="1:12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spans="1:12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spans="1:12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spans="1:12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spans="1:12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spans="1:12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spans="1:12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spans="1:12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spans="1:12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spans="1:12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spans="1:12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spans="1:12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spans="1:12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spans="1:12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spans="1:12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spans="1:12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spans="1:12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spans="1:12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spans="1:12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spans="1:12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spans="1:12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1:12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spans="1:12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spans="1:12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spans="1:12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spans="1:12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spans="1:12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spans="1:12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spans="1:12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spans="1:12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spans="1:12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spans="1:12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spans="1:12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spans="1:12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spans="1:12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spans="1:12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spans="1:12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spans="1:12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spans="1:12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spans="1:12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spans="1:12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spans="1:12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spans="1:12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spans="1:12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spans="1:12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spans="1:12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spans="1:12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spans="1:12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spans="1:12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spans="1:12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spans="1:12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spans="1:12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spans="1:12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spans="1:12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spans="1:12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spans="1:12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spans="1:12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spans="1:12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spans="1:12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spans="1:12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spans="1:12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spans="1:12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spans="1:12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spans="1:12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spans="1:12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spans="1:12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spans="1:12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spans="1:12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spans="1:12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spans="1:12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spans="1:12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spans="1:12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spans="1:12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spans="1:12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spans="1:12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spans="1:12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spans="1:12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spans="1:12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spans="1:12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spans="1:12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spans="1:12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spans="1:12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spans="1:12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spans="1:12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spans="1:12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spans="1:12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spans="1:12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spans="1:12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spans="1:12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spans="1:12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spans="1:12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spans="1:12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spans="1:12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spans="1:12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spans="1:12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spans="1:12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spans="1:12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spans="1:12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spans="1:12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spans="1:12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spans="1:12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spans="1:12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spans="1:12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spans="1:12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spans="1:12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spans="1:12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spans="1:12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spans="1:12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spans="1:12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spans="1:12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1:12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spans="1:12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spans="1:12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1:12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1:12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spans="1:12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spans="1:12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1:12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spans="1:12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spans="1:12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spans="1:12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spans="1:12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spans="1:12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spans="1:12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spans="1:12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spans="1:12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spans="1:12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spans="1:12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spans="1:12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spans="1:12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1:12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1:12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spans="1:12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spans="1:12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spans="1:12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spans="1:12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1:12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1:12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1:12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spans="1:12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spans="1:12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1:12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1:12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spans="1:12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spans="1:12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spans="1:12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spans="1:12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1:12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1:12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1:12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1:12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1:12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1:12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spans="1:12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spans="1:12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spans="1:12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spans="1:12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spans="1:12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spans="1:12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spans="1:12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spans="1:12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spans="1:12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spans="1:12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spans="1:12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spans="1:12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1:12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spans="1:12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spans="1:12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spans="1:12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spans="1:12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spans="1:12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spans="1:12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spans="1:12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spans="1:12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spans="1:12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spans="1:12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spans="1:12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spans="1:12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spans="1:12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spans="1:12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spans="1:12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spans="1:12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spans="1:12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spans="1:12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spans="1:12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spans="1:12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spans="1:12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spans="1:12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spans="1:12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spans="1:12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spans="1:12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spans="1:12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spans="1:12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spans="1:12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spans="1:12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spans="1:12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spans="1:12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spans="1:12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spans="1:12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spans="1:12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spans="1:12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spans="1:12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spans="1:12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spans="1:12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spans="1:12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spans="1:12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spans="1:12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spans="1:12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spans="1:12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spans="1:12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spans="1:12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spans="1:12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spans="1:12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spans="1:12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spans="1:12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spans="1:12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spans="1:12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spans="1:12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spans="1:12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spans="1:12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spans="1:12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spans="1:12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spans="1:12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spans="1:12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spans="1:12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spans="1:12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spans="1:12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spans="1:12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spans="1:12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spans="1:12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spans="1:12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spans="1:12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spans="1:12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spans="1:12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spans="1:12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spans="1:12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spans="1:12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spans="1:12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spans="1:12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spans="1:12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spans="1:12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spans="1:12" x14ac:dyDescent="0.2">
      <c r="A679" s="41"/>
      <c r="K679" s="41"/>
      <c r="L679" s="41"/>
    </row>
    <row r="680" spans="1:12" x14ac:dyDescent="0.2">
      <c r="A680" s="41"/>
      <c r="K680" s="41"/>
      <c r="L680" s="41"/>
    </row>
    <row r="681" spans="1:12" x14ac:dyDescent="0.2">
      <c r="A681" s="41"/>
      <c r="K681" s="41"/>
      <c r="L681" s="41"/>
    </row>
    <row r="682" spans="1:12" x14ac:dyDescent="0.2">
      <c r="A682" s="41"/>
      <c r="K682" s="41"/>
      <c r="L682" s="41"/>
    </row>
    <row r="683" spans="1:12" x14ac:dyDescent="0.2">
      <c r="A683" s="41"/>
      <c r="K683" s="41"/>
      <c r="L683" s="41"/>
    </row>
    <row r="684" spans="1:12" x14ac:dyDescent="0.2">
      <c r="A684" s="41"/>
      <c r="K684" s="41"/>
      <c r="L684" s="41"/>
    </row>
    <row r="685" spans="1:12" x14ac:dyDescent="0.2">
      <c r="L685" s="41"/>
    </row>
    <row r="686" spans="1:12" x14ac:dyDescent="0.2">
      <c r="L686" s="41"/>
    </row>
    <row r="687" spans="1:12" x14ac:dyDescent="0.2">
      <c r="L687" s="41"/>
    </row>
    <row r="688" spans="1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</sheetData>
  <mergeCells count="3">
    <mergeCell ref="E7:F7"/>
    <mergeCell ref="G7:H7"/>
    <mergeCell ref="A1:S2"/>
  </mergeCells>
  <phoneticPr fontId="12" type="noConversion"/>
  <conditionalFormatting sqref="G9 G11">
    <cfRule type="expression" dxfId="5" priority="6" stopIfTrue="1">
      <formula>IF(AND($F$9=$F$11,$F$9&lt;&gt;"",$F$11&lt;&gt;""),1,0)</formula>
    </cfRule>
  </conditionalFormatting>
  <conditionalFormatting sqref="J10">
    <cfRule type="cellIs" dxfId="4" priority="7" stopIfTrue="1" operator="notEqual">
      <formula>"CAMPEON"</formula>
    </cfRule>
  </conditionalFormatting>
  <conditionalFormatting sqref="A16 E10">
    <cfRule type="expression" dxfId="3" priority="34" stopIfTrue="1">
      <formula>IF(OR($E$10="en juego",$E$10="hoy!"),1,0)</formula>
    </cfRule>
  </conditionalFormatting>
  <conditionalFormatting sqref="B10">
    <cfRule type="expression" dxfId="2" priority="3" stopIfTrue="1">
      <formula>IF(OR($E$8="en juego",$E$8="hoy!"),1,0)</formula>
    </cfRule>
  </conditionalFormatting>
  <conditionalFormatting sqref="D10">
    <cfRule type="expression" dxfId="1" priority="2" stopIfTrue="1">
      <formula>IF(OR($E$13="en juego",$E$13="hoy!"),1,0)</formula>
    </cfRule>
  </conditionalFormatting>
  <conditionalFormatting sqref="C10">
    <cfRule type="expression" dxfId="0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377" t="s">
        <v>3</v>
      </c>
      <c r="C2" s="378"/>
      <c r="D2" s="378"/>
      <c r="E2" s="378"/>
      <c r="F2" s="379"/>
      <c r="I2" s="377" t="s">
        <v>4</v>
      </c>
      <c r="J2" s="378"/>
      <c r="K2" s="378"/>
      <c r="L2" s="378"/>
      <c r="M2" s="379"/>
      <c r="P2" s="377" t="s">
        <v>5</v>
      </c>
      <c r="Q2" s="378"/>
      <c r="R2" s="378"/>
      <c r="S2" s="378"/>
      <c r="T2" s="379"/>
      <c r="W2" s="377" t="s">
        <v>6</v>
      </c>
      <c r="X2" s="378"/>
      <c r="Y2" s="378"/>
      <c r="Z2" s="378"/>
      <c r="AA2" s="379"/>
    </row>
    <row r="3" spans="2:27" ht="5.0999999999999996" customHeight="1" x14ac:dyDescent="0.2"/>
    <row r="4" spans="2:27" x14ac:dyDescent="0.2">
      <c r="B4" s="16" t="str">
        <f ca="1">'- A -'!B6</f>
        <v>AGAR. IGOL</v>
      </c>
      <c r="C4" s="32" t="str">
        <f>IF('- A -'!C6&lt;&gt;"",'- A -'!C6,"")</f>
        <v/>
      </c>
      <c r="D4" s="18"/>
      <c r="E4" s="32" t="str">
        <f>IF('- A -'!E6&lt;&gt;"",'- A -'!E6,"")</f>
        <v/>
      </c>
      <c r="F4" s="17" t="str">
        <f ca="1">'- A -'!F6</f>
        <v>MIGA DE PAN</v>
      </c>
      <c r="G4" s="16"/>
      <c r="H4" s="16"/>
      <c r="I4" s="16" t="str">
        <f ca="1">'- B -'!B6</f>
        <v>CITRATO DE METELO C.F.</v>
      </c>
      <c r="J4" s="32" t="str">
        <f>IF('- B -'!C6&lt;&gt;"",'- B -'!C6,"")</f>
        <v/>
      </c>
      <c r="K4" s="28"/>
      <c r="L4" s="32" t="str">
        <f>IF('- B -'!E6&lt;&gt;"",'- B -'!E6,"")</f>
        <v/>
      </c>
      <c r="M4" s="17" t="str">
        <f ca="1">'- B -'!F6</f>
        <v>CCK LA ROPA</v>
      </c>
      <c r="N4" s="16"/>
      <c r="O4" s="16"/>
      <c r="P4" s="16" t="str">
        <f ca="1">'- C -'!B6</f>
        <v>ELECTRONVOLTIOS</v>
      </c>
      <c r="Q4" s="32" t="str">
        <f>IF('- C -'!C6&lt;&gt;"",'- C -'!C6,"")</f>
        <v/>
      </c>
      <c r="R4" s="28"/>
      <c r="S4" s="32" t="str">
        <f>IF('- C -'!E6&lt;&gt;"",'- C -'!E6,"")</f>
        <v/>
      </c>
      <c r="T4" s="17" t="str">
        <f ca="1">'- C -'!F6</f>
        <v>TOQUE PIQUE Y GOL</v>
      </c>
      <c r="W4" s="16" t="str">
        <f ca="1">'- D -'!B6</f>
        <v>ZOLO SISTEMAS  LOK</v>
      </c>
      <c r="X4" s="32" t="str">
        <f>IF('- D -'!C6&lt;&gt;"",'- D -'!C6,"")</f>
        <v/>
      </c>
      <c r="Y4" s="28"/>
      <c r="Z4" s="32" t="str">
        <f>IF('- D -'!E6&lt;&gt;"",'- D -'!E6,"")</f>
        <v/>
      </c>
      <c r="AA4" s="17" t="str">
        <f ca="1">'- D -'!F6</f>
        <v>CHEWBACCAS PAIPA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INVALIDOS TEAM</v>
      </c>
      <c r="C6" s="32" t="str">
        <f>IF('- A -'!C7&lt;&gt;"",'- A -'!C7,"")</f>
        <v/>
      </c>
      <c r="D6" s="18"/>
      <c r="E6" s="32" t="str">
        <f>IF('- A -'!E7&lt;&gt;"",'- A -'!E7,"")</f>
        <v/>
      </c>
      <c r="F6" s="17" t="str">
        <f ca="1">'- A -'!F7</f>
        <v>X VIDEOS</v>
      </c>
      <c r="G6" s="16"/>
      <c r="H6" s="16"/>
      <c r="I6" s="16" t="str">
        <f ca="1">'- B -'!B7</f>
        <v>CINTRA F.C.</v>
      </c>
      <c r="J6" s="32" t="str">
        <f>IF('- B -'!C7&lt;&gt;"",'- B -'!C7,"")</f>
        <v/>
      </c>
      <c r="K6" s="28"/>
      <c r="L6" s="32" t="str">
        <f>IF('- B -'!E7&lt;&gt;"",'- B -'!E7,"")</f>
        <v/>
      </c>
      <c r="M6" s="17" t="str">
        <f ca="1">'- B -'!F7</f>
        <v>PIQ</v>
      </c>
      <c r="N6" s="16"/>
      <c r="O6" s="16"/>
      <c r="P6" s="16" t="str">
        <f ca="1">'- C -'!B7</f>
        <v>DEUS EX MACHINE</v>
      </c>
      <c r="Q6" s="32" t="str">
        <f>IF('- C -'!C7&lt;&gt;"",'- C -'!C7,"")</f>
        <v/>
      </c>
      <c r="R6" s="28"/>
      <c r="S6" s="32" t="str">
        <f>IF('- C -'!E7&lt;&gt;"",'- C -'!E7,"")</f>
        <v/>
      </c>
      <c r="T6" s="17" t="str">
        <f ca="1">'- C -'!F7</f>
        <v>TOCÁMELA Y ABRITE</v>
      </c>
      <c r="W6" s="16" t="str">
        <f ca="1">'- D -'!B7</f>
        <v>CUÑADOS DE GAFAS</v>
      </c>
      <c r="X6" s="32" t="str">
        <f>IF('- D -'!C7&lt;&gt;"",'- D -'!C7,"")</f>
        <v/>
      </c>
      <c r="Y6" s="28"/>
      <c r="Z6" s="32" t="str">
        <f>IF('- D -'!E7&lt;&gt;"",'- D -'!E7,"")</f>
        <v/>
      </c>
      <c r="AA6" s="17" t="str">
        <f ca="1">'- D -'!F7</f>
        <v>MAL SAQUE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AGAR. IGOL</v>
      </c>
      <c r="C8" s="32" t="str">
        <f>IF('- A -'!C8&lt;&gt;"",'- A -'!C8,"")</f>
        <v/>
      </c>
      <c r="D8" s="18"/>
      <c r="E8" s="32" t="str">
        <f>IF('- A -'!E8&lt;&gt;"",'- A -'!E8,"")</f>
        <v/>
      </c>
      <c r="F8" s="17" t="str">
        <f ca="1">'- A -'!F8</f>
        <v>INVALIDOS TEAM</v>
      </c>
      <c r="G8" s="16"/>
      <c r="H8" s="16"/>
      <c r="I8" s="16" t="str">
        <f ca="1">'- B -'!B8</f>
        <v>CITRATO DE METELO C.F.</v>
      </c>
      <c r="J8" s="32" t="str">
        <f>IF('- B -'!C8&lt;&gt;"",'- B -'!C8,"")</f>
        <v/>
      </c>
      <c r="K8" s="28"/>
      <c r="L8" s="32" t="str">
        <f>IF('- B -'!E8&lt;&gt;"",'- B -'!E8,"")</f>
        <v/>
      </c>
      <c r="M8" s="17" t="str">
        <f ca="1">'- B -'!F8</f>
        <v>CINTRA F.C.</v>
      </c>
      <c r="N8" s="16"/>
      <c r="O8" s="16"/>
      <c r="P8" s="16" t="str">
        <f ca="1">'- C -'!B8</f>
        <v>ELECTRONVOLTIOS</v>
      </c>
      <c r="Q8" s="32" t="str">
        <f>IF('- C -'!C8&lt;&gt;"",'- C -'!C8,"")</f>
        <v/>
      </c>
      <c r="R8" s="28"/>
      <c r="S8" s="32" t="str">
        <f>IF('- C -'!E8&lt;&gt;"",'- C -'!E8,"")</f>
        <v/>
      </c>
      <c r="T8" s="17" t="str">
        <f ca="1">'- C -'!F8</f>
        <v>DEUS EX MACHINE</v>
      </c>
      <c r="W8" s="16" t="str">
        <f ca="1">'- D -'!B8</f>
        <v>ZOLO SISTEMAS  LOK</v>
      </c>
      <c r="X8" s="32" t="str">
        <f>IF('- D -'!C8&lt;&gt;"",'- D -'!C8,"")</f>
        <v/>
      </c>
      <c r="Y8" s="28"/>
      <c r="Z8" s="32" t="str">
        <f>IF('- D -'!E8&lt;&gt;"",'- D -'!E8,"")</f>
        <v/>
      </c>
      <c r="AA8" s="17" t="str">
        <f ca="1">'- D -'!F8</f>
        <v>CUÑADOS DE GAFAS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MIGA DE PAN</v>
      </c>
      <c r="C10" s="32" t="str">
        <f>IF('- A -'!C9&lt;&gt;"",'- A -'!C9,"")</f>
        <v/>
      </c>
      <c r="D10" s="18"/>
      <c r="E10" s="32" t="str">
        <f>IF('- A -'!E9&lt;&gt;"",'- A -'!E9,"")</f>
        <v/>
      </c>
      <c r="F10" s="17" t="str">
        <f ca="1">'- A -'!F9</f>
        <v>X VIDEOS</v>
      </c>
      <c r="G10" s="16"/>
      <c r="H10" s="16"/>
      <c r="I10" s="16" t="str">
        <f ca="1">'- B -'!B9</f>
        <v>CCK LA ROPA</v>
      </c>
      <c r="J10" s="32" t="str">
        <f>IF('- B -'!C9&lt;&gt;"",'- B -'!C9,"")</f>
        <v/>
      </c>
      <c r="K10" s="28"/>
      <c r="L10" s="32" t="str">
        <f>IF('- B -'!E9&lt;&gt;"",'- B -'!E9,"")</f>
        <v/>
      </c>
      <c r="M10" s="17" t="str">
        <f ca="1">'- B -'!F9</f>
        <v>PIQ</v>
      </c>
      <c r="N10" s="16"/>
      <c r="O10" s="16"/>
      <c r="P10" s="16" t="str">
        <f ca="1">'- C -'!B9</f>
        <v>TOQUE PIQUE Y GOL</v>
      </c>
      <c r="Q10" s="32" t="str">
        <f>IF('- C -'!C9&lt;&gt;"",'- C -'!C9,"")</f>
        <v/>
      </c>
      <c r="R10" s="28"/>
      <c r="S10" s="32" t="str">
        <f>IF('- C -'!E9&lt;&gt;"",'- C -'!E9,"")</f>
        <v/>
      </c>
      <c r="T10" s="17" t="str">
        <f ca="1">'- C -'!F9</f>
        <v>TOCÁMELA Y ABRITE</v>
      </c>
      <c r="W10" s="16" t="str">
        <f ca="1">'- D -'!B9</f>
        <v>MAL SAQUE</v>
      </c>
      <c r="X10" s="32" t="str">
        <f>IF('- D -'!C9&lt;&gt;"",'- D -'!C9,"")</f>
        <v/>
      </c>
      <c r="Y10" s="28"/>
      <c r="Z10" s="32" t="str">
        <f>IF('- D -'!E9&lt;&gt;"",'- D -'!E9,"")</f>
        <v/>
      </c>
      <c r="AA10" s="17" t="str">
        <f ca="1">'- D -'!F9</f>
        <v>CHEWBACCAS PAIPA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AGAR. IGOL</v>
      </c>
      <c r="C12" s="32" t="str">
        <f>IF('- A -'!C10&lt;&gt;"",'- A -'!C10,"")</f>
        <v/>
      </c>
      <c r="D12" s="18"/>
      <c r="E12" s="32" t="str">
        <f>IF('- A -'!E10&lt;&gt;"",'- A -'!E10,"")</f>
        <v/>
      </c>
      <c r="F12" s="17" t="str">
        <f ca="1">'- A -'!F10</f>
        <v>X VIDEOS</v>
      </c>
      <c r="G12" s="16"/>
      <c r="H12" s="16"/>
      <c r="I12" s="16" t="str">
        <f ca="1">'- B -'!B10</f>
        <v>CITRATO DE METELO C.F.</v>
      </c>
      <c r="J12" s="32" t="str">
        <f>IF('- B -'!C10&lt;&gt;"",'- B -'!C10,"")</f>
        <v/>
      </c>
      <c r="K12" s="28"/>
      <c r="L12" s="32" t="str">
        <f>IF('- B -'!E10&lt;&gt;"",'- B -'!E10,"")</f>
        <v/>
      </c>
      <c r="M12" s="17" t="str">
        <f ca="1">'- B -'!F10</f>
        <v>PIQ</v>
      </c>
      <c r="N12" s="16"/>
      <c r="O12" s="16"/>
      <c r="P12" s="16" t="str">
        <f ca="1">'- C -'!B10</f>
        <v>ELECTRONVOLTIOS</v>
      </c>
      <c r="Q12" s="32" t="str">
        <f>IF('- C -'!C10&lt;&gt;"",'- C -'!C10,"")</f>
        <v/>
      </c>
      <c r="R12" s="28"/>
      <c r="S12" s="32" t="str">
        <f>IF('- C -'!E10&lt;&gt;"",'- C -'!E10,"")</f>
        <v/>
      </c>
      <c r="T12" s="17" t="str">
        <f ca="1">'- C -'!F10</f>
        <v>TOCÁMELA Y ABRITE</v>
      </c>
      <c r="W12" s="16" t="str">
        <f ca="1">'- D -'!B10</f>
        <v>ZOLO SISTEMAS  LOK</v>
      </c>
      <c r="X12" s="32" t="str">
        <f>IF('- D -'!C10&lt;&gt;"",'- D -'!C10,"")</f>
        <v/>
      </c>
      <c r="Y12" s="28"/>
      <c r="Z12" s="32" t="str">
        <f>IF('- D -'!E10&lt;&gt;"",'- D -'!E10,"")</f>
        <v/>
      </c>
      <c r="AA12" s="17" t="str">
        <f ca="1">'- D -'!F10</f>
        <v>MAL SAQUE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MIGA DE PAN</v>
      </c>
      <c r="C14" s="32" t="str">
        <f>IF('- A -'!C11&lt;&gt;"",'- A -'!C11,"")</f>
        <v/>
      </c>
      <c r="D14" s="18"/>
      <c r="E14" s="32" t="str">
        <f>IF('- A -'!E11&lt;&gt;"",'- A -'!E11,"")</f>
        <v/>
      </c>
      <c r="F14" s="17" t="str">
        <f ca="1">'- A -'!F11</f>
        <v>INVALIDOS TEAM</v>
      </c>
      <c r="G14" s="16"/>
      <c r="H14" s="16"/>
      <c r="I14" s="16" t="str">
        <f ca="1">'- B -'!B11</f>
        <v>CCK LA ROPA</v>
      </c>
      <c r="J14" s="32" t="str">
        <f>IF('- B -'!C11&lt;&gt;"",'- B -'!C11,"")</f>
        <v/>
      </c>
      <c r="K14" s="28"/>
      <c r="L14" s="32" t="str">
        <f>IF('- B -'!E11&lt;&gt;"",'- B -'!E11,"")</f>
        <v/>
      </c>
      <c r="M14" s="17" t="str">
        <f ca="1">'- B -'!F11</f>
        <v>CINTRA F.C.</v>
      </c>
      <c r="N14" s="16"/>
      <c r="O14" s="16"/>
      <c r="P14" s="16" t="str">
        <f ca="1">'- C -'!B11</f>
        <v>TOQUE PIQUE Y GOL</v>
      </c>
      <c r="Q14" s="32" t="str">
        <f>IF('- C -'!C11&lt;&gt;"",'- C -'!C11,"")</f>
        <v/>
      </c>
      <c r="R14" s="28"/>
      <c r="S14" s="32" t="str">
        <f>IF('- C -'!E11&lt;&gt;"",'- C -'!E11,"")</f>
        <v/>
      </c>
      <c r="T14" s="17" t="str">
        <f ca="1">'- C -'!F11</f>
        <v>DEUS EX MACHINE</v>
      </c>
      <c r="W14" s="16" t="str">
        <f ca="1">'- D -'!B11</f>
        <v>CHEWBACCAS PAIPA</v>
      </c>
      <c r="X14" s="32" t="str">
        <f>IF('- D -'!C11&lt;&gt;"",'- D -'!C11,"")</f>
        <v/>
      </c>
      <c r="Y14" s="28"/>
      <c r="Z14" s="32" t="str">
        <f>IF('- D -'!E11&lt;&gt;"",'- D -'!E11,"")</f>
        <v/>
      </c>
      <c r="AA14" s="17" t="str">
        <f ca="1">'- D -'!F11</f>
        <v>CUÑADOS DE GAFAS</v>
      </c>
    </row>
    <row r="15" spans="2:27" ht="5.0999999999999996" customHeight="1" thickBot="1" x14ac:dyDescent="0.25"/>
    <row r="16" spans="2:27" ht="13.5" thickBot="1" x14ac:dyDescent="0.25">
      <c r="B16" s="377" t="s">
        <v>10</v>
      </c>
      <c r="C16" s="378"/>
      <c r="D16" s="378"/>
      <c r="E16" s="378"/>
      <c r="F16" s="379"/>
      <c r="I16" s="377" t="s">
        <v>9</v>
      </c>
      <c r="J16" s="378"/>
      <c r="K16" s="378"/>
      <c r="L16" s="378"/>
      <c r="M16" s="379"/>
      <c r="P16" s="377" t="s">
        <v>8</v>
      </c>
      <c r="Q16" s="378"/>
      <c r="R16" s="378"/>
      <c r="S16" s="378"/>
      <c r="T16" s="379"/>
      <c r="W16" s="377" t="s">
        <v>7</v>
      </c>
      <c r="X16" s="378"/>
      <c r="Y16" s="378"/>
      <c r="Z16" s="378"/>
      <c r="AA16" s="379"/>
    </row>
    <row r="17" spans="2:27" ht="4.5" customHeight="1" x14ac:dyDescent="0.2"/>
    <row r="18" spans="2:27" x14ac:dyDescent="0.2">
      <c r="B18" s="16" t="str">
        <f ca="1">'- E -'!B6</f>
        <v>MARRANOS F.C. 2,0</v>
      </c>
      <c r="C18" s="32" t="str">
        <f>IF('- E -'!C6&lt;&gt;"",'- E -'!C6,"")</f>
        <v/>
      </c>
      <c r="D18" s="18"/>
      <c r="E18" s="32" t="str">
        <f>IF('- E -'!E6&lt;&gt;"",'- E -'!E6,"")</f>
        <v/>
      </c>
      <c r="F18" s="17" t="str">
        <f ca="1">'- E -'!F6</f>
        <v>EL CORRIENTAZO</v>
      </c>
      <c r="G18" s="16"/>
      <c r="H18" s="16"/>
      <c r="I18" s="16" t="str">
        <f>'- F -'!B6</f>
        <v>RAIZ DE MENOS UNO</v>
      </c>
      <c r="J18" s="32" t="str">
        <f>IF('- F -'!C6&lt;&gt;"",'- F -'!C6,"")</f>
        <v/>
      </c>
      <c r="K18" s="28"/>
      <c r="L18" s="32" t="str">
        <f>IF('- F -'!E6&lt;&gt;"",'- F -'!E6,"")</f>
        <v/>
      </c>
      <c r="M18" s="17" t="str">
        <f>'- F -'!F6</f>
        <v>HANGOVER 69</v>
      </c>
      <c r="N18" s="16"/>
      <c r="O18" s="16"/>
      <c r="P18" s="16" t="str">
        <f>'- G -'!B6</f>
        <v>ACADEMIA F.C.</v>
      </c>
      <c r="Q18" s="32" t="str">
        <f>IF('- G -'!C6&lt;&gt;"",'- G -'!C6,"")</f>
        <v/>
      </c>
      <c r="R18" s="28"/>
      <c r="S18" s="32" t="str">
        <f>IF('- G -'!E6&lt;&gt;"",'- G -'!E6,"")</f>
        <v/>
      </c>
      <c r="T18" s="17" t="str">
        <f>'- G -'!F6</f>
        <v>FRANCE</v>
      </c>
      <c r="W18" s="27" t="str">
        <f ca="1">'- H -'!B6</f>
        <v>GUERREROS Z</v>
      </c>
      <c r="X18" s="32" t="str">
        <f>IF('- H -'!C6&lt;&gt;"",'- H -'!C6,"")</f>
        <v/>
      </c>
      <c r="Y18" s="28"/>
      <c r="Z18" s="32" t="str">
        <f>IF('- H -'!E6&lt;&gt;"",'- H -'!E6,"")</f>
        <v/>
      </c>
      <c r="AA18" s="17" t="str">
        <f ca="1">'- H -'!F6</f>
        <v>ANÓNIMOS F.C.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str">
        <f ca="1">'- E -'!B7</f>
        <v>1000 DE PAN</v>
      </c>
      <c r="C20" s="32" t="str">
        <f>IF('- E -'!C7&lt;&gt;"",'- E -'!C7,"")</f>
        <v/>
      </c>
      <c r="D20" s="18"/>
      <c r="E20" s="32" t="str">
        <f>IF('- E -'!E7&lt;&gt;"",'- E -'!E7,"")</f>
        <v/>
      </c>
      <c r="F20" s="17" t="str">
        <f ca="1">'- E -'!F7</f>
        <v>ATLÉTICO TAMAL</v>
      </c>
      <c r="G20" s="16"/>
      <c r="H20" s="16"/>
      <c r="I20" s="16" t="str">
        <f>'- F -'!B7</f>
        <v>A.C. MECÁNICA</v>
      </c>
      <c r="J20" s="32" t="str">
        <f>IF('- F -'!C7&lt;&gt;"",'- F -'!C7,"")</f>
        <v/>
      </c>
      <c r="K20" s="28"/>
      <c r="L20" s="32" t="str">
        <f>IF('- F -'!E7&lt;&gt;"",'- F -'!E7,"")</f>
        <v/>
      </c>
      <c r="M20" s="17" t="str">
        <f>'- F -'!F7</f>
        <v>FORGUESLAYA F.C.</v>
      </c>
      <c r="N20" s="16"/>
      <c r="O20" s="16"/>
      <c r="P20" s="16" t="str">
        <f>'- G -'!B7</f>
        <v>ANFITRIONES</v>
      </c>
      <c r="Q20" s="32" t="str">
        <f>IF('- G -'!C7&lt;&gt;"",'- G -'!C7,"")</f>
        <v/>
      </c>
      <c r="R20" s="28"/>
      <c r="S20" s="32" t="str">
        <f>IF('- G -'!E7&lt;&gt;"",'- G -'!E7,"")</f>
        <v/>
      </c>
      <c r="T20" s="17" t="str">
        <f>'- G -'!F7</f>
        <v>REAL COHOLICOS</v>
      </c>
      <c r="W20" s="27" t="str">
        <f ca="1">'- H -'!B7</f>
        <v>LOS NULE</v>
      </c>
      <c r="X20" s="32" t="str">
        <f>IF('- H -'!C7&lt;&gt;"",'- H -'!C7,"")</f>
        <v/>
      </c>
      <c r="Y20" s="28"/>
      <c r="Z20" s="32" t="str">
        <f>IF('- H -'!E7&lt;&gt;"",'- H -'!E7,"")</f>
        <v/>
      </c>
      <c r="AA20" s="17" t="str">
        <f ca="1">'- H -'!F7</f>
        <v>LOS PELAOS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str">
        <f ca="1">'- E -'!B8</f>
        <v>MARRANOS F.C. 2,0</v>
      </c>
      <c r="C22" s="32" t="str">
        <f>IF('- E -'!C8&lt;&gt;"",'- E -'!C8,"")</f>
        <v/>
      </c>
      <c r="D22" s="18"/>
      <c r="E22" s="32" t="str">
        <f>IF('- E -'!E8&lt;&gt;"",'- E -'!E8,"")</f>
        <v/>
      </c>
      <c r="F22" s="17" t="str">
        <f ca="1">'- E -'!F8</f>
        <v>1000 DE PAN</v>
      </c>
      <c r="G22" s="16"/>
      <c r="H22" s="16"/>
      <c r="I22" s="16" t="str">
        <f>'- F -'!B8</f>
        <v>RAIZ DE MENOS UNO</v>
      </c>
      <c r="J22" s="32" t="str">
        <f>IF('- F -'!C8&lt;&gt;"",'- F -'!C8,"")</f>
        <v/>
      </c>
      <c r="K22" s="28"/>
      <c r="L22" s="32" t="str">
        <f>IF('- F -'!E8&lt;&gt;"",'- F -'!E8,"")</f>
        <v/>
      </c>
      <c r="M22" s="17" t="str">
        <f>'- F -'!F8</f>
        <v>A.C. MECÁNICA</v>
      </c>
      <c r="N22" s="16"/>
      <c r="O22" s="16"/>
      <c r="P22" s="16" t="str">
        <f>'- G -'!B8</f>
        <v>ACADEMIA F.C.</v>
      </c>
      <c r="Q22" s="32" t="str">
        <f>IF('- G -'!C8&lt;&gt;"",'- G -'!C8,"")</f>
        <v/>
      </c>
      <c r="R22" s="28"/>
      <c r="S22" s="32" t="str">
        <f>IF('- G -'!E8&lt;&gt;"",'- G -'!E8,"")</f>
        <v/>
      </c>
      <c r="T22" s="17" t="str">
        <f>'- G -'!F8</f>
        <v>ANFITRIONES</v>
      </c>
      <c r="W22" s="27" t="str">
        <f ca="1">'- H -'!B8</f>
        <v>GUERREROS Z</v>
      </c>
      <c r="X22" s="32" t="str">
        <f>IF('- H -'!C8&lt;&gt;"",'- H -'!C8,"")</f>
        <v/>
      </c>
      <c r="Y22" s="28"/>
      <c r="Z22" s="32" t="str">
        <f>IF('- H -'!E8&lt;&gt;"",'- H -'!E8,"")</f>
        <v/>
      </c>
      <c r="AA22" s="17" t="str">
        <f ca="1">'- H -'!F8</f>
        <v>LOS NULE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str">
        <f ca="1">'- E -'!B9</f>
        <v>ATLÉTICO TAMAL</v>
      </c>
      <c r="C24" s="32" t="str">
        <f>IF('- E -'!C9&lt;&gt;"",'- E -'!C9,"")</f>
        <v/>
      </c>
      <c r="D24" s="18"/>
      <c r="E24" s="32" t="str">
        <f>IF('- E -'!E9&lt;&gt;"",'- E -'!E9,"")</f>
        <v/>
      </c>
      <c r="F24" s="17" t="str">
        <f ca="1">'- E -'!F9</f>
        <v>EL CORRIENTAZO</v>
      </c>
      <c r="G24" s="16"/>
      <c r="H24" s="16"/>
      <c r="I24" s="16" t="str">
        <f>'- F -'!B9</f>
        <v>HANGOVER 69</v>
      </c>
      <c r="J24" s="32" t="str">
        <f>IF('- F -'!C9&lt;&gt;"",'- F -'!C9,"")</f>
        <v/>
      </c>
      <c r="K24" s="28"/>
      <c r="L24" s="32" t="str">
        <f>IF('- F -'!E6&lt;&gt;"",'- F -'!E6,"")</f>
        <v/>
      </c>
      <c r="M24" s="17" t="str">
        <f>'- F -'!F9</f>
        <v>FORGUESLAYA F.C.</v>
      </c>
      <c r="N24" s="16"/>
      <c r="O24" s="16"/>
      <c r="P24" s="16" t="str">
        <f>'- G -'!B9</f>
        <v>REAL COHOLICOS</v>
      </c>
      <c r="Q24" s="32" t="str">
        <f>IF('- G -'!C9&lt;&gt;"",'- G -'!C9,"")</f>
        <v/>
      </c>
      <c r="R24" s="28"/>
      <c r="S24" s="32" t="str">
        <f>IF('- G -'!E9&lt;&gt;"",'- G -'!E9,"")</f>
        <v/>
      </c>
      <c r="T24" s="17" t="str">
        <f>'- G -'!F9</f>
        <v>FRANCE</v>
      </c>
      <c r="W24" s="27" t="str">
        <f ca="1">'- H -'!B9</f>
        <v>ANÓNIMOS F.C.</v>
      </c>
      <c r="X24" s="32" t="str">
        <f>IF('- H -'!C9&lt;&gt;"",'- H -'!C9,"")</f>
        <v/>
      </c>
      <c r="Y24" s="28"/>
      <c r="Z24" s="32" t="str">
        <f>IF('- H -'!E9&lt;&gt;"",'- H -'!E9,"")</f>
        <v/>
      </c>
      <c r="AA24" s="17" t="str">
        <f ca="1">'- H -'!F9</f>
        <v>LOS PELAOS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str">
        <f ca="1">'- E -'!B10</f>
        <v>MARRANOS F.C. 2,0</v>
      </c>
      <c r="C26" s="32" t="str">
        <f>IF('- E -'!C10&lt;&gt;"",'- E -'!C10,"")</f>
        <v/>
      </c>
      <c r="D26" s="18"/>
      <c r="E26" s="32" t="str">
        <f>IF('- E -'!E10&lt;&gt;"",'- E -'!E10,"")</f>
        <v/>
      </c>
      <c r="F26" s="17" t="str">
        <f ca="1">'- E -'!F10</f>
        <v>ATLÉTICO TAMAL</v>
      </c>
      <c r="G26" s="16"/>
      <c r="H26" s="16"/>
      <c r="I26" s="16" t="str">
        <f>'- F -'!B10</f>
        <v>RAIZ DE MENOS UNO</v>
      </c>
      <c r="J26" s="32" t="str">
        <f>IF('- F -'!C10&lt;&gt;"",'- F -'!C10,"")</f>
        <v/>
      </c>
      <c r="K26" s="28"/>
      <c r="L26" s="32" t="str">
        <f>IF('- F -'!E10&lt;&gt;"",'- F -'!E10,"")</f>
        <v/>
      </c>
      <c r="M26" s="17" t="str">
        <f>'- F -'!F10</f>
        <v>FORGUESLAYA F.C.</v>
      </c>
      <c r="N26" s="16"/>
      <c r="O26" s="16"/>
      <c r="P26" s="16" t="str">
        <f>'- G -'!B10</f>
        <v>ACADEMIA F.C.</v>
      </c>
      <c r="Q26" s="32" t="str">
        <f>IF('- G -'!C10&lt;&gt;"",'- G -'!C10,"")</f>
        <v/>
      </c>
      <c r="R26" s="28"/>
      <c r="S26" s="32" t="str">
        <f>IF('- G -'!E10&lt;&gt;"",'- G -'!E10,"")</f>
        <v/>
      </c>
      <c r="T26" s="17" t="str">
        <f>'- G -'!F10</f>
        <v>REAL COHOLICOS</v>
      </c>
      <c r="W26" s="27" t="str">
        <f ca="1">'- H -'!B10</f>
        <v>GUERREROS Z</v>
      </c>
      <c r="X26" s="32" t="str">
        <f>IF('- H -'!C10&lt;&gt;"",'- H -'!C10,"")</f>
        <v/>
      </c>
      <c r="Y26" s="28"/>
      <c r="Z26" s="32" t="str">
        <f>IF('- H -'!E10&lt;&gt;"",'- H -'!E10,"")</f>
        <v/>
      </c>
      <c r="AA26" s="17" t="str">
        <f ca="1">'- H -'!F10</f>
        <v>LOS PELAOS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str">
        <f ca="1">'- E -'!B11</f>
        <v>EL CORRIENTAZO</v>
      </c>
      <c r="C28" s="32" t="str">
        <f>IF('- E -'!C11&lt;&gt;"",'- E -'!C11,"")</f>
        <v/>
      </c>
      <c r="D28" s="18"/>
      <c r="E28" s="32" t="str">
        <f>IF('- E -'!E11&lt;&gt;"",'- E -'!E11,"")</f>
        <v/>
      </c>
      <c r="F28" s="17" t="str">
        <f ca="1">'- E -'!F11</f>
        <v>1000 DE PAN</v>
      </c>
      <c r="G28" s="16"/>
      <c r="H28" s="16"/>
      <c r="I28" s="16" t="str">
        <f>'- F -'!B11</f>
        <v>HANGOVER 69</v>
      </c>
      <c r="J28" s="32" t="str">
        <f>IF('- F -'!C11&lt;&gt;"",'- F -'!C11,"")</f>
        <v/>
      </c>
      <c r="K28" s="28"/>
      <c r="L28" s="32" t="str">
        <f>IF('- F -'!E11&lt;&gt;"",'- F -'!E11,"")</f>
        <v/>
      </c>
      <c r="M28" s="17" t="str">
        <f>'- F -'!F11</f>
        <v>A.C. MECÁNICA</v>
      </c>
      <c r="N28" s="16"/>
      <c r="O28" s="16"/>
      <c r="P28" s="16" t="str">
        <f>'- G -'!B11</f>
        <v>FRANCE</v>
      </c>
      <c r="Q28" s="32" t="str">
        <f>IF('- G -'!C11&lt;&gt;"",'- G -'!C11,"")</f>
        <v/>
      </c>
      <c r="R28" s="28"/>
      <c r="S28" s="32" t="str">
        <f>IF('- G -'!E11&lt;&gt;"",'- G -'!E11,"")</f>
        <v/>
      </c>
      <c r="T28" s="17" t="str">
        <f>'- G -'!F11</f>
        <v>ANFITRIONES</v>
      </c>
      <c r="W28" s="27" t="str">
        <f ca="1">'- H -'!B11</f>
        <v>ANÓNIMOS F.C.</v>
      </c>
      <c r="X28" s="32" t="str">
        <f>IF('- H -'!C11&lt;&gt;"",'- H -'!C11,"")</f>
        <v/>
      </c>
      <c r="Y28" s="28"/>
      <c r="Z28" s="32" t="str">
        <f>IF('- H -'!E11&lt;&gt;"",'- H -'!E11,"")</f>
        <v/>
      </c>
      <c r="AA28" s="17" t="str">
        <f ca="1">'- H -'!F11</f>
        <v>LOS NULE</v>
      </c>
    </row>
    <row r="29" spans="2:27" ht="9.75" customHeight="1" thickBot="1" x14ac:dyDescent="0.25"/>
    <row r="30" spans="2:27" ht="13.5" thickBot="1" x14ac:dyDescent="0.25">
      <c r="B30" s="377" t="s">
        <v>55</v>
      </c>
      <c r="C30" s="378"/>
      <c r="D30" s="378"/>
      <c r="E30" s="378"/>
      <c r="F30" s="379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374"/>
      <c r="C32" s="374"/>
      <c r="E32" s="374"/>
      <c r="F32" s="374"/>
      <c r="I32" s="377" t="s">
        <v>0</v>
      </c>
      <c r="J32" s="378"/>
      <c r="K32" s="378"/>
      <c r="L32" s="378"/>
      <c r="M32" s="379"/>
    </row>
    <row r="33" spans="2:30" s="16" customFormat="1" ht="6" customHeight="1" x14ac:dyDescent="0.2">
      <c r="B33" s="367" t="str">
        <f>'Octavos de Final'!E7</f>
        <v>1ro Grupo A</v>
      </c>
      <c r="C33" s="353" t="str">
        <f>IF('Octavos de Final'!F7&lt;&gt;"",'Octavos de Final'!F7,"")</f>
        <v/>
      </c>
      <c r="D33" s="18"/>
      <c r="E33" s="364" t="str">
        <f>IF('Octavos de Final'!F9&lt;&gt;"",'Octavos de Final'!F9,"")</f>
        <v/>
      </c>
      <c r="F33" s="380" t="str">
        <f>'Octavos de Final'!E9</f>
        <v xml:space="preserve">Mejor 2do  </v>
      </c>
      <c r="G33" s="24"/>
    </row>
    <row r="34" spans="2:30" s="16" customFormat="1" ht="6" customHeight="1" x14ac:dyDescent="0.2">
      <c r="B34" s="368"/>
      <c r="C34" s="354"/>
      <c r="D34" s="18"/>
      <c r="E34" s="365"/>
      <c r="F34" s="381"/>
      <c r="G34" s="22"/>
    </row>
    <row r="35" spans="2:30" s="16" customFormat="1" ht="6" customHeight="1" x14ac:dyDescent="0.2">
      <c r="B35" s="18"/>
      <c r="F35" s="18"/>
      <c r="G35" s="23"/>
      <c r="H35" s="24"/>
      <c r="I35" s="367" t="str">
        <f>'Cuartos de Final'!E7</f>
        <v>GANADOR OF 1</v>
      </c>
      <c r="J35" s="353" t="str">
        <f>IF('Cuartos de Final'!F7&lt;&gt;"",'Cuartos de Final'!F7,"")</f>
        <v/>
      </c>
      <c r="K35" s="28"/>
      <c r="L35" s="353" t="str">
        <f>IF('Cuartos de Final'!F9&lt;&gt;"",'Cuartos de Final'!F9,"")</f>
        <v/>
      </c>
      <c r="M35" s="355" t="str">
        <f>'Cuartos de Final'!E9</f>
        <v>GANADOR OF 2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368"/>
      <c r="J36" s="354"/>
      <c r="K36" s="28"/>
      <c r="L36" s="354"/>
      <c r="M36" s="356"/>
      <c r="N36" s="22"/>
    </row>
    <row r="37" spans="2:30" s="16" customFormat="1" ht="12.75" customHeight="1" thickBot="1" x14ac:dyDescent="0.25">
      <c r="B37" s="374"/>
      <c r="C37" s="374"/>
      <c r="E37" s="374"/>
      <c r="F37" s="374"/>
      <c r="G37" s="23"/>
      <c r="I37" s="33"/>
      <c r="J37" s="33"/>
      <c r="K37" s="33"/>
      <c r="L37" s="33"/>
      <c r="M37" s="33"/>
      <c r="N37" s="23"/>
      <c r="P37" s="377" t="s">
        <v>1</v>
      </c>
      <c r="Q37" s="378"/>
      <c r="R37" s="378"/>
      <c r="S37" s="378"/>
      <c r="T37" s="379"/>
    </row>
    <row r="38" spans="2:30" s="16" customFormat="1" ht="6" customHeight="1" x14ac:dyDescent="0.2">
      <c r="B38" s="367" t="str">
        <f>'Octavos de Final'!E12</f>
        <v>1ro Grupo B</v>
      </c>
      <c r="C38" s="353" t="str">
        <f>IF('Octavos de Final'!F12&lt;&gt;"",'Octavos de Final'!F12,"")</f>
        <v/>
      </c>
      <c r="D38" s="18"/>
      <c r="E38" s="364" t="str">
        <f>IF('Octavos de Final'!F14&lt;&gt;"",'Octavos de Final'!F14,"")</f>
        <v/>
      </c>
      <c r="F38" s="380" t="str">
        <f>'Octavos de Final'!E14</f>
        <v>1ro Grupo C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368"/>
      <c r="C39" s="354"/>
      <c r="D39" s="18"/>
      <c r="E39" s="365"/>
      <c r="F39" s="381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367" t="str">
        <f>Semifinal!E7</f>
        <v>CF1</v>
      </c>
      <c r="Q40" s="353" t="str">
        <f>IF(Semifinal!F7&lt;&gt;"",Semifinal!F7,"")</f>
        <v/>
      </c>
      <c r="R40" s="28"/>
      <c r="S40" s="353" t="str">
        <f>IF(Semifinal!F9&lt;&gt;"",Semifinal!F9,"")</f>
        <v/>
      </c>
      <c r="T40" s="355" t="str">
        <f>Semifinal!E9</f>
        <v>CF2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368"/>
      <c r="Q41" s="354"/>
      <c r="R41" s="28"/>
      <c r="S41" s="354"/>
      <c r="T41" s="356"/>
      <c r="U41" s="22"/>
    </row>
    <row r="42" spans="2:30" s="16" customFormat="1" ht="12.75" customHeight="1" x14ac:dyDescent="0.2">
      <c r="B42" s="374"/>
      <c r="C42" s="374"/>
      <c r="E42" s="374"/>
      <c r="F42" s="374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367" t="str">
        <f>'Octavos de Final'!E27</f>
        <v>1ro Grupo H</v>
      </c>
      <c r="C43" s="353" t="str">
        <f>IF('Octavos de Final'!F27&lt;&gt;"",'Octavos de Final'!F27,"")</f>
        <v/>
      </c>
      <c r="D43" s="18"/>
      <c r="E43" s="364" t="str">
        <f>IF('Octavos de Final'!F29&lt;&gt;"",'Octavos de Final'!F29,"")</f>
        <v/>
      </c>
      <c r="F43" s="380" t="str">
        <f>'Octavos de Final'!E29</f>
        <v>1ro Grupo I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368"/>
      <c r="C44" s="354"/>
      <c r="D44" s="18"/>
      <c r="E44" s="365"/>
      <c r="F44" s="381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367" t="str">
        <f>'Cuartos de Final'!E11</f>
        <v>GANADOR OF 3</v>
      </c>
      <c r="J45" s="353" t="str">
        <f>IF('Cuartos de Final'!F11&lt;&gt;"",'Cuartos de Final'!F11,"")</f>
        <v/>
      </c>
      <c r="K45" s="28"/>
      <c r="L45" s="353" t="str">
        <f>IF('Cuartos de Final'!F13&lt;&gt;"",'Cuartos de Final'!F13,"")</f>
        <v/>
      </c>
      <c r="M45" s="355" t="str">
        <f>'Cuartos de Final'!E13</f>
        <v>GANADOR OF 4</v>
      </c>
      <c r="N45" s="21"/>
      <c r="P45" s="33"/>
      <c r="Q45" s="33"/>
      <c r="R45" s="33"/>
      <c r="S45" s="33"/>
      <c r="T45" s="33"/>
      <c r="U45" s="23"/>
      <c r="W45" s="357" t="s">
        <v>2</v>
      </c>
      <c r="X45" s="358"/>
      <c r="Y45" s="358"/>
      <c r="Z45" s="358"/>
      <c r="AA45" s="359"/>
      <c r="AC45" s="363"/>
      <c r="AD45" s="363"/>
    </row>
    <row r="46" spans="2:30" s="16" customFormat="1" ht="6" customHeight="1" thickBot="1" x14ac:dyDescent="0.25">
      <c r="B46" s="18"/>
      <c r="F46" s="18"/>
      <c r="G46" s="23"/>
      <c r="I46" s="368"/>
      <c r="J46" s="354"/>
      <c r="K46" s="28"/>
      <c r="L46" s="354"/>
      <c r="M46" s="356"/>
      <c r="P46" s="33"/>
      <c r="Q46" s="33"/>
      <c r="R46" s="33"/>
      <c r="S46" s="33"/>
      <c r="T46" s="33"/>
      <c r="U46" s="23"/>
      <c r="W46" s="360"/>
      <c r="X46" s="361"/>
      <c r="Y46" s="361"/>
      <c r="Z46" s="361"/>
      <c r="AA46" s="362"/>
      <c r="AC46" s="363"/>
      <c r="AD46" s="363"/>
    </row>
    <row r="47" spans="2:30" s="16" customFormat="1" ht="12.75" customHeight="1" x14ac:dyDescent="0.2">
      <c r="B47" s="374"/>
      <c r="C47" s="374"/>
      <c r="E47" s="374"/>
      <c r="F47" s="374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366" t="s">
        <v>62</v>
      </c>
      <c r="AD47" s="366"/>
    </row>
    <row r="48" spans="2:30" s="16" customFormat="1" ht="6" customHeight="1" x14ac:dyDescent="0.2">
      <c r="B48" s="367" t="str">
        <f>'Octavos de Final'!E32</f>
        <v>1ro Grupo J</v>
      </c>
      <c r="C48" s="353" t="str">
        <f>IF('Octavos de Final'!F32&lt;&gt;"",'Octavos de Final'!F32,"")</f>
        <v/>
      </c>
      <c r="D48" s="18"/>
      <c r="E48" s="364" t="str">
        <f>IF('Octavos de Final'!F34&lt;&gt;"",'Octavos de Final'!F34,"")</f>
        <v/>
      </c>
      <c r="F48" s="380" t="str">
        <f>'Octavos de Final'!E34</f>
        <v>1ro Grupo K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367" t="str">
        <f>FINAL!E9</f>
        <v>SF1</v>
      </c>
      <c r="X48" s="353" t="str">
        <f>IF(FINAL!F9&lt;&gt;"",FINAL!F9,"")</f>
        <v/>
      </c>
      <c r="Y48" s="28"/>
      <c r="Z48" s="353" t="str">
        <f>IF(FINAL!F11&lt;&gt;"",FINAL!F11,"")</f>
        <v/>
      </c>
      <c r="AA48" s="355" t="str">
        <f>FINAL!E11</f>
        <v>SF2</v>
      </c>
      <c r="AB48" s="34"/>
      <c r="AC48" s="364" t="str">
        <f>FINAL!J10</f>
        <v>CAMPEÓN</v>
      </c>
      <c r="AD48" s="364"/>
    </row>
    <row r="49" spans="2:30" s="16" customFormat="1" ht="6" customHeight="1" x14ac:dyDescent="0.2">
      <c r="B49" s="368"/>
      <c r="C49" s="354"/>
      <c r="D49" s="18"/>
      <c r="E49" s="365"/>
      <c r="F49" s="381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368"/>
      <c r="X49" s="354"/>
      <c r="Y49" s="28"/>
      <c r="Z49" s="354"/>
      <c r="AA49" s="356"/>
      <c r="AB49" s="33"/>
      <c r="AC49" s="365"/>
      <c r="AD49" s="365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370"/>
      <c r="X51" s="370"/>
      <c r="Y51" s="370"/>
      <c r="Z51" s="370"/>
      <c r="AA51" s="370"/>
    </row>
    <row r="52" spans="2:30" s="16" customFormat="1" ht="12.75" customHeight="1" x14ac:dyDescent="0.2">
      <c r="B52" s="374"/>
      <c r="C52" s="374"/>
      <c r="E52" s="374"/>
      <c r="F52" s="374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367" t="str">
        <f>'Octavos de Final'!E17</f>
        <v>1ro Grupo D</v>
      </c>
      <c r="C53" s="353" t="str">
        <f>IF('Octavos de Final'!F17&lt;&gt;"",'Octavos de Final'!F17,"")</f>
        <v/>
      </c>
      <c r="D53" s="18"/>
      <c r="E53" s="364" t="str">
        <f>IF('Octavos de Final'!F19&lt;&gt;"",'Octavos de Final'!F19,"")</f>
        <v/>
      </c>
      <c r="F53" s="380" t="str">
        <f>'Octavos de Final'!E19</f>
        <v>1ro Grupo E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371"/>
      <c r="X53" s="372"/>
      <c r="Y53" s="38"/>
      <c r="Z53" s="372"/>
      <c r="AA53" s="373"/>
    </row>
    <row r="54" spans="2:30" s="16" customFormat="1" ht="6" customHeight="1" x14ac:dyDescent="0.2">
      <c r="B54" s="368"/>
      <c r="C54" s="354"/>
      <c r="D54" s="18"/>
      <c r="E54" s="365"/>
      <c r="F54" s="381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371"/>
      <c r="X54" s="372"/>
      <c r="Y54" s="38"/>
      <c r="Z54" s="372"/>
      <c r="AA54" s="373"/>
    </row>
    <row r="55" spans="2:30" s="16" customFormat="1" ht="6" customHeight="1" x14ac:dyDescent="0.2">
      <c r="B55" s="18"/>
      <c r="F55" s="18"/>
      <c r="G55" s="23"/>
      <c r="H55" s="24"/>
      <c r="I55" s="367" t="str">
        <f>'Cuartos de Final'!E15</f>
        <v xml:space="preserve">GANADOR OF 5 </v>
      </c>
      <c r="J55" s="353" t="str">
        <f>IF('Cuartos de Final'!F15&lt;&gt;"",'Cuartos de Final'!F15,"")</f>
        <v/>
      </c>
      <c r="K55" s="28"/>
      <c r="L55" s="353" t="str">
        <f>IF('Cuartos de Final'!F17&lt;&gt;"",'Cuartos de Final'!F17,"")</f>
        <v/>
      </c>
      <c r="M55" s="355" t="str">
        <f>'Cuartos de Final'!E17</f>
        <v>GANADOR OF 6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368"/>
      <c r="J56" s="354"/>
      <c r="K56" s="28"/>
      <c r="L56" s="354"/>
      <c r="M56" s="356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374"/>
      <c r="C57" s="374"/>
      <c r="E57" s="374"/>
      <c r="F57" s="374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367" t="str">
        <f>'Octavos de Final'!E22</f>
        <v>1ro Grupo F</v>
      </c>
      <c r="C58" s="353" t="str">
        <f>IF('Octavos de Final'!F22&lt;&gt;"",'Octavos de Final'!F22,"")</f>
        <v/>
      </c>
      <c r="D58" s="18"/>
      <c r="E58" s="353" t="str">
        <f>IF('Octavos de Final'!F24&lt;&gt;"",'Octavos de Final'!F24,"")</f>
        <v/>
      </c>
      <c r="F58" s="355" t="str">
        <f>'Octavos de Final'!E24</f>
        <v>1ro Grupo G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368"/>
      <c r="C59" s="354"/>
      <c r="D59" s="18"/>
      <c r="E59" s="354"/>
      <c r="F59" s="356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367" t="str">
        <f>Semifinal!E11</f>
        <v>CF3</v>
      </c>
      <c r="Q60" s="353" t="str">
        <f>IF(Semifinal!F11&lt;&gt;"",Semifinal!F11,"")</f>
        <v/>
      </c>
      <c r="R60" s="28"/>
      <c r="S60" s="353" t="str">
        <f>IF(Semifinal!F13&lt;&gt;"",Semifinal!F13,"")</f>
        <v/>
      </c>
      <c r="T60" s="355" t="str">
        <f>Semifinal!E13</f>
        <v>CF4</v>
      </c>
      <c r="U60" s="21"/>
      <c r="AA60" s="369" t="s">
        <v>59</v>
      </c>
      <c r="AB60" s="369"/>
      <c r="AC60" s="369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368"/>
      <c r="Q61" s="354"/>
      <c r="R61" s="28"/>
      <c r="S61" s="354"/>
      <c r="T61" s="356"/>
      <c r="AA61" s="369"/>
      <c r="AB61" s="369"/>
      <c r="AC61" s="369"/>
    </row>
    <row r="62" spans="2:30" s="16" customFormat="1" ht="12.75" customHeight="1" x14ac:dyDescent="0.2">
      <c r="B62" s="374"/>
      <c r="C62" s="374"/>
      <c r="E62" s="374"/>
      <c r="F62" s="374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367" t="str">
        <f>'Octavos de Final'!E37</f>
        <v>1ro Grupo L</v>
      </c>
      <c r="C63" s="353" t="str">
        <f>IF('Octavos de Final'!F37&lt;&gt;"",'Octavos de Final'!F37,"")</f>
        <v/>
      </c>
      <c r="D63" s="18"/>
      <c r="E63" s="353" t="str">
        <f>IF('Octavos de Final'!F39&lt;&gt;"",'Octavos de Final'!F39,"")</f>
        <v/>
      </c>
      <c r="F63" s="355" t="str">
        <f>'Octavos de Final'!E39</f>
        <v>1ro Grupo M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368"/>
      <c r="C64" s="354"/>
      <c r="D64" s="18"/>
      <c r="E64" s="354"/>
      <c r="F64" s="356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367" t="str">
        <f>'Cuartos de Final'!E19</f>
        <v>GANADOR OF 7</v>
      </c>
      <c r="J65" s="353" t="str">
        <f>IF('Cuartos de Final'!F19&lt;&gt;"",'Cuartos de Final'!F19,"")</f>
        <v/>
      </c>
      <c r="K65" s="28"/>
      <c r="L65" s="353" t="str">
        <f>IF('Cuartos de Final'!F21&lt;&gt;"",'Cuartos de Final'!F21,"")</f>
        <v/>
      </c>
      <c r="M65" s="355" t="str">
        <f>'Cuartos de Final'!E21</f>
        <v>GANADOR OF 8</v>
      </c>
      <c r="N65" s="21"/>
    </row>
    <row r="66" spans="2:14" s="16" customFormat="1" ht="6" customHeight="1" x14ac:dyDescent="0.2">
      <c r="B66" s="18"/>
      <c r="F66" s="18"/>
      <c r="G66" s="23"/>
      <c r="I66" s="368"/>
      <c r="J66" s="354"/>
      <c r="K66" s="28"/>
      <c r="L66" s="354"/>
      <c r="M66" s="356"/>
    </row>
    <row r="67" spans="2:14" s="16" customFormat="1" ht="12.75" customHeight="1" x14ac:dyDescent="0.2">
      <c r="B67" s="374"/>
      <c r="C67" s="374"/>
      <c r="E67" s="374"/>
      <c r="F67" s="374"/>
      <c r="G67" s="23"/>
    </row>
    <row r="68" spans="2:14" ht="6" customHeight="1" x14ac:dyDescent="0.2">
      <c r="B68" s="367" t="str">
        <f>'Octavos de Final'!E42</f>
        <v>1ro Grupo N</v>
      </c>
      <c r="C68" s="375" t="str">
        <f>IF('Octavos de Final'!F42&lt;&gt;"",'Octavos de Final'!F42,"")</f>
        <v/>
      </c>
      <c r="D68" s="15"/>
      <c r="E68" s="375" t="str">
        <f>IF('Octavos de Final'!F44&lt;&gt;"",'Octavos de Final'!F44,"")</f>
        <v/>
      </c>
      <c r="F68" s="355" t="str">
        <f>'Octavos de Final'!E44</f>
        <v>1ro Grupo O</v>
      </c>
      <c r="G68" s="25"/>
    </row>
    <row r="69" spans="2:14" ht="6" customHeight="1" x14ac:dyDescent="0.2">
      <c r="B69" s="368"/>
      <c r="C69" s="376"/>
      <c r="D69" s="15"/>
      <c r="E69" s="376"/>
      <c r="F69" s="356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A4" sqref="A4"/>
      <selection pane="topRight" activeCell="A4" sqref="A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A -'!P7&lt;&gt;"",'- A -'!P7,"")</f>
        <v>AGAR. IGOL</v>
      </c>
      <c r="N2" t="str">
        <f>IF('- A -'!P9&lt;&gt;"",'- A -'!P9,"")</f>
        <v>MIGA DE PAN</v>
      </c>
      <c r="U2" t="str">
        <f>IF('- A -'!P11&lt;&gt;"",'- A -'!P11,"")</f>
        <v>INVALIDOS TEAM</v>
      </c>
      <c r="AB2" t="str">
        <f>IF('- A -'!P13&lt;&gt;"",'- A -'!P13,"")</f>
        <v>X VIDEOS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AGAR. IGOL</v>
      </c>
      <c r="B4" s="1" t="str">
        <f>IF('- A -'!C6&lt;&gt;"",'- A -'!C6,"")</f>
        <v/>
      </c>
      <c r="C4" s="1" t="str">
        <f>'- A -'!D6</f>
        <v>-</v>
      </c>
      <c r="D4" s="1" t="str">
        <f>IF('- A -'!E6&lt;&gt;"",'- A -'!E6,"")</f>
        <v/>
      </c>
      <c r="E4" s="3" t="str">
        <f ca="1">'- A -'!F6</f>
        <v>MIGA DE PAN</v>
      </c>
      <c r="F4" s="1">
        <f>COUNTBLANK('- A -'!C6:'- A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A -'!B7</f>
        <v>INVALIDOS TEAM</v>
      </c>
      <c r="B5" s="1" t="str">
        <f>IF('- A -'!C7&lt;&gt;"",'- A -'!C7,"")</f>
        <v/>
      </c>
      <c r="C5" s="1" t="str">
        <f>'- A -'!D7</f>
        <v>-</v>
      </c>
      <c r="D5" s="1" t="str">
        <f>IF('- A -'!E7&lt;&gt;"",'- A -'!E7,"")</f>
        <v/>
      </c>
      <c r="E5" s="3" t="str">
        <f ca="1">'- A -'!F7</f>
        <v>X VIDEOS</v>
      </c>
      <c r="F5" s="1">
        <f>COUNTBLANK('- A -'!C7:'- A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A -'!B8</f>
        <v>AGAR. IGOL</v>
      </c>
      <c r="B6" s="1" t="str">
        <f>IF('- A -'!C8&lt;&gt;"",'- A -'!C8,"")</f>
        <v/>
      </c>
      <c r="C6" s="1" t="str">
        <f>'- A -'!D8</f>
        <v>-</v>
      </c>
      <c r="D6" s="1" t="str">
        <f>IF('- A -'!E8&lt;&gt;"",'- A -'!E8,"")</f>
        <v/>
      </c>
      <c r="E6" s="3" t="str">
        <f ca="1">'- A -'!F8</f>
        <v>INVALIDOS TEAM</v>
      </c>
      <c r="F6" s="1">
        <f>COUNTBLANK('- A -'!C8:'- A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A -'!B9</f>
        <v>MIGA DE PAN</v>
      </c>
      <c r="B7" s="1" t="str">
        <f>IF('- A -'!C9&lt;&gt;"",'- A -'!C9,"")</f>
        <v/>
      </c>
      <c r="C7" s="1" t="str">
        <f>'- A -'!D9</f>
        <v>-</v>
      </c>
      <c r="D7" s="1" t="str">
        <f>IF('- A -'!E9&lt;&gt;"",'- A -'!E9,"")</f>
        <v/>
      </c>
      <c r="E7" s="3" t="str">
        <f ca="1">'- A -'!F9</f>
        <v>X VIDEOS</v>
      </c>
      <c r="F7" s="1">
        <f>COUNTBLANK('- A -'!C9:'- A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A -'!B10</f>
        <v>AGAR. IGOL</v>
      </c>
      <c r="B8" s="1" t="str">
        <f>IF('- A -'!C10&lt;&gt;"",'- A -'!C10,"")</f>
        <v/>
      </c>
      <c r="C8" s="1" t="str">
        <f>'- A -'!D10</f>
        <v>-</v>
      </c>
      <c r="D8" s="1" t="str">
        <f>IF('- A -'!E10&lt;&gt;"",'- A -'!E10,"")</f>
        <v/>
      </c>
      <c r="E8" s="3" t="str">
        <f ca="1">'- A -'!F10</f>
        <v>X VIDEOS</v>
      </c>
      <c r="F8" s="1">
        <f>COUNTBLANK('- A -'!C10:'- A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A -'!B11</f>
        <v>MIGA DE PAN</v>
      </c>
      <c r="B9" s="1" t="str">
        <f>IF('- A -'!C11&lt;&gt;"",'- A -'!C11,"")</f>
        <v/>
      </c>
      <c r="C9" s="1" t="str">
        <f>'- A -'!D11</f>
        <v>-</v>
      </c>
      <c r="D9" s="1" t="str">
        <f>IF('- A -'!E11&lt;&gt;"",'- A -'!E11,"")</f>
        <v/>
      </c>
      <c r="E9" s="3" t="str">
        <f ca="1">'- A -'!F11</f>
        <v>INVALIDOS TEAM</v>
      </c>
      <c r="F9" s="1">
        <f>COUNTBLANK('- A -'!C11:'- A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AGAR. IGOL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AGAR. IGOL</v>
      </c>
      <c r="P16">
        <f ca="1">VLOOKUP(O16,$F$16:$M$25,8,FALSE)</f>
        <v>0</v>
      </c>
      <c r="S16" t="str">
        <f ca="1">IF($P16&gt;=$P18,$O16,$O18)</f>
        <v>AGAR. IGOL</v>
      </c>
      <c r="T16">
        <f ca="1">VLOOKUP(S16,$O$16:$P$25,2,FALSE)</f>
        <v>0</v>
      </c>
      <c r="W16" t="str">
        <f ca="1">IF($T16&gt;=$T19,$S16,$S19)</f>
        <v>AGAR. IGOL</v>
      </c>
      <c r="X16">
        <f ca="1">VLOOKUP(W16,$S$16:$T$25,2,FALSE)</f>
        <v>0</v>
      </c>
      <c r="AA16" t="str">
        <f ca="1">W16</f>
        <v>AGAR. IGOL</v>
      </c>
      <c r="AB16">
        <f ca="1">VLOOKUP(AA16,W16:X25,2,FALSE)</f>
        <v>0</v>
      </c>
      <c r="AE16" t="str">
        <f ca="1">AA16</f>
        <v>AGAR. IGOL</v>
      </c>
      <c r="AF16">
        <f ca="1">VLOOKUP(AE16,AA16:AB25,2,FALSE)</f>
        <v>0</v>
      </c>
      <c r="AI16" t="str">
        <f ca="1">AE16</f>
        <v>AGAR. IGOL</v>
      </c>
      <c r="AJ16">
        <f ca="1">VLOOKUP(AI16,AE16:AF25,2,FALSE)</f>
        <v>0</v>
      </c>
    </row>
    <row r="17" spans="6:37" x14ac:dyDescent="0.2">
      <c r="F17" t="str">
        <f>N2</f>
        <v>MIGA DE PAN</v>
      </c>
      <c r="G17">
        <f t="shared" ref="G17:L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ca="1">T10</f>
        <v>0</v>
      </c>
      <c r="O17" t="str">
        <f ca="1">IF($M17&lt;=$M16,$F17,$F16)</f>
        <v>MIGA DE PAN</v>
      </c>
      <c r="P17">
        <f ca="1">VLOOKUP(O17,$F$16:$M$25,8,FALSE)</f>
        <v>0</v>
      </c>
      <c r="S17" t="str">
        <f ca="1">O17</f>
        <v>MIGA DE PAN</v>
      </c>
      <c r="T17">
        <f ca="1">VLOOKUP(S17,$O$16:$P$25,2,FALSE)</f>
        <v>0</v>
      </c>
      <c r="W17" t="str">
        <f ca="1">S17</f>
        <v>MIGA DE PAN</v>
      </c>
      <c r="X17">
        <f ca="1">VLOOKUP(W17,$S$16:$T$25,2,FALSE)</f>
        <v>0</v>
      </c>
      <c r="AA17" t="str">
        <f ca="1">IF(X17&gt;=X18,W17,W18)</f>
        <v>MIGA DE PAN</v>
      </c>
      <c r="AB17">
        <f ca="1">VLOOKUP(AA17,W16:X25,2,FALSE)</f>
        <v>0</v>
      </c>
      <c r="AE17" t="str">
        <f ca="1">IF(AB17&gt;=AB19,AA17,AA19)</f>
        <v>MIGA DE PAN</v>
      </c>
      <c r="AF17">
        <f ca="1">VLOOKUP(AE17,AA16:AB25,2,FALSE)</f>
        <v>0</v>
      </c>
      <c r="AI17" t="str">
        <f ca="1">AE17</f>
        <v>MIGA DE PAN</v>
      </c>
      <c r="AJ17">
        <f ca="1">VLOOKUP(AI17,AE16:AF25,2,FALSE)</f>
        <v>0</v>
      </c>
    </row>
    <row r="18" spans="6:37" x14ac:dyDescent="0.2">
      <c r="F18" t="str">
        <f>U2</f>
        <v>INVALIDOS TEAM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INVALIDOS TEAM</v>
      </c>
      <c r="P18">
        <f ca="1">VLOOKUP(O18,$F$16:$M$25,8,FALSE)</f>
        <v>0</v>
      </c>
      <c r="S18" t="str">
        <f ca="1">IF($P18&lt;=$P16,$O18,$O16)</f>
        <v>INVALIDOS TEAM</v>
      </c>
      <c r="T18">
        <f ca="1">VLOOKUP(S18,$O$16:$P$25,2,FALSE)</f>
        <v>0</v>
      </c>
      <c r="W18" t="str">
        <f ca="1">S18</f>
        <v>INVALIDOS TEAM</v>
      </c>
      <c r="X18">
        <f ca="1">VLOOKUP(W18,$S$16:$T$25,2,FALSE)</f>
        <v>0</v>
      </c>
      <c r="AA18" t="str">
        <f ca="1">IF(X18&lt;=X17,W18,W17)</f>
        <v>INVALIDOS TEAM</v>
      </c>
      <c r="AB18">
        <f ca="1">VLOOKUP(AA18,W16:X25,2,FALSE)</f>
        <v>0</v>
      </c>
      <c r="AE18" t="str">
        <f ca="1">AA18</f>
        <v>INVALIDOS TEAM</v>
      </c>
      <c r="AF18">
        <f ca="1">VLOOKUP(AE18,AA16:AB25,2,FALSE)</f>
        <v>0</v>
      </c>
      <c r="AI18" t="str">
        <f ca="1">IF(AF18&gt;=AF19,AE18,AE19)</f>
        <v>INVALIDOS TEAM</v>
      </c>
      <c r="AJ18">
        <f ca="1">VLOOKUP(AI18,AE16:AF25,2,FALSE)</f>
        <v>0</v>
      </c>
    </row>
    <row r="19" spans="6:37" x14ac:dyDescent="0.2">
      <c r="F19" t="str">
        <f>AB2</f>
        <v>X VIDEOS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X VIDEOS</v>
      </c>
      <c r="P19">
        <f ca="1">VLOOKUP(O19,$F$16:$M$25,8,FALSE)</f>
        <v>0</v>
      </c>
      <c r="S19" t="str">
        <f>O19</f>
        <v>X VIDEOS</v>
      </c>
      <c r="T19">
        <f ca="1">VLOOKUP(S19,$O$16:$P$25,2,FALSE)</f>
        <v>0</v>
      </c>
      <c r="W19" t="str">
        <f ca="1">IF($T19&lt;=$T16,$S19,$S16)</f>
        <v>X VIDEOS</v>
      </c>
      <c r="X19">
        <f ca="1">VLOOKUP(W19,$S$16:$T$25,2,FALSE)</f>
        <v>0</v>
      </c>
      <c r="AA19" t="str">
        <f ca="1">W19</f>
        <v>X VIDEOS</v>
      </c>
      <c r="AB19">
        <f ca="1">VLOOKUP(AA19,W16:X25,2,FALSE)</f>
        <v>0</v>
      </c>
      <c r="AE19" t="str">
        <f ca="1">IF(AB19&lt;=AB17,AA19,AA17)</f>
        <v>X VIDEOS</v>
      </c>
      <c r="AF19">
        <f ca="1">VLOOKUP(AE19,AA16:AB25,2,FALSE)</f>
        <v>0</v>
      </c>
      <c r="AI19" t="str">
        <f ca="1">IF(AF19&lt;=AF18,AE19,AE18)</f>
        <v>X VIDEOS</v>
      </c>
      <c r="AJ19">
        <f ca="1">VLOOKUP(AI19,AE16:AF25,2,FALSE)</f>
        <v>0</v>
      </c>
    </row>
    <row r="28" spans="6:37" x14ac:dyDescent="0.2">
      <c r="F28" t="str">
        <f ca="1">AI16</f>
        <v>AGAR. IGOL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AGAR. IGOL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AGAR. IGOL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AGAR. IGOL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AGAR. IGOL</v>
      </c>
      <c r="AB28">
        <f ca="1">VLOOKUP(AA28,W28:Y37,2,FALSE)</f>
        <v>0</v>
      </c>
      <c r="AC28">
        <f ca="1">VLOOKUP(AA28,W28:Y37,3,FALSE)</f>
        <v>0</v>
      </c>
      <c r="AE28" t="str">
        <f ca="1">AA28</f>
        <v>AGAR. IGOL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AGAR. IGOL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MIGA DE PAN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MIGA DE PAN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MIGA DE PAN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MIGA DE PAN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MIGA DE PAN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MIGA DE PAN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MIGA DE PAN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INVALIDOS TEAM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INVALIDOS TEAM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INVALIDOS TEAM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INVALIDOS TEAM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INVALIDOS TEAM</v>
      </c>
      <c r="AB30">
        <f ca="1">VLOOKUP(AA30,W28:Y37,2,FALSE)</f>
        <v>0</v>
      </c>
      <c r="AC30">
        <f ca="1">VLOOKUP(AA30,W28:Y37,3,FALSE)</f>
        <v>0</v>
      </c>
      <c r="AE30" t="str">
        <f ca="1">AA30</f>
        <v>INVALIDOS TEAM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INVALIDOS TEAM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X VIDEOS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X VIDEOS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X VIDEOS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X VIDEOS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X VIDEOS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X VIDEOS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X VIDEOS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AGAR. IGOL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AGAR. IGOL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AGAR. IGOL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AGAR. IGOL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AGAR. IGOL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AGAR. IGOL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AGAR. IGOL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MIGA DE PAN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MIGA DE PAN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MIGA DE PAN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MIGA DE PAN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MIGA DE PAN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MIGA DE PAN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MIGA DE PAN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INVALIDOS TEAM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INVALIDOS TEAM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INVALIDOS TEAM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INVALIDOS TEAM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INVALIDOS TEAM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INVALIDOS TEAM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INVALIDOS TEAM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X VIDEOS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X VIDEOS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X VIDEOS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X VIDEOS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X VIDEOS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X VIDEOS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X VIDEOS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AGAR. IGOL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MIGA DE PAN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INVALIDOS TEAM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X VIDEOS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A4" sqref="A4"/>
      <selection pane="topRight" activeCell="A4" sqref="A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B -'!P7&lt;&gt;"",'- B -'!P7,"")</f>
        <v>CITRATO DE METELO C.F.</v>
      </c>
      <c r="N2" t="str">
        <f>IF('- B -'!P9&lt;&gt;"",'- B -'!P9,"")</f>
        <v>CCK LA ROPA</v>
      </c>
      <c r="U2" t="str">
        <f>IF('- B -'!P11&lt;&gt;"",'- B -'!P11,"")</f>
        <v>CINTRA F.C.</v>
      </c>
      <c r="AB2" t="str">
        <f>IF('- B -'!P13&lt;&gt;"",'- B -'!P13,"")</f>
        <v>PIQ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>CITRATO DE METELO C.F.</v>
      </c>
      <c r="B4" s="1" t="str">
        <f>IF('- B -'!C6&lt;&gt;"",'- B -'!C6,"")</f>
        <v/>
      </c>
      <c r="C4" s="1" t="str">
        <f>'- B -'!D6</f>
        <v>-</v>
      </c>
      <c r="D4" s="1" t="str">
        <f>IF('- B -'!E6&lt;&gt;"",'- B -'!E6,"")</f>
        <v/>
      </c>
      <c r="E4" s="3" t="str">
        <f ca="1">'- B -'!F6</f>
        <v>CCK LA ROPA</v>
      </c>
      <c r="F4" s="1">
        <f>COUNTBLANK('- B -'!C6:'- B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B -'!B7</f>
        <v>CINTRA F.C.</v>
      </c>
      <c r="B5" s="1" t="str">
        <f>IF('- B -'!C7&lt;&gt;"",'- B -'!C7,"")</f>
        <v/>
      </c>
      <c r="C5" s="1" t="str">
        <f>'- B -'!D7</f>
        <v>-</v>
      </c>
      <c r="D5" s="1" t="str">
        <f>IF('- B -'!E7&lt;&gt;"",'- B -'!E7,"")</f>
        <v/>
      </c>
      <c r="E5" s="3" t="str">
        <f ca="1">'- B -'!F7</f>
        <v>PIQ</v>
      </c>
      <c r="F5" s="1">
        <f>COUNTBLANK('- B -'!C7:'- B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B -'!B8</f>
        <v>CITRATO DE METELO C.F.</v>
      </c>
      <c r="B6" s="1" t="str">
        <f>IF('- B -'!C8&lt;&gt;"",'- B -'!C8,"")</f>
        <v/>
      </c>
      <c r="C6" s="1" t="str">
        <f>'- B -'!D8</f>
        <v>-</v>
      </c>
      <c r="D6" s="1" t="str">
        <f>IF('- B -'!E8&lt;&gt;"",'- B -'!E8,"")</f>
        <v/>
      </c>
      <c r="E6" s="3" t="str">
        <f ca="1">'- B -'!F8</f>
        <v>CINTRA F.C.</v>
      </c>
      <c r="F6" s="1">
        <f>COUNTBLANK('- B -'!C8:'- B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B -'!B9</f>
        <v>CCK LA ROPA</v>
      </c>
      <c r="B7" s="1" t="str">
        <f>IF('- B -'!C9&lt;&gt;"",'- B -'!C9,"")</f>
        <v/>
      </c>
      <c r="C7" s="1" t="str">
        <f>'- B -'!D9</f>
        <v>-</v>
      </c>
      <c r="D7" s="1" t="str">
        <f>IF('- B -'!E9&lt;&gt;"",'- B -'!E9,"")</f>
        <v/>
      </c>
      <c r="E7" s="3" t="str">
        <f ca="1">'- B -'!F9</f>
        <v>PIQ</v>
      </c>
      <c r="F7" s="1">
        <f>COUNTBLANK('- B -'!C9:'- B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B -'!B10</f>
        <v>CITRATO DE METELO C.F.</v>
      </c>
      <c r="B8" s="1" t="str">
        <f>IF('- B -'!C10&lt;&gt;"",'- B -'!C10,"")</f>
        <v/>
      </c>
      <c r="C8" s="1" t="str">
        <f>'- B -'!D10</f>
        <v>-</v>
      </c>
      <c r="D8" s="1" t="str">
        <f>IF('- B -'!E10&lt;&gt;"",'- B -'!E10,"")</f>
        <v/>
      </c>
      <c r="E8" s="3" t="str">
        <f ca="1">'- B -'!F10</f>
        <v>PIQ</v>
      </c>
      <c r="F8" s="1">
        <f>COUNTBLANK('- B -'!C10:'- B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B -'!B11</f>
        <v>CCK LA ROPA</v>
      </c>
      <c r="B9" s="1" t="str">
        <f>IF('- B -'!C11&lt;&gt;"",'- B -'!C11,"")</f>
        <v/>
      </c>
      <c r="C9" s="1" t="str">
        <f>'- B -'!D11</f>
        <v>-</v>
      </c>
      <c r="D9" s="1" t="str">
        <f>IF('- B -'!E11&lt;&gt;"",'- B -'!E11,"")</f>
        <v/>
      </c>
      <c r="E9" s="3" t="str">
        <f ca="1">'- B -'!F11</f>
        <v>CINTRA F.C.</v>
      </c>
      <c r="F9" s="1">
        <f>COUNTBLANK('- B -'!C11:'- B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CITRATO DE METELO C.F.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CITRATO DE METELO C.F.</v>
      </c>
      <c r="P16">
        <f ca="1">VLOOKUP(O16,$F$16:$M$25,8,FALSE)</f>
        <v>0</v>
      </c>
      <c r="S16" t="str">
        <f ca="1">IF($P16&gt;=$P18,$O16,$O18)</f>
        <v>CITRATO DE METELO C.F.</v>
      </c>
      <c r="T16">
        <f ca="1">VLOOKUP(S16,$O$16:$P$25,2,FALSE)</f>
        <v>0</v>
      </c>
      <c r="W16" t="str">
        <f ca="1">IF($T16&gt;=$T19,$S16,$S19)</f>
        <v>CITRATO DE METELO C.F.</v>
      </c>
      <c r="X16">
        <f ca="1">VLOOKUP(W16,$S$16:$T$25,2,FALSE)</f>
        <v>0</v>
      </c>
      <c r="AA16" t="str">
        <f ca="1">W16</f>
        <v>CITRATO DE METELO C.F.</v>
      </c>
      <c r="AB16">
        <f ca="1">VLOOKUP(AA16,W16:X25,2,FALSE)</f>
        <v>0</v>
      </c>
      <c r="AE16" t="str">
        <f ca="1">AA16</f>
        <v>CITRATO DE METELO C.F.</v>
      </c>
      <c r="AF16">
        <f ca="1">VLOOKUP(AE16,AA16:AB25,2,FALSE)</f>
        <v>0</v>
      </c>
      <c r="AI16" t="str">
        <f ca="1">AE16</f>
        <v>CITRATO DE METELO C.F.</v>
      </c>
      <c r="AJ16">
        <f ca="1">VLOOKUP(AI16,AE16:AF25,2,FALSE)</f>
        <v>0</v>
      </c>
    </row>
    <row r="17" spans="6:37" x14ac:dyDescent="0.2">
      <c r="F17" t="str">
        <f>N2</f>
        <v>CCK LA ROPA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CCK LA ROPA</v>
      </c>
      <c r="P17">
        <f ca="1">VLOOKUP(O17,$F$16:$M$25,8,FALSE)</f>
        <v>0</v>
      </c>
      <c r="S17" t="str">
        <f ca="1">O17</f>
        <v>CCK LA ROPA</v>
      </c>
      <c r="T17">
        <f ca="1">VLOOKUP(S17,$O$16:$P$25,2,FALSE)</f>
        <v>0</v>
      </c>
      <c r="W17" t="str">
        <f ca="1">S17</f>
        <v>CCK LA ROPA</v>
      </c>
      <c r="X17">
        <f ca="1">VLOOKUP(W17,$S$16:$T$25,2,FALSE)</f>
        <v>0</v>
      </c>
      <c r="AA17" t="str">
        <f ca="1">IF(X17&gt;=X18,W17,W18)</f>
        <v>CCK LA ROPA</v>
      </c>
      <c r="AB17">
        <f ca="1">VLOOKUP(AA17,W16:X25,2,FALSE)</f>
        <v>0</v>
      </c>
      <c r="AE17" t="str">
        <f ca="1">IF(AB17&gt;=AB19,AA17,AA19)</f>
        <v>CCK LA ROPA</v>
      </c>
      <c r="AF17">
        <f ca="1">VLOOKUP(AE17,AA16:AB25,2,FALSE)</f>
        <v>0</v>
      </c>
      <c r="AI17" t="str">
        <f ca="1">AE17</f>
        <v>CCK LA ROPA</v>
      </c>
      <c r="AJ17">
        <f ca="1">VLOOKUP(AI17,AE16:AF25,2,FALSE)</f>
        <v>0</v>
      </c>
    </row>
    <row r="18" spans="6:37" x14ac:dyDescent="0.2">
      <c r="F18" t="str">
        <f>U2</f>
        <v>CINTRA F.C.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CINTRA F.C.</v>
      </c>
      <c r="P18">
        <f ca="1">VLOOKUP(O18,$F$16:$M$25,8,FALSE)</f>
        <v>0</v>
      </c>
      <c r="S18" t="str">
        <f ca="1">IF($P18&lt;=$P16,$O18,$O16)</f>
        <v>CINTRA F.C.</v>
      </c>
      <c r="T18">
        <f ca="1">VLOOKUP(S18,$O$16:$P$25,2,FALSE)</f>
        <v>0</v>
      </c>
      <c r="W18" t="str">
        <f ca="1">S18</f>
        <v>CINTRA F.C.</v>
      </c>
      <c r="X18">
        <f ca="1">VLOOKUP(W18,$S$16:$T$25,2,FALSE)</f>
        <v>0</v>
      </c>
      <c r="AA18" t="str">
        <f ca="1">IF(X18&lt;=X17,W18,W17)</f>
        <v>CINTRA F.C.</v>
      </c>
      <c r="AB18">
        <f ca="1">VLOOKUP(AA18,W16:X25,2,FALSE)</f>
        <v>0</v>
      </c>
      <c r="AE18" t="str">
        <f ca="1">AA18</f>
        <v>CINTRA F.C.</v>
      </c>
      <c r="AF18">
        <f ca="1">VLOOKUP(AE18,AA16:AB25,2,FALSE)</f>
        <v>0</v>
      </c>
      <c r="AI18" t="str">
        <f ca="1">IF(AF18&gt;=AF19,AE18,AE19)</f>
        <v>CINTRA F.C.</v>
      </c>
      <c r="AJ18">
        <f ca="1">VLOOKUP(AI18,AE16:AF25,2,FALSE)</f>
        <v>0</v>
      </c>
    </row>
    <row r="19" spans="6:37" x14ac:dyDescent="0.2">
      <c r="F19" t="str">
        <f>AB2</f>
        <v>PIQ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PIQ</v>
      </c>
      <c r="P19">
        <f ca="1">VLOOKUP(O19,$F$16:$M$25,8,FALSE)</f>
        <v>0</v>
      </c>
      <c r="S19" t="str">
        <f>O19</f>
        <v>PIQ</v>
      </c>
      <c r="T19">
        <f ca="1">VLOOKUP(S19,$O$16:$P$25,2,FALSE)</f>
        <v>0</v>
      </c>
      <c r="W19" t="str">
        <f ca="1">IF($T19&lt;=$T16,$S19,$S16)</f>
        <v>PIQ</v>
      </c>
      <c r="X19">
        <f ca="1">VLOOKUP(W19,$S$16:$T$25,2,FALSE)</f>
        <v>0</v>
      </c>
      <c r="AA19" t="str">
        <f ca="1">W19</f>
        <v>PIQ</v>
      </c>
      <c r="AB19">
        <f ca="1">VLOOKUP(AA19,W16:X25,2,FALSE)</f>
        <v>0</v>
      </c>
      <c r="AE19" t="str">
        <f ca="1">IF(AB19&lt;=AB17,AA19,AA17)</f>
        <v>PIQ</v>
      </c>
      <c r="AF19">
        <f ca="1">VLOOKUP(AE19,AA16:AB25,2,FALSE)</f>
        <v>0</v>
      </c>
      <c r="AI19" t="str">
        <f ca="1">IF(AF19&lt;=AF18,AE19,AE18)</f>
        <v>PIQ</v>
      </c>
      <c r="AJ19">
        <f ca="1">VLOOKUP(AI19,AE16:AF25,2,FALSE)</f>
        <v>0</v>
      </c>
    </row>
    <row r="28" spans="6:37" x14ac:dyDescent="0.2">
      <c r="F28" t="str">
        <f ca="1">AI16</f>
        <v>CITRATO DE METELO C.F.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CITRATO DE METELO C.F.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CITRATO DE METELO C.F.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CITRATO DE METELO C.F.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CITRATO DE METELO C.F.</v>
      </c>
      <c r="AB28">
        <f ca="1">VLOOKUP(AA28,W28:Y37,2,FALSE)</f>
        <v>0</v>
      </c>
      <c r="AC28">
        <f ca="1">VLOOKUP(AA28,W28:Y37,3,FALSE)</f>
        <v>0</v>
      </c>
      <c r="AE28" t="str">
        <f ca="1">AA28</f>
        <v>CITRATO DE METELO C.F.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CITRATO DE METELO C.F.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CCK LA ROPA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CCK LA ROPA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CCK LA ROPA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CCK LA ROPA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CCK LA ROPA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CCK LA ROPA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CCK LA ROPA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CINTRA F.C.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CINTRA F.C.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CINTRA F.C.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CINTRA F.C.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CINTRA F.C.</v>
      </c>
      <c r="AB30">
        <f ca="1">VLOOKUP(AA30,W28:Y37,2,FALSE)</f>
        <v>0</v>
      </c>
      <c r="AC30">
        <f ca="1">VLOOKUP(AA30,W28:Y37,3,FALSE)</f>
        <v>0</v>
      </c>
      <c r="AE30" t="str">
        <f ca="1">AA30</f>
        <v>CINTRA F.C.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CINTRA F.C.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PIQ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PIQ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PIQ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PIQ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PIQ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PIQ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PIQ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CITRATO DE METELO C.F.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CITRATO DE METELO C.F.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CITRATO DE METELO C.F.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CITRATO DE METELO C.F.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CITRATO DE METELO C.F.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CITRATO DE METELO C.F.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CITRATO DE METELO C.F.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CCK LA ROPA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CCK LA ROPA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CCK LA ROPA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CCK LA ROPA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CCK LA ROPA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CCK LA ROPA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CCK LA ROPA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CINTRA F.C.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CINTRA F.C.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CINTRA F.C.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CINTRA F.C.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CINTRA F.C.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CINTRA F.C.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CINTRA F.C.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PIQ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PIQ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PIQ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PIQ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PIQ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PIQ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PIQ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CITRATO DE METELO C.F.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CCK LA ROPA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CINTRA F.C.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PIQ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4" sqref="A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C -'!P7&lt;&gt;"",'- C -'!P7,"")</f>
        <v>ELECTRONVOLTIOS</v>
      </c>
      <c r="N2" t="str">
        <f>IF('- C -'!P9&lt;&gt;"",'- C -'!P9,"")</f>
        <v>TOQUE PIQUE Y GOL</v>
      </c>
      <c r="U2" t="str">
        <f>IF('- C -'!P11&lt;&gt;"",'- C -'!P11,"")</f>
        <v>DEUS EX MACHINE</v>
      </c>
      <c r="AB2" t="str">
        <f>IF('- C -'!P13&lt;&gt;"",'- C -'!P13,"")</f>
        <v>TOCÁMELA Y ABRITE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ELECTRONVOLTIOS</v>
      </c>
      <c r="B4" s="1" t="str">
        <f>IF('- C -'!C6&lt;&gt;"",'- C -'!C6,"")</f>
        <v/>
      </c>
      <c r="C4" s="1" t="str">
        <f>'- C -'!D6</f>
        <v>-</v>
      </c>
      <c r="D4" s="1" t="str">
        <f>IF('- C -'!E6&lt;&gt;"",'- C -'!E6,"")</f>
        <v/>
      </c>
      <c r="E4" s="3" t="str">
        <f ca="1">'- C -'!F6</f>
        <v>TOQUE PIQUE Y GOL</v>
      </c>
      <c r="F4" s="1">
        <f>COUNTBLANK('- C -'!C6:'- C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C -'!B7</f>
        <v>DEUS EX MACHINE</v>
      </c>
      <c r="B5" s="1" t="str">
        <f>IF('- C -'!C7&lt;&gt;"",'- C -'!C7,"")</f>
        <v/>
      </c>
      <c r="C5" s="1" t="str">
        <f>'- C -'!D7</f>
        <v>-</v>
      </c>
      <c r="D5" s="1" t="str">
        <f>IF('- C -'!E7&lt;&gt;"",'- C -'!E7,"")</f>
        <v/>
      </c>
      <c r="E5" s="3" t="str">
        <f ca="1">'- C -'!F7</f>
        <v>TOCÁMELA Y ABRITE</v>
      </c>
      <c r="F5" s="1">
        <f>COUNTBLANK('- C -'!C7:'- C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C -'!B8</f>
        <v>ELECTRONVOLTIOS</v>
      </c>
      <c r="B6" s="1" t="str">
        <f>IF('- C -'!C8&lt;&gt;"",'- C -'!C8,"")</f>
        <v/>
      </c>
      <c r="C6" s="1" t="str">
        <f>'- C -'!D8</f>
        <v>-</v>
      </c>
      <c r="D6" s="1" t="str">
        <f>IF('- C -'!E8&lt;&gt;"",'- C -'!E8,"")</f>
        <v/>
      </c>
      <c r="E6" s="3" t="str">
        <f ca="1">'- C -'!F8</f>
        <v>DEUS EX MACHINE</v>
      </c>
      <c r="F6" s="1">
        <f>COUNTBLANK('- C -'!C8:'- C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C -'!B9</f>
        <v>TOQUE PIQUE Y GOL</v>
      </c>
      <c r="B7" s="1" t="str">
        <f>IF('- C -'!C9&lt;&gt;"",'- C -'!C9,"")</f>
        <v/>
      </c>
      <c r="C7" s="1" t="str">
        <f>'- C -'!D9</f>
        <v>-</v>
      </c>
      <c r="D7" s="1" t="str">
        <f>IF('- C -'!E9&lt;&gt;"",'- C -'!E9,"")</f>
        <v/>
      </c>
      <c r="E7" s="3" t="str">
        <f ca="1">'- C -'!F9</f>
        <v>TOCÁMELA Y ABRITE</v>
      </c>
      <c r="F7" s="1">
        <f>COUNTBLANK('- C -'!C9:'- C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C -'!B10</f>
        <v>ELECTRONVOLTIOS</v>
      </c>
      <c r="B8" s="1" t="str">
        <f>IF('- C -'!C10&lt;&gt;"",'- C -'!C10,"")</f>
        <v/>
      </c>
      <c r="C8" s="1" t="str">
        <f>'- C -'!D10</f>
        <v>-</v>
      </c>
      <c r="D8" s="1" t="str">
        <f>IF('- C -'!E10&lt;&gt;"",'- C -'!E10,"")</f>
        <v/>
      </c>
      <c r="E8" s="3" t="str">
        <f ca="1">'- C -'!F10</f>
        <v>TOCÁMELA Y ABRITE</v>
      </c>
      <c r="F8" s="1">
        <f>COUNTBLANK('- C -'!C10:'- C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C -'!B11</f>
        <v>TOQUE PIQUE Y GOL</v>
      </c>
      <c r="B9" s="1" t="str">
        <f>IF('- C -'!C11&lt;&gt;"",'- C -'!C11,"")</f>
        <v/>
      </c>
      <c r="C9" s="1" t="str">
        <f>'- C -'!D11</f>
        <v>-</v>
      </c>
      <c r="D9" s="1" t="str">
        <f>IF('- C -'!E11&lt;&gt;"",'- C -'!E11,"")</f>
        <v/>
      </c>
      <c r="E9" s="3" t="str">
        <f ca="1">'- C -'!F11</f>
        <v>DEUS EX MACHINE</v>
      </c>
      <c r="F9" s="1">
        <f>COUNTBLANK('- C -'!C11:'- C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ELECTRONVOLTIOS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ELECTRONVOLTIOS</v>
      </c>
      <c r="P16">
        <f ca="1">VLOOKUP(O16,$F$16:$M$25,8,FALSE)</f>
        <v>0</v>
      </c>
      <c r="S16" t="str">
        <f ca="1">IF($P16&gt;=$P18,$O16,$O18)</f>
        <v>ELECTRONVOLTIOS</v>
      </c>
      <c r="T16">
        <f ca="1">VLOOKUP(S16,$O$16:$P$25,2,FALSE)</f>
        <v>0</v>
      </c>
      <c r="W16" t="str">
        <f ca="1">IF($T16&gt;=$T19,$S16,$S19)</f>
        <v>ELECTRONVOLTIOS</v>
      </c>
      <c r="X16">
        <f ca="1">VLOOKUP(W16,$S$16:$T$25,2,FALSE)</f>
        <v>0</v>
      </c>
      <c r="AA16" t="str">
        <f ca="1">W16</f>
        <v>ELECTRONVOLTIOS</v>
      </c>
      <c r="AB16">
        <f ca="1">VLOOKUP(AA16,W16:X25,2,FALSE)</f>
        <v>0</v>
      </c>
      <c r="AE16" t="str">
        <f ca="1">AA16</f>
        <v>ELECTRONVOLTIOS</v>
      </c>
      <c r="AF16">
        <f ca="1">VLOOKUP(AE16,AA16:AB25,2,FALSE)</f>
        <v>0</v>
      </c>
      <c r="AI16" t="str">
        <f ca="1">AE16</f>
        <v>ELECTRONVOLTIOS</v>
      </c>
      <c r="AJ16">
        <f ca="1">VLOOKUP(AI16,AE16:AF25,2,FALSE)</f>
        <v>0</v>
      </c>
    </row>
    <row r="17" spans="6:37" x14ac:dyDescent="0.2">
      <c r="F17" t="str">
        <f>N2</f>
        <v>TOQUE PIQUE Y GOL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TOQUE PIQUE Y GOL</v>
      </c>
      <c r="P17">
        <f ca="1">VLOOKUP(O17,$F$16:$M$25,8,FALSE)</f>
        <v>0</v>
      </c>
      <c r="S17" t="str">
        <f ca="1">O17</f>
        <v>TOQUE PIQUE Y GOL</v>
      </c>
      <c r="T17">
        <f ca="1">VLOOKUP(S17,$O$16:$P$25,2,FALSE)</f>
        <v>0</v>
      </c>
      <c r="W17" t="str">
        <f ca="1">S17</f>
        <v>TOQUE PIQUE Y GOL</v>
      </c>
      <c r="X17">
        <f ca="1">VLOOKUP(W17,$S$16:$T$25,2,FALSE)</f>
        <v>0</v>
      </c>
      <c r="AA17" t="str">
        <f ca="1">IF(X17&gt;=X18,W17,W18)</f>
        <v>TOQUE PIQUE Y GOL</v>
      </c>
      <c r="AB17">
        <f ca="1">VLOOKUP(AA17,W16:X25,2,FALSE)</f>
        <v>0</v>
      </c>
      <c r="AE17" t="str">
        <f ca="1">IF(AB17&gt;=AB19,AA17,AA19)</f>
        <v>TOQUE PIQUE Y GOL</v>
      </c>
      <c r="AF17">
        <f ca="1">VLOOKUP(AE17,AA16:AB25,2,FALSE)</f>
        <v>0</v>
      </c>
      <c r="AI17" t="str">
        <f ca="1">AE17</f>
        <v>TOQUE PIQUE Y GOL</v>
      </c>
      <c r="AJ17">
        <f ca="1">VLOOKUP(AI17,AE16:AF25,2,FALSE)</f>
        <v>0</v>
      </c>
    </row>
    <row r="18" spans="6:37" x14ac:dyDescent="0.2">
      <c r="F18" t="str">
        <f>U2</f>
        <v>DEUS EX MACHINE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DEUS EX MACHINE</v>
      </c>
      <c r="P18">
        <f ca="1">VLOOKUP(O18,$F$16:$M$25,8,FALSE)</f>
        <v>0</v>
      </c>
      <c r="S18" t="str">
        <f ca="1">IF($P18&lt;=$P16,$O18,$O16)</f>
        <v>DEUS EX MACHINE</v>
      </c>
      <c r="T18">
        <f ca="1">VLOOKUP(S18,$O$16:$P$25,2,FALSE)</f>
        <v>0</v>
      </c>
      <c r="W18" t="str">
        <f ca="1">S18</f>
        <v>DEUS EX MACHINE</v>
      </c>
      <c r="X18">
        <f ca="1">VLOOKUP(W18,$S$16:$T$25,2,FALSE)</f>
        <v>0</v>
      </c>
      <c r="AA18" t="str">
        <f ca="1">IF(X18&lt;=X17,W18,W17)</f>
        <v>DEUS EX MACHINE</v>
      </c>
      <c r="AB18">
        <f ca="1">VLOOKUP(AA18,W16:X25,2,FALSE)</f>
        <v>0</v>
      </c>
      <c r="AE18" t="str">
        <f ca="1">AA18</f>
        <v>DEUS EX MACHINE</v>
      </c>
      <c r="AF18">
        <f ca="1">VLOOKUP(AE18,AA16:AB25,2,FALSE)</f>
        <v>0</v>
      </c>
      <c r="AI18" t="str">
        <f ca="1">IF(AF18&gt;=AF19,AE18,AE19)</f>
        <v>DEUS EX MACHINE</v>
      </c>
      <c r="AJ18">
        <f ca="1">VLOOKUP(AI18,AE16:AF25,2,FALSE)</f>
        <v>0</v>
      </c>
    </row>
    <row r="19" spans="6:37" x14ac:dyDescent="0.2">
      <c r="F19" t="str">
        <f>AB2</f>
        <v>TOCÁMELA Y ABRITE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TOCÁMELA Y ABRITE</v>
      </c>
      <c r="P19">
        <f ca="1">VLOOKUP(O19,$F$16:$M$25,8,FALSE)</f>
        <v>0</v>
      </c>
      <c r="S19" t="str">
        <f>O19</f>
        <v>TOCÁMELA Y ABRITE</v>
      </c>
      <c r="T19">
        <f ca="1">VLOOKUP(S19,$O$16:$P$25,2,FALSE)</f>
        <v>0</v>
      </c>
      <c r="W19" t="str">
        <f ca="1">IF($T19&lt;=$T16,$S19,$S16)</f>
        <v>TOCÁMELA Y ABRITE</v>
      </c>
      <c r="X19">
        <f ca="1">VLOOKUP(W19,$S$16:$T$25,2,FALSE)</f>
        <v>0</v>
      </c>
      <c r="AA19" t="str">
        <f ca="1">W19</f>
        <v>TOCÁMELA Y ABRITE</v>
      </c>
      <c r="AB19">
        <f ca="1">VLOOKUP(AA19,W16:X25,2,FALSE)</f>
        <v>0</v>
      </c>
      <c r="AE19" t="str">
        <f ca="1">IF(AB19&lt;=AB17,AA19,AA17)</f>
        <v>TOCÁMELA Y ABRITE</v>
      </c>
      <c r="AF19">
        <f ca="1">VLOOKUP(AE19,AA16:AB25,2,FALSE)</f>
        <v>0</v>
      </c>
      <c r="AI19" t="str">
        <f ca="1">IF(AF19&lt;=AF18,AE19,AE18)</f>
        <v>TOCÁMELA Y ABRITE</v>
      </c>
      <c r="AJ19">
        <f ca="1">VLOOKUP(AI19,AE16:AF25,2,FALSE)</f>
        <v>0</v>
      </c>
    </row>
    <row r="28" spans="6:37" x14ac:dyDescent="0.2">
      <c r="F28" t="str">
        <f ca="1">AI16</f>
        <v>ELECTRONVOLTIOS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ELECTRONVOLTIOS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ELECTRONVOLTIOS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ELECTRONVOLTIOS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ELECTRONVOLTIOS</v>
      </c>
      <c r="AB28">
        <f ca="1">VLOOKUP(AA28,W28:Y37,2,FALSE)</f>
        <v>0</v>
      </c>
      <c r="AC28">
        <f ca="1">VLOOKUP(AA28,W28:Y37,3,FALSE)</f>
        <v>0</v>
      </c>
      <c r="AE28" t="str">
        <f ca="1">AA28</f>
        <v>ELECTRONVOLTIOS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ELECTRONVOLTIOS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TOQUE PIQUE Y GOL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TOQUE PIQUE Y GOL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TOQUE PIQUE Y GOL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TOQUE PIQUE Y GOL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TOQUE PIQUE Y GOL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TOQUE PIQUE Y GOL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TOQUE PIQUE Y GOL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DEUS EX MACHINE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DEUS EX MACHINE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DEUS EX MACHINE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DEUS EX MACHINE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DEUS EX MACHINE</v>
      </c>
      <c r="AB30">
        <f ca="1">VLOOKUP(AA30,W28:Y37,2,FALSE)</f>
        <v>0</v>
      </c>
      <c r="AC30">
        <f ca="1">VLOOKUP(AA30,W28:Y37,3,FALSE)</f>
        <v>0</v>
      </c>
      <c r="AE30" t="str">
        <f ca="1">AA30</f>
        <v>DEUS EX MACHINE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DEUS EX MACHINE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TOCÁMELA Y ABRITE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TOCÁMELA Y ABRITE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TOCÁMELA Y ABRITE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TOCÁMELA Y ABRITE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TOCÁMELA Y ABRITE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TOCÁMELA Y ABRITE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TOCÁMELA Y ABRITE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ELECTRONVOLTIOS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ELECTRONVOLTIOS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ELECTRONVOLTIOS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ELECTRONVOLTIOS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ELECTRONVOLTIOS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ELECTRONVOLTIOS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ELECTRONVOLTIOS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TOQUE PIQUE Y GOL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TOQUE PIQUE Y GOL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TOQUE PIQUE Y GOL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TOQUE PIQUE Y GOL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TOQUE PIQUE Y GOL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TOQUE PIQUE Y GOL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TOQUE PIQUE Y GOL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DEUS EX MACHINE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DEUS EX MACHINE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DEUS EX MACHINE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DEUS EX MACHINE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DEUS EX MACHINE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DEUS EX MACHINE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DEUS EX MACHINE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TOCÁMELA Y ABRITE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TOCÁMELA Y ABRITE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TOCÁMELA Y ABRITE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TOCÁMELA Y ABRITE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TOCÁMELA Y ABRITE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TOCÁMELA Y ABRITE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TOCÁMELA Y ABRITE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ELECTRONVOLTIOS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TOQUE PIQUE Y GOL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DEUS EX MACHINE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TOCÁMELA Y ABRITE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topLeftCell="A32" workbookViewId="0">
      <pane xSplit="5" topLeftCell="F1" activePane="topRight" state="frozen"/>
      <selection activeCell="O28" sqref="O28"/>
      <selection pane="topRight" activeCell="G66" sqref="G6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D -'!Q7&lt;&gt;"",'- D -'!Q7,"")</f>
        <v>ZOLO SISTEMAS  LOK</v>
      </c>
      <c r="N2" t="str">
        <f>IF('- D -'!Q9&lt;&gt;"",'- D -'!Q9,"")</f>
        <v>CHEWBACCAS PAIPA</v>
      </c>
      <c r="U2" t="str">
        <f>IF('- D -'!Q11&lt;&gt;"",'- D -'!Q11,"")</f>
        <v>CUÑADOS DE GAFAS</v>
      </c>
      <c r="AB2" t="str">
        <f>IF('- D -'!Q13&lt;&gt;"",'- D -'!Q13,"")</f>
        <v>MAL SAQUE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D -'!B6</f>
        <v>ZOLO SISTEMAS  LOK</v>
      </c>
      <c r="B4" s="1" t="str">
        <f>IF('- D -'!C6&lt;&gt;"",'- D -'!C6,"")</f>
        <v/>
      </c>
      <c r="C4" s="1" t="str">
        <f>'- D -'!D6</f>
        <v>-</v>
      </c>
      <c r="D4" s="1" t="str">
        <f>IF('- D -'!E6&lt;&gt;"",'- D -'!E6,"")</f>
        <v/>
      </c>
      <c r="E4" s="3" t="str">
        <f ca="1">'- D -'!F6</f>
        <v>CHEWBACCAS PAIPA</v>
      </c>
      <c r="F4" s="1">
        <f>COUNTBLANK('- D -'!C6:'- D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D -'!B7</f>
        <v>CUÑADOS DE GAFAS</v>
      </c>
      <c r="B5" s="1" t="str">
        <f>IF('- D -'!C7&lt;&gt;"",'- D -'!C7,"")</f>
        <v/>
      </c>
      <c r="C5" s="1" t="str">
        <f>'- D -'!D7</f>
        <v>-</v>
      </c>
      <c r="D5" s="1" t="str">
        <f>IF('- D -'!E7&lt;&gt;"",'- D -'!E7,"")</f>
        <v/>
      </c>
      <c r="E5" s="3" t="str">
        <f ca="1">'- D -'!F7</f>
        <v>MAL SAQUE</v>
      </c>
      <c r="F5" s="1">
        <f>COUNTBLANK('- D -'!C7:'- D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D -'!B8</f>
        <v>ZOLO SISTEMAS  LOK</v>
      </c>
      <c r="B6" s="1" t="str">
        <f>IF('- D -'!C8&lt;&gt;"",'- D -'!C8,"")</f>
        <v/>
      </c>
      <c r="C6" s="1" t="str">
        <f>'- D -'!D8</f>
        <v>-</v>
      </c>
      <c r="D6" s="1" t="str">
        <f>IF('- D -'!E8&lt;&gt;"",'- D -'!E8,"")</f>
        <v/>
      </c>
      <c r="E6" s="3" t="str">
        <f ca="1">'- D -'!F8</f>
        <v>CUÑADOS DE GAFAS</v>
      </c>
      <c r="F6" s="1">
        <f>COUNTBLANK('- D -'!C8:'- D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D -'!B9</f>
        <v>MAL SAQUE</v>
      </c>
      <c r="B7" s="1" t="str">
        <f>IF('- D -'!C9&lt;&gt;"",'- D -'!C9,"")</f>
        <v/>
      </c>
      <c r="C7" s="1" t="str">
        <f>'- D -'!D9</f>
        <v>-</v>
      </c>
      <c r="D7" s="1" t="str">
        <f>IF('- D -'!E9&lt;&gt;"",'- D -'!E9,"")</f>
        <v/>
      </c>
      <c r="E7" s="3" t="str">
        <f ca="1">'- D -'!F9</f>
        <v>CHEWBACCAS PAIPA</v>
      </c>
      <c r="F7" s="1">
        <f>COUNTBLANK('- D -'!C9:'- D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D -'!B10</f>
        <v>ZOLO SISTEMAS  LOK</v>
      </c>
      <c r="B8" s="1" t="str">
        <f>IF('- D -'!C10&lt;&gt;"",'- D -'!C10,"")</f>
        <v/>
      </c>
      <c r="C8" s="1" t="str">
        <f>'- D -'!D10</f>
        <v>-</v>
      </c>
      <c r="D8" s="1" t="str">
        <f>IF('- D -'!E10&lt;&gt;"",'- D -'!E10,"")</f>
        <v/>
      </c>
      <c r="E8" s="3" t="str">
        <f ca="1">'- D -'!F10</f>
        <v>MAL SAQUE</v>
      </c>
      <c r="F8" s="1">
        <f>COUNTBLANK('- D -'!C10:'- D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D -'!B11</f>
        <v>CHEWBACCAS PAIPA</v>
      </c>
      <c r="B9" s="1" t="str">
        <f>IF('- D -'!C11&lt;&gt;"",'- D -'!C11,"")</f>
        <v/>
      </c>
      <c r="C9" s="1" t="str">
        <f>'- D -'!D11</f>
        <v>-</v>
      </c>
      <c r="D9" s="1" t="str">
        <f>IF('- D -'!E11&lt;&gt;"",'- D -'!E11,"")</f>
        <v/>
      </c>
      <c r="E9" s="3" t="str">
        <f ca="1">'- D -'!F11</f>
        <v>CUÑADOS DE GAFAS</v>
      </c>
      <c r="F9" s="1">
        <f>COUNTBLANK('- D -'!C11:'- D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ZOLO SISTEMAS  LOK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ZOLO SISTEMAS  LOK</v>
      </c>
      <c r="P16">
        <f ca="1">VLOOKUP(O16,$F$16:$M$25,8,FALSE)</f>
        <v>0</v>
      </c>
      <c r="S16" t="str">
        <f ca="1">IF($P16&gt;=$P18,$O16,$O18)</f>
        <v>ZOLO SISTEMAS  LOK</v>
      </c>
      <c r="T16">
        <f ca="1">VLOOKUP(S16,$O$16:$P$25,2,FALSE)</f>
        <v>0</v>
      </c>
      <c r="W16" t="str">
        <f ca="1">IF($T16&gt;=$T19,$S16,$S19)</f>
        <v>ZOLO SISTEMAS  LOK</v>
      </c>
      <c r="X16">
        <f ca="1">VLOOKUP(W16,$S$16:$T$25,2,FALSE)</f>
        <v>0</v>
      </c>
      <c r="AA16" t="str">
        <f ca="1">W16</f>
        <v>ZOLO SISTEMAS  LOK</v>
      </c>
      <c r="AB16">
        <f ca="1">VLOOKUP(AA16,W16:X25,2,FALSE)</f>
        <v>0</v>
      </c>
      <c r="AE16" t="str">
        <f ca="1">AA16</f>
        <v>ZOLO SISTEMAS  LOK</v>
      </c>
      <c r="AF16">
        <f ca="1">VLOOKUP(AE16,AA16:AB25,2,FALSE)</f>
        <v>0</v>
      </c>
      <c r="AI16" t="str">
        <f ca="1">AE16</f>
        <v>ZOLO SISTEMAS  LOK</v>
      </c>
      <c r="AJ16">
        <f ca="1">VLOOKUP(AI16,AE16:AF25,2,FALSE)</f>
        <v>0</v>
      </c>
    </row>
    <row r="17" spans="6:37" x14ac:dyDescent="0.2">
      <c r="F17" t="str">
        <f>N2</f>
        <v>CHEWBACCAS PAIPA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CHEWBACCAS PAIPA</v>
      </c>
      <c r="P17">
        <f ca="1">VLOOKUP(O17,$F$16:$M$25,8,FALSE)</f>
        <v>0</v>
      </c>
      <c r="S17" t="str">
        <f ca="1">O17</f>
        <v>CHEWBACCAS PAIPA</v>
      </c>
      <c r="T17">
        <f ca="1">VLOOKUP(S17,$O$16:$P$25,2,FALSE)</f>
        <v>0</v>
      </c>
      <c r="W17" t="str">
        <f ca="1">S17</f>
        <v>CHEWBACCAS PAIPA</v>
      </c>
      <c r="X17">
        <f ca="1">VLOOKUP(W17,$S$16:$T$25,2,FALSE)</f>
        <v>0</v>
      </c>
      <c r="AA17" t="str">
        <f ca="1">IF(X17&gt;=X18,W17,W18)</f>
        <v>CHEWBACCAS PAIPA</v>
      </c>
      <c r="AB17">
        <f ca="1">VLOOKUP(AA17,W16:X25,2,FALSE)</f>
        <v>0</v>
      </c>
      <c r="AE17" t="str">
        <f ca="1">IF(AB17&gt;=AB19,AA17,AA19)</f>
        <v>CHEWBACCAS PAIPA</v>
      </c>
      <c r="AF17">
        <f ca="1">VLOOKUP(AE17,AA16:AB25,2,FALSE)</f>
        <v>0</v>
      </c>
      <c r="AI17" t="str">
        <f ca="1">AE17</f>
        <v>CHEWBACCAS PAIPA</v>
      </c>
      <c r="AJ17">
        <f ca="1">VLOOKUP(AI17,AE16:AF25,2,FALSE)</f>
        <v>0</v>
      </c>
    </row>
    <row r="18" spans="6:37" x14ac:dyDescent="0.2">
      <c r="F18" t="str">
        <f>U2</f>
        <v>CUÑADOS DE GAFAS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CUÑADOS DE GAFAS</v>
      </c>
      <c r="P18">
        <f ca="1">VLOOKUP(O18,$F$16:$M$25,8,FALSE)</f>
        <v>0</v>
      </c>
      <c r="S18" t="str">
        <f ca="1">IF($P18&lt;=$P16,$O18,$O16)</f>
        <v>CUÑADOS DE GAFAS</v>
      </c>
      <c r="T18">
        <f ca="1">VLOOKUP(S18,$O$16:$P$25,2,FALSE)</f>
        <v>0</v>
      </c>
      <c r="W18" t="str">
        <f ca="1">S18</f>
        <v>CUÑADOS DE GAFAS</v>
      </c>
      <c r="X18">
        <f ca="1">VLOOKUP(W18,$S$16:$T$25,2,FALSE)</f>
        <v>0</v>
      </c>
      <c r="AA18" t="str">
        <f ca="1">IF(X18&lt;=X17,W18,W17)</f>
        <v>CUÑADOS DE GAFAS</v>
      </c>
      <c r="AB18">
        <f ca="1">VLOOKUP(AA18,W16:X25,2,FALSE)</f>
        <v>0</v>
      </c>
      <c r="AE18" t="str">
        <f ca="1">AA18</f>
        <v>CUÑADOS DE GAFAS</v>
      </c>
      <c r="AF18">
        <f ca="1">VLOOKUP(AE18,AA16:AB25,2,FALSE)</f>
        <v>0</v>
      </c>
      <c r="AI18" t="str">
        <f ca="1">IF(AF18&gt;=AF19,AE18,AE19)</f>
        <v>CUÑADOS DE GAFAS</v>
      </c>
      <c r="AJ18">
        <f ca="1">VLOOKUP(AI18,AE16:AF25,2,FALSE)</f>
        <v>0</v>
      </c>
    </row>
    <row r="19" spans="6:37" x14ac:dyDescent="0.2">
      <c r="F19" t="str">
        <f>AB2</f>
        <v>MAL SAQUE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MAL SAQUE</v>
      </c>
      <c r="P19">
        <f ca="1">VLOOKUP(O19,$F$16:$M$25,8,FALSE)</f>
        <v>0</v>
      </c>
      <c r="S19" t="str">
        <f>O19</f>
        <v>MAL SAQUE</v>
      </c>
      <c r="T19">
        <f ca="1">VLOOKUP(S19,$O$16:$P$25,2,FALSE)</f>
        <v>0</v>
      </c>
      <c r="W19" t="str">
        <f ca="1">IF($T19&lt;=$T16,$S19,$S16)</f>
        <v>MAL SAQUE</v>
      </c>
      <c r="X19">
        <f ca="1">VLOOKUP(W19,$S$16:$T$25,2,FALSE)</f>
        <v>0</v>
      </c>
      <c r="AA19" t="str">
        <f ca="1">W19</f>
        <v>MAL SAQUE</v>
      </c>
      <c r="AB19">
        <f ca="1">VLOOKUP(AA19,W16:X25,2,FALSE)</f>
        <v>0</v>
      </c>
      <c r="AE19" t="str">
        <f ca="1">IF(AB19&lt;=AB17,AA19,AA17)</f>
        <v>MAL SAQUE</v>
      </c>
      <c r="AF19">
        <f ca="1">VLOOKUP(AE19,AA16:AB25,2,FALSE)</f>
        <v>0</v>
      </c>
      <c r="AI19" t="str">
        <f ca="1">IF(AF19&lt;=AF18,AE19,AE18)</f>
        <v>MAL SAQUE</v>
      </c>
      <c r="AJ19">
        <f ca="1">VLOOKUP(AI19,AE16:AF25,2,FALSE)</f>
        <v>0</v>
      </c>
    </row>
    <row r="28" spans="6:37" x14ac:dyDescent="0.2">
      <c r="F28" t="str">
        <f ca="1">AI16</f>
        <v>ZOLO SISTEMAS  LOK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ZOLO SISTEMAS  LOK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ZOLO SISTEMAS  LOK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ZOLO SISTEMAS  LOK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ZOLO SISTEMAS  LOK</v>
      </c>
      <c r="AB28">
        <f ca="1">VLOOKUP(AA28,W28:Y37,2,FALSE)</f>
        <v>0</v>
      </c>
      <c r="AC28">
        <f ca="1">VLOOKUP(AA28,W28:Y37,3,FALSE)</f>
        <v>0</v>
      </c>
      <c r="AE28" t="str">
        <f ca="1">AA28</f>
        <v>ZOLO SISTEMAS  LOK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ZOLO SISTEMAS  LOK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CHEWBACCAS PAIPA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CHEWBACCAS PAIPA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CHEWBACCAS PAIPA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CHEWBACCAS PAIPA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CHEWBACCAS PAIPA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CHEWBACCAS PAIPA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CHEWBACCAS PAIPA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CUÑADOS DE GAFAS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CUÑADOS DE GAFAS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CUÑADOS DE GAFAS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CUÑADOS DE GAFAS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CUÑADOS DE GAFAS</v>
      </c>
      <c r="AB30">
        <f ca="1">VLOOKUP(AA30,W28:Y37,2,FALSE)</f>
        <v>0</v>
      </c>
      <c r="AC30">
        <f ca="1">VLOOKUP(AA30,W28:Y37,3,FALSE)</f>
        <v>0</v>
      </c>
      <c r="AE30" t="str">
        <f ca="1">AA30</f>
        <v>CUÑADOS DE GAFAS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CUÑADOS DE GAFAS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MAL SAQUE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MAL SAQUE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MAL SAQUE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MAL SAQUE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MAL SAQUE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MAL SAQUE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MAL SAQUE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ZOLO SISTEMAS  LOK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ZOLO SISTEMAS  LOK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ZOLO SISTEMAS  LOK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ZOLO SISTEMAS  LOK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ZOLO SISTEMAS  LOK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ZOLO SISTEMAS  LOK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ZOLO SISTEMAS  LOK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CHEWBACCAS PAIPA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CHEWBACCAS PAIPA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CHEWBACCAS PAIPA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CHEWBACCAS PAIPA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CHEWBACCAS PAIPA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CHEWBACCAS PAIPA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CHEWBACCAS PAIPA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CUÑADOS DE GAFAS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CUÑADOS DE GAFAS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CUÑADOS DE GAFAS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CUÑADOS DE GAFAS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CUÑADOS DE GAFAS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CUÑADOS DE GAFAS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CUÑADOS DE GAFAS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MAL SAQUE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MAL SAQUE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MAL SAQUE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MAL SAQUE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MAL SAQUE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MAL SAQUE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MAL SAQUE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ZOLO SISTEMAS  LOK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CHEWBACCAS PAIPA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CUÑADOS DE GAFAS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MAL SAQUE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E -'!P7&lt;&gt;"",'- E -'!P7,"")</f>
        <v>MARRANOS F.C. 2,0</v>
      </c>
      <c r="N2" t="str">
        <f>IF('- E -'!P9&lt;&gt;"",'- E -'!P9,"")</f>
        <v>EL CORRIENTAZO</v>
      </c>
      <c r="U2" t="str">
        <f>IF('- E -'!P11&lt;&gt;"",'- E -'!P11,"")</f>
        <v>1000 DE PAN</v>
      </c>
      <c r="AB2" t="str">
        <f>IF('- E -'!P13&lt;&gt;"",'- E -'!P13,"")</f>
        <v>ATLÉTICO TAMAL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E -'!B6</f>
        <v>MARRANOS F.C. 2,0</v>
      </c>
      <c r="B4" s="1" t="str">
        <f>IF('- E -'!C6&lt;&gt;"",'- E -'!C6,"")</f>
        <v/>
      </c>
      <c r="C4" s="1" t="str">
        <f>'- E -'!D6</f>
        <v>-</v>
      </c>
      <c r="D4" s="1" t="str">
        <f>IF('- E -'!E6&lt;&gt;"",'- E -'!E6,"")</f>
        <v/>
      </c>
      <c r="E4" s="3" t="str">
        <f ca="1">'- E -'!F6</f>
        <v>EL CORRIENTAZO</v>
      </c>
      <c r="F4" s="1">
        <f>COUNTBLANK('- E -'!C6:'- E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E -'!B7</f>
        <v>1000 DE PAN</v>
      </c>
      <c r="B5" s="1" t="str">
        <f>IF('- E -'!C7&lt;&gt;"",'- E -'!C7,"")</f>
        <v/>
      </c>
      <c r="C5" s="1" t="str">
        <f>'- E -'!D7</f>
        <v>-</v>
      </c>
      <c r="D5" s="1" t="str">
        <f>IF('- E -'!E7&lt;&gt;"",'- E -'!E7,"")</f>
        <v/>
      </c>
      <c r="E5" s="3" t="str">
        <f ca="1">'- E -'!F7</f>
        <v>ATLÉTICO TAMAL</v>
      </c>
      <c r="F5" s="1">
        <f>COUNTBLANK('- E -'!C7:'- E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E -'!B8</f>
        <v>MARRANOS F.C. 2,0</v>
      </c>
      <c r="B6" s="1" t="str">
        <f>IF('- E -'!C8&lt;&gt;"",'- E -'!C8,"")</f>
        <v/>
      </c>
      <c r="C6" s="1" t="str">
        <f>'- E -'!D8</f>
        <v>-</v>
      </c>
      <c r="D6" s="1" t="str">
        <f>IF('- E -'!E8&lt;&gt;"",'- E -'!E8,"")</f>
        <v/>
      </c>
      <c r="E6" s="3" t="str">
        <f ca="1">'- E -'!F8</f>
        <v>1000 DE PAN</v>
      </c>
      <c r="F6" s="1">
        <f>COUNTBLANK('- E -'!C8:'- E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E -'!B9</f>
        <v>ATLÉTICO TAMAL</v>
      </c>
      <c r="B7" s="1" t="str">
        <f>IF('- E -'!C9&lt;&gt;"",'- E -'!C9,"")</f>
        <v/>
      </c>
      <c r="C7" s="1" t="str">
        <f>'- E -'!D9</f>
        <v>-</v>
      </c>
      <c r="D7" s="1" t="str">
        <f>IF('- E -'!E9&lt;&gt;"",'- E -'!E9,"")</f>
        <v/>
      </c>
      <c r="E7" s="3" t="str">
        <f ca="1">'- E -'!F9</f>
        <v>EL CORRIENTAZO</v>
      </c>
      <c r="F7" s="1">
        <f>COUNTBLANK('- E -'!C9:'- E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E -'!B10</f>
        <v>MARRANOS F.C. 2,0</v>
      </c>
      <c r="B8" s="1" t="str">
        <f>IF('- E -'!C10&lt;&gt;"",'- E -'!C10,"")</f>
        <v/>
      </c>
      <c r="C8" s="1" t="str">
        <f>'- E -'!D10</f>
        <v>-</v>
      </c>
      <c r="D8" s="1" t="str">
        <f>IF('- E -'!E10&lt;&gt;"",'- E -'!E10,"")</f>
        <v/>
      </c>
      <c r="E8" s="3" t="str">
        <f ca="1">'- E -'!F10</f>
        <v>ATLÉTICO TAMAL</v>
      </c>
      <c r="F8" s="1">
        <f>COUNTBLANK('- E -'!C10:'- E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E -'!B11</f>
        <v>EL CORRIENTAZO</v>
      </c>
      <c r="B9" s="1" t="str">
        <f>IF('- E -'!C11&lt;&gt;"",'- E -'!C11,"")</f>
        <v/>
      </c>
      <c r="C9" s="1" t="str">
        <f>'- E -'!D11</f>
        <v>-</v>
      </c>
      <c r="D9" s="1" t="str">
        <f>IF('- E -'!E11&lt;&gt;"",'- E -'!E11,"")</f>
        <v/>
      </c>
      <c r="E9" s="3" t="str">
        <f ca="1">'- E -'!F11</f>
        <v>1000 DE PAN</v>
      </c>
      <c r="F9" s="1">
        <f>COUNTBLANK('- E -'!C11:'- E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MARRANOS F.C. 2,0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MARRANOS F.C. 2,0</v>
      </c>
      <c r="P16">
        <f ca="1">VLOOKUP(O16,$F$16:$M$25,8,FALSE)</f>
        <v>0</v>
      </c>
      <c r="S16" t="str">
        <f ca="1">IF($P16&gt;=$P18,$O16,$O18)</f>
        <v>MARRANOS F.C. 2,0</v>
      </c>
      <c r="T16">
        <f ca="1">VLOOKUP(S16,$O$16:$P$25,2,FALSE)</f>
        <v>0</v>
      </c>
      <c r="W16" t="str">
        <f ca="1">IF($T16&gt;=$T19,$S16,$S19)</f>
        <v>MARRANOS F.C. 2,0</v>
      </c>
      <c r="X16">
        <f ca="1">VLOOKUP(W16,$S$16:$T$25,2,FALSE)</f>
        <v>0</v>
      </c>
      <c r="AA16" t="str">
        <f ca="1">W16</f>
        <v>MARRANOS F.C. 2,0</v>
      </c>
      <c r="AB16">
        <f ca="1">VLOOKUP(AA16,W16:X25,2,FALSE)</f>
        <v>0</v>
      </c>
      <c r="AE16" t="str">
        <f ca="1">AA16</f>
        <v>MARRANOS F.C. 2,0</v>
      </c>
      <c r="AF16">
        <f ca="1">VLOOKUP(AE16,AA16:AB25,2,FALSE)</f>
        <v>0</v>
      </c>
      <c r="AI16" t="str">
        <f ca="1">AE16</f>
        <v>MARRANOS F.C. 2,0</v>
      </c>
      <c r="AJ16">
        <f ca="1">VLOOKUP(AI16,AE16:AF25,2,FALSE)</f>
        <v>0</v>
      </c>
    </row>
    <row r="17" spans="6:37" x14ac:dyDescent="0.2">
      <c r="F17" t="str">
        <f>N2</f>
        <v>EL CORRIENTAZO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EL CORRIENTAZO</v>
      </c>
      <c r="P17">
        <f ca="1">VLOOKUP(O17,$F$16:$M$25,8,FALSE)</f>
        <v>0</v>
      </c>
      <c r="S17" t="str">
        <f ca="1">O17</f>
        <v>EL CORRIENTAZO</v>
      </c>
      <c r="T17">
        <f ca="1">VLOOKUP(S17,$O$16:$P$25,2,FALSE)</f>
        <v>0</v>
      </c>
      <c r="W17" t="str">
        <f ca="1">S17</f>
        <v>EL CORRIENTAZO</v>
      </c>
      <c r="X17">
        <f ca="1">VLOOKUP(W17,$S$16:$T$25,2,FALSE)</f>
        <v>0</v>
      </c>
      <c r="AA17" t="str">
        <f ca="1">IF(X17&gt;=X18,W17,W18)</f>
        <v>EL CORRIENTAZO</v>
      </c>
      <c r="AB17">
        <f ca="1">VLOOKUP(AA17,W16:X25,2,FALSE)</f>
        <v>0</v>
      </c>
      <c r="AE17" t="str">
        <f ca="1">IF(AB17&gt;=AB19,AA17,AA19)</f>
        <v>EL CORRIENTAZO</v>
      </c>
      <c r="AF17">
        <f ca="1">VLOOKUP(AE17,AA16:AB25,2,FALSE)</f>
        <v>0</v>
      </c>
      <c r="AI17" t="str">
        <f ca="1">AE17</f>
        <v>EL CORRIENTAZO</v>
      </c>
      <c r="AJ17">
        <f ca="1">VLOOKUP(AI17,AE16:AF25,2,FALSE)</f>
        <v>0</v>
      </c>
    </row>
    <row r="18" spans="6:37" x14ac:dyDescent="0.2">
      <c r="F18" t="str">
        <f>U2</f>
        <v>1000 DE PAN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1000 DE PAN</v>
      </c>
      <c r="P18">
        <f ca="1">VLOOKUP(O18,$F$16:$M$25,8,FALSE)</f>
        <v>0</v>
      </c>
      <c r="S18" t="str">
        <f ca="1">IF($P18&lt;=$P16,$O18,$O16)</f>
        <v>1000 DE PAN</v>
      </c>
      <c r="T18">
        <f ca="1">VLOOKUP(S18,$O$16:$P$25,2,FALSE)</f>
        <v>0</v>
      </c>
      <c r="W18" t="str">
        <f ca="1">S18</f>
        <v>1000 DE PAN</v>
      </c>
      <c r="X18">
        <f ca="1">VLOOKUP(W18,$S$16:$T$25,2,FALSE)</f>
        <v>0</v>
      </c>
      <c r="AA18" t="str">
        <f ca="1">IF(X18&lt;=X17,W18,W17)</f>
        <v>1000 DE PAN</v>
      </c>
      <c r="AB18">
        <f ca="1">VLOOKUP(AA18,W16:X25,2,FALSE)</f>
        <v>0</v>
      </c>
      <c r="AE18" t="str">
        <f ca="1">AA18</f>
        <v>1000 DE PAN</v>
      </c>
      <c r="AF18">
        <f ca="1">VLOOKUP(AE18,AA16:AB25,2,FALSE)</f>
        <v>0</v>
      </c>
      <c r="AI18" t="str">
        <f ca="1">IF(AF18&gt;=AF19,AE18,AE19)</f>
        <v>1000 DE PAN</v>
      </c>
      <c r="AJ18">
        <f ca="1">VLOOKUP(AI18,AE16:AF25,2,FALSE)</f>
        <v>0</v>
      </c>
    </row>
    <row r="19" spans="6:37" x14ac:dyDescent="0.2">
      <c r="F19" t="str">
        <f>AB2</f>
        <v>ATLÉTICO TAMAL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ATLÉTICO TAMAL</v>
      </c>
      <c r="P19">
        <f ca="1">VLOOKUP(O19,$F$16:$M$25,8,FALSE)</f>
        <v>0</v>
      </c>
      <c r="S19" t="str">
        <f>O19</f>
        <v>ATLÉTICO TAMAL</v>
      </c>
      <c r="T19">
        <f ca="1">VLOOKUP(S19,$O$16:$P$25,2,FALSE)</f>
        <v>0</v>
      </c>
      <c r="W19" t="str">
        <f ca="1">IF($T19&lt;=$T16,$S19,$S16)</f>
        <v>ATLÉTICO TAMAL</v>
      </c>
      <c r="X19">
        <f ca="1">VLOOKUP(W19,$S$16:$T$25,2,FALSE)</f>
        <v>0</v>
      </c>
      <c r="AA19" t="str">
        <f ca="1">W19</f>
        <v>ATLÉTICO TAMAL</v>
      </c>
      <c r="AB19">
        <f ca="1">VLOOKUP(AA19,W16:X25,2,FALSE)</f>
        <v>0</v>
      </c>
      <c r="AE19" t="str">
        <f ca="1">IF(AB19&lt;=AB17,AA19,AA17)</f>
        <v>ATLÉTICO TAMAL</v>
      </c>
      <c r="AF19">
        <f ca="1">VLOOKUP(AE19,AA16:AB25,2,FALSE)</f>
        <v>0</v>
      </c>
      <c r="AI19" t="str">
        <f ca="1">IF(AF19&lt;=AF18,AE19,AE18)</f>
        <v>ATLÉTICO TAMAL</v>
      </c>
      <c r="AJ19">
        <f ca="1">VLOOKUP(AI19,AE16:AF25,2,FALSE)</f>
        <v>0</v>
      </c>
    </row>
    <row r="28" spans="6:37" x14ac:dyDescent="0.2">
      <c r="F28" t="str">
        <f ca="1">AI16</f>
        <v>MARRANOS F.C. 2,0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MARRANOS F.C. 2,0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MARRANOS F.C. 2,0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MARRANOS F.C. 2,0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MARRANOS F.C. 2,0</v>
      </c>
      <c r="AB28">
        <f ca="1">VLOOKUP(AA28,W28:Y37,2,FALSE)</f>
        <v>0</v>
      </c>
      <c r="AC28">
        <f ca="1">VLOOKUP(AA28,W28:Y37,3,FALSE)</f>
        <v>0</v>
      </c>
      <c r="AE28" t="str">
        <f ca="1">AA28</f>
        <v>MARRANOS F.C. 2,0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MARRANOS F.C. 2,0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EL CORRIENTAZO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EL CORRIENTAZO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EL CORRIENTAZO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EL CORRIENTAZO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EL CORRIENTAZO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EL CORRIENTAZO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EL CORRIENTAZO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1000 DE PAN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1000 DE PAN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1000 DE PAN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1000 DE PAN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1000 DE PAN</v>
      </c>
      <c r="AB30">
        <f ca="1">VLOOKUP(AA30,W28:Y37,2,FALSE)</f>
        <v>0</v>
      </c>
      <c r="AC30">
        <f ca="1">VLOOKUP(AA30,W28:Y37,3,FALSE)</f>
        <v>0</v>
      </c>
      <c r="AE30" t="str">
        <f ca="1">AA30</f>
        <v>1000 DE PAN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1000 DE PAN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ATLÉTICO TAMAL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ATLÉTICO TAMAL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ATLÉTICO TAMAL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ATLÉTICO TAMAL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ATLÉTICO TAMAL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ATLÉTICO TAMAL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ATLÉTICO TAMAL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MARRANOS F.C. 2,0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MARRANOS F.C. 2,0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MARRANOS F.C. 2,0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MARRANOS F.C. 2,0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MARRANOS F.C. 2,0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MARRANOS F.C. 2,0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MARRANOS F.C. 2,0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EL CORRIENTAZO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EL CORRIENTAZO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EL CORRIENTAZO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EL CORRIENTAZO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EL CORRIENTAZO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EL CORRIENTAZO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EL CORRIENTAZO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1000 DE PAN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1000 DE PAN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1000 DE PAN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1000 DE PAN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1000 DE PAN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1000 DE PAN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1000 DE PAN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ATLÉTICO TAMAL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ATLÉTICO TAMAL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ATLÉTICO TAMAL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ATLÉTICO TAMAL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ATLÉTICO TAMAL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ATLÉTICO TAMAL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ATLÉTICO TAMAL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MARRANOS F.C. 2,0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EL CORRIENTAZO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1000 DE PAN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ATLÉTICO TAMAL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F -'!P7&lt;&gt;"",'- F -'!P7,"")</f>
        <v>RAIZ DE MENOS UNO</v>
      </c>
      <c r="N2" t="str">
        <f>IF('- F -'!P9&lt;&gt;"",'- F -'!P9,"")</f>
        <v>HANGOVER 69</v>
      </c>
      <c r="U2" t="str">
        <f>IF('- F -'!P11&lt;&gt;"",'- F -'!P11,"")</f>
        <v>A.C. MECÁNICA</v>
      </c>
      <c r="AB2" t="str">
        <f>IF('- F -'!P13&lt;&gt;"",'- F -'!P13,"")</f>
        <v>FORGUESLAYA F.C.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F -'!B6</f>
        <v>RAIZ DE MENOS UNO</v>
      </c>
      <c r="B4" s="1" t="str">
        <f>IF('- F -'!C6&lt;&gt;"",'- F -'!C6,"")</f>
        <v/>
      </c>
      <c r="C4" s="1" t="str">
        <f>'- F -'!D6</f>
        <v>-</v>
      </c>
      <c r="D4" s="1" t="str">
        <f>IF('- F -'!E6&lt;&gt;"",'- F -'!E6,"")</f>
        <v/>
      </c>
      <c r="E4" s="3" t="str">
        <f>'- F -'!F6</f>
        <v>HANGOVER 69</v>
      </c>
      <c r="F4" s="1">
        <f>COUNTBLANK('- F -'!C6:'- F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F -'!B7</f>
        <v>A.C. MECÁNICA</v>
      </c>
      <c r="B5" s="1" t="str">
        <f>IF('- F -'!C7&lt;&gt;"",'- F -'!C7,"")</f>
        <v/>
      </c>
      <c r="C5" s="1" t="str">
        <f>'- F -'!D7</f>
        <v>-</v>
      </c>
      <c r="D5" s="1" t="str">
        <f>IF('- F -'!E7&lt;&gt;"",'- F -'!E7,"")</f>
        <v/>
      </c>
      <c r="E5" s="3" t="str">
        <f>'- F -'!F7</f>
        <v>FORGUESLAYA F.C.</v>
      </c>
      <c r="F5" s="1">
        <f>COUNTBLANK('- F -'!C7:'- F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>'- F -'!B8</f>
        <v>RAIZ DE MENOS UNO</v>
      </c>
      <c r="B6" s="1" t="str">
        <f>IF('- F -'!C8&lt;&gt;"",'- F -'!C8,"")</f>
        <v/>
      </c>
      <c r="C6" s="1" t="str">
        <f>'- F -'!D8</f>
        <v>-</v>
      </c>
      <c r="D6" s="1" t="str">
        <f>IF('- F -'!E8&lt;&gt;"",'- F -'!E8,"")</f>
        <v/>
      </c>
      <c r="E6" s="3" t="str">
        <f>'- F -'!F8</f>
        <v>A.C. MECÁNICA</v>
      </c>
      <c r="F6" s="1">
        <f>COUNTBLANK('- F -'!C8:'- F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F -'!B9</f>
        <v>HANGOVER 69</v>
      </c>
      <c r="B7" s="1" t="str">
        <f>IF('- F -'!C9&lt;&gt;"",'- F -'!C9,"")</f>
        <v/>
      </c>
      <c r="C7" s="1" t="str">
        <f>'- F -'!D9</f>
        <v>-</v>
      </c>
      <c r="D7" s="1" t="str">
        <f>IF('- F -'!E9&lt;&gt;"",'- F -'!E9,"")</f>
        <v/>
      </c>
      <c r="E7" s="3" t="str">
        <f>'- F -'!F9</f>
        <v>FORGUESLAYA F.C.</v>
      </c>
      <c r="F7" s="1">
        <f>COUNTBLANK('- F -'!C9:'- F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>'- F -'!B10</f>
        <v>RAIZ DE MENOS UNO</v>
      </c>
      <c r="B8" s="1" t="str">
        <f>IF('- F -'!C10&lt;&gt;"",'- F -'!C10,"")</f>
        <v/>
      </c>
      <c r="C8" s="1" t="str">
        <f>'- F -'!D10</f>
        <v>-</v>
      </c>
      <c r="D8" s="1" t="str">
        <f>IF('- F -'!E10&lt;&gt;"",'- F -'!E10,"")</f>
        <v/>
      </c>
      <c r="E8" s="3" t="str">
        <f>'- F -'!F10</f>
        <v>FORGUESLAYA F.C.</v>
      </c>
      <c r="F8" s="1">
        <f>COUNTBLANK('- F -'!C10:'- F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>'- F -'!B11</f>
        <v>HANGOVER 69</v>
      </c>
      <c r="B9" s="1" t="str">
        <f>IF('- F -'!C11&lt;&gt;"",'- F -'!C11,"")</f>
        <v/>
      </c>
      <c r="C9" s="1" t="str">
        <f>'- F -'!D11</f>
        <v>-</v>
      </c>
      <c r="D9" s="1" t="str">
        <f>IF('- F -'!E11&lt;&gt;"",'- F -'!E11,"")</f>
        <v/>
      </c>
      <c r="E9" s="3" t="str">
        <f>'- F -'!F11</f>
        <v>A.C. MECÁNICA</v>
      </c>
      <c r="F9" s="1">
        <f>COUNTBLANK('- F -'!C11:'- F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H10*3+I10*2+J10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O10*3+P10*2+Q10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V10*3+W10*2+X10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RAIZ DE MENOS UNO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RAIZ DE MENOS UNO</v>
      </c>
      <c r="P16">
        <f>VLOOKUP(O16,$F$16:$M$25,8,FALSE)</f>
        <v>0</v>
      </c>
      <c r="S16" t="str">
        <f>IF($P16&gt;=$P18,$O16,$O18)</f>
        <v>RAIZ DE MENOS UNO</v>
      </c>
      <c r="T16">
        <f>VLOOKUP(S16,$O$16:$P$25,2,FALSE)</f>
        <v>0</v>
      </c>
      <c r="W16" t="str">
        <f>IF($T16&gt;=$T19,$S16,$S19)</f>
        <v>RAIZ DE MENOS UNO</v>
      </c>
      <c r="X16">
        <f>VLOOKUP(W16,$S$16:$T$25,2,FALSE)</f>
        <v>0</v>
      </c>
      <c r="AA16" t="str">
        <f>W16</f>
        <v>RAIZ DE MENOS UNO</v>
      </c>
      <c r="AB16">
        <f>VLOOKUP(AA16,W16:X25,2,FALSE)</f>
        <v>0</v>
      </c>
      <c r="AE16" t="str">
        <f>AA16</f>
        <v>RAIZ DE MENOS UNO</v>
      </c>
      <c r="AF16">
        <f>VLOOKUP(AE16,AA16:AB25,2,FALSE)</f>
        <v>0</v>
      </c>
      <c r="AI16" t="str">
        <f>AE16</f>
        <v>RAIZ DE MENOS UNO</v>
      </c>
      <c r="AJ16">
        <f>VLOOKUP(AI16,AE16:AF25,2,FALSE)</f>
        <v>0</v>
      </c>
    </row>
    <row r="17" spans="6:37" x14ac:dyDescent="0.2">
      <c r="F17" t="str">
        <f>N2</f>
        <v>HANGOVER 69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HANGOVER 69</v>
      </c>
      <c r="P17">
        <f>VLOOKUP(O17,$F$16:$M$25,8,FALSE)</f>
        <v>0</v>
      </c>
      <c r="S17" t="str">
        <f>O17</f>
        <v>HANGOVER 69</v>
      </c>
      <c r="T17">
        <f>VLOOKUP(S17,$O$16:$P$25,2,FALSE)</f>
        <v>0</v>
      </c>
      <c r="W17" t="str">
        <f>S17</f>
        <v>HANGOVER 69</v>
      </c>
      <c r="X17">
        <f>VLOOKUP(W17,$S$16:$T$25,2,FALSE)</f>
        <v>0</v>
      </c>
      <c r="AA17" t="str">
        <f>IF(X17&gt;=X18,W17,W18)</f>
        <v>HANGOVER 69</v>
      </c>
      <c r="AB17">
        <f>VLOOKUP(AA17,W16:X25,2,FALSE)</f>
        <v>0</v>
      </c>
      <c r="AE17" t="str">
        <f>IF(AB17&gt;=AB19,AA17,AA19)</f>
        <v>HANGOVER 69</v>
      </c>
      <c r="AF17">
        <f>VLOOKUP(AE17,AA16:AB25,2,FALSE)</f>
        <v>0</v>
      </c>
      <c r="AI17" t="str">
        <f>AE17</f>
        <v>HANGOVER 69</v>
      </c>
      <c r="AJ17">
        <f>VLOOKUP(AI17,AE16:AF25,2,FALSE)</f>
        <v>0</v>
      </c>
    </row>
    <row r="18" spans="6:37" x14ac:dyDescent="0.2">
      <c r="F18" t="str">
        <f>U2</f>
        <v>A.C. MECÁNICA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A.C. MECÁNICA</v>
      </c>
      <c r="P18">
        <f>VLOOKUP(O18,$F$16:$M$25,8,FALSE)</f>
        <v>0</v>
      </c>
      <c r="S18" t="str">
        <f>IF($P18&lt;=$P16,$O18,$O16)</f>
        <v>A.C. MECÁNICA</v>
      </c>
      <c r="T18">
        <f>VLOOKUP(S18,$O$16:$P$25,2,FALSE)</f>
        <v>0</v>
      </c>
      <c r="W18" t="str">
        <f>S18</f>
        <v>A.C. MECÁNICA</v>
      </c>
      <c r="X18">
        <f>VLOOKUP(W18,$S$16:$T$25,2,FALSE)</f>
        <v>0</v>
      </c>
      <c r="AA18" t="str">
        <f>IF(X18&lt;=X17,W18,W17)</f>
        <v>A.C. MECÁNICA</v>
      </c>
      <c r="AB18">
        <f>VLOOKUP(AA18,W16:X25,2,FALSE)</f>
        <v>0</v>
      </c>
      <c r="AE18" t="str">
        <f>AA18</f>
        <v>A.C. MECÁNICA</v>
      </c>
      <c r="AF18">
        <f>VLOOKUP(AE18,AA16:AB25,2,FALSE)</f>
        <v>0</v>
      </c>
      <c r="AI18" t="str">
        <f>IF(AF18&gt;=AF19,AE18,AE19)</f>
        <v>A.C. MECÁNICA</v>
      </c>
      <c r="AJ18">
        <f>VLOOKUP(AI18,AE16:AF25,2,FALSE)</f>
        <v>0</v>
      </c>
    </row>
    <row r="19" spans="6:37" x14ac:dyDescent="0.2">
      <c r="F19" t="str">
        <f>AB2</f>
        <v>FORGUESLAYA F.C.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FORGUESLAYA F.C.</v>
      </c>
      <c r="P19">
        <f>VLOOKUP(O19,$F$16:$M$25,8,FALSE)</f>
        <v>0</v>
      </c>
      <c r="S19" t="str">
        <f>O19</f>
        <v>FORGUESLAYA F.C.</v>
      </c>
      <c r="T19">
        <f>VLOOKUP(S19,$O$16:$P$25,2,FALSE)</f>
        <v>0</v>
      </c>
      <c r="W19" t="str">
        <f>IF($T19&lt;=$T16,$S19,$S16)</f>
        <v>FORGUESLAYA F.C.</v>
      </c>
      <c r="X19">
        <f>VLOOKUP(W19,$S$16:$T$25,2,FALSE)</f>
        <v>0</v>
      </c>
      <c r="AA19" t="str">
        <f>W19</f>
        <v>FORGUESLAYA F.C.</v>
      </c>
      <c r="AB19">
        <f>VLOOKUP(AA19,W16:X25,2,FALSE)</f>
        <v>0</v>
      </c>
      <c r="AE19" t="str">
        <f>IF(AB19&lt;=AB17,AA19,AA17)</f>
        <v>FORGUESLAYA F.C.</v>
      </c>
      <c r="AF19">
        <f>VLOOKUP(AE19,AA16:AB25,2,FALSE)</f>
        <v>0</v>
      </c>
      <c r="AI19" t="str">
        <f>IF(AF19&lt;=AF18,AE19,AE18)</f>
        <v>FORGUESLAYA F.C.</v>
      </c>
      <c r="AJ19">
        <f>VLOOKUP(AI19,AE16:AF25,2,FALSE)</f>
        <v>0</v>
      </c>
    </row>
    <row r="28" spans="6:37" x14ac:dyDescent="0.2">
      <c r="F28" t="str">
        <f>AI16</f>
        <v>RAIZ DE MENOS UNO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RAIZ DE MENOS UNO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RAIZ DE MENOS UNO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RAIZ DE MENOS UNO</v>
      </c>
      <c r="X28">
        <f>VLOOKUP(W28,$S$28:$U$37,2,FALSE)</f>
        <v>0</v>
      </c>
      <c r="Y28">
        <f>VLOOKUP(W28,$S$28:$U$37,3,FALSE)</f>
        <v>0</v>
      </c>
      <c r="AA28" t="str">
        <f>W28</f>
        <v>RAIZ DE MENOS UNO</v>
      </c>
      <c r="AB28">
        <f>VLOOKUP(AA28,W28:Y37,2,FALSE)</f>
        <v>0</v>
      </c>
      <c r="AC28">
        <f>VLOOKUP(AA28,W28:Y37,3,FALSE)</f>
        <v>0</v>
      </c>
      <c r="AE28" t="str">
        <f>AA28</f>
        <v>RAIZ DE MENOS UNO</v>
      </c>
      <c r="AF28">
        <f>VLOOKUP(AE28,AA28:AC37,2,FALSE)</f>
        <v>0</v>
      </c>
      <c r="AG28">
        <f>VLOOKUP(AE28,AA28:AC37,3,FALSE)</f>
        <v>0</v>
      </c>
      <c r="AI28" t="str">
        <f>AE28</f>
        <v>RAIZ DE MENOS UNO</v>
      </c>
      <c r="AJ28">
        <f>VLOOKUP(AI28,AE28:AG37,2,FALSE)</f>
        <v>0</v>
      </c>
      <c r="AK28">
        <f>VLOOKUP(AI28,AE28:AG37,3,FALSE)</f>
        <v>0</v>
      </c>
    </row>
    <row r="29" spans="6:37" x14ac:dyDescent="0.2">
      <c r="F29" t="str">
        <f>AI17</f>
        <v>HANGOVER 69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HANGOVER 69</v>
      </c>
      <c r="P29">
        <f>VLOOKUP(O29,$F$28:$M$37,5,FALSE)</f>
        <v>0</v>
      </c>
      <c r="Q29">
        <f>VLOOKUP(O29,$F$28:$M$37,8,FALSE)</f>
        <v>0</v>
      </c>
      <c r="S29" t="str">
        <f>O29</f>
        <v>HANGOVER 69</v>
      </c>
      <c r="T29">
        <f>VLOOKUP(S29,$O$28:$Q$37,2,FALSE)</f>
        <v>0</v>
      </c>
      <c r="U29">
        <f>VLOOKUP(S29,$O$28:$Q$37,3,FALSE)</f>
        <v>0</v>
      </c>
      <c r="W29" t="str">
        <f>S29</f>
        <v>HANGOVER 69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HANGOVER 69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HANGOVER 69</v>
      </c>
      <c r="AF29">
        <f>VLOOKUP(AE29,AA28:AC37,2,FALSE)</f>
        <v>0</v>
      </c>
      <c r="AG29">
        <f>VLOOKUP(AE29,AA28:AC37,3,FALSE)</f>
        <v>0</v>
      </c>
      <c r="AI29" t="str">
        <f>AE29</f>
        <v>HANGOVER 69</v>
      </c>
      <c r="AJ29">
        <f>VLOOKUP(AI29,AE28:AG37,2,FALSE)</f>
        <v>0</v>
      </c>
      <c r="AK29">
        <f>VLOOKUP(AI29,AE28:AG37,3,FALSE)</f>
        <v>0</v>
      </c>
    </row>
    <row r="30" spans="6:37" x14ac:dyDescent="0.2">
      <c r="F30" t="str">
        <f>AI18</f>
        <v>A.C. MECÁNICA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A.C. MECÁNICA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A.C. MECÁNICA</v>
      </c>
      <c r="T30">
        <f>VLOOKUP(S30,$O$28:$Q$37,2,FALSE)</f>
        <v>0</v>
      </c>
      <c r="U30">
        <f>VLOOKUP(S30,$O$28:$Q$37,3,FALSE)</f>
        <v>0</v>
      </c>
      <c r="W30" t="str">
        <f>S30</f>
        <v>A.C. MECÁNICA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A.C. MECÁNICA</v>
      </c>
      <c r="AB30">
        <f>VLOOKUP(AA30,W28:Y37,2,FALSE)</f>
        <v>0</v>
      </c>
      <c r="AC30">
        <f>VLOOKUP(AA30,W28:Y37,3,FALSE)</f>
        <v>0</v>
      </c>
      <c r="AE30" t="str">
        <f>AA30</f>
        <v>A.C. MECÁNICA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A.C. MECÁNICA</v>
      </c>
      <c r="AJ30">
        <f>VLOOKUP(AI30,AE28:AG37,2,FALSE)</f>
        <v>0</v>
      </c>
      <c r="AK30">
        <f>VLOOKUP(AI30,AE28:AG37,3,FALSE)</f>
        <v>0</v>
      </c>
    </row>
    <row r="31" spans="6:37" x14ac:dyDescent="0.2">
      <c r="F31" t="str">
        <f>AI19</f>
        <v>FORGUESLAYA F.C.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FORGUESLAYA F.C.</v>
      </c>
      <c r="P31">
        <f>VLOOKUP(O31,$F$28:$M$37,5,FALSE)</f>
        <v>0</v>
      </c>
      <c r="Q31">
        <f>VLOOKUP(O31,$F$28:$M$37,8,FALSE)</f>
        <v>0</v>
      </c>
      <c r="S31" t="str">
        <f>O31</f>
        <v>FORGUESLAYA F.C.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FORGUESLAYA F.C.</v>
      </c>
      <c r="X31">
        <f>VLOOKUP(W31,$S$28:$U$37,2,FALSE)</f>
        <v>0</v>
      </c>
      <c r="Y31">
        <f>VLOOKUP(W31,$S$28:$U$37,3,FALSE)</f>
        <v>0</v>
      </c>
      <c r="AA31" t="str">
        <f>W31</f>
        <v>FORGUESLAYA F.C.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FORGUESLAYA F.C.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FORGUESLAYA F.C.</v>
      </c>
      <c r="AJ31">
        <f>VLOOKUP(AI31,AE28:AG37,2,FALSE)</f>
        <v>0</v>
      </c>
      <c r="AK31">
        <f>VLOOKUP(AI31,AE28:AG37,3,FALSE)</f>
        <v>0</v>
      </c>
    </row>
    <row r="40" spans="6:38" x14ac:dyDescent="0.2">
      <c r="F40" t="str">
        <f>AI28</f>
        <v>RAIZ DE MENOS UNO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RAIZ DE MENOS UNO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RAIZ DE MENOS UNO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RAIZ DE MENOS UNO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RAIZ DE MENOS UNO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RAIZ DE MENOS UNO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RAIZ DE MENOS UNO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x14ac:dyDescent="0.2">
      <c r="F41" t="str">
        <f>AI29</f>
        <v>HANGOVER 69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HANGOVER 69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HANGOVER 69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HANGOVER 69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HANGOVER 69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HANGOVER 69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HANGOVER 69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x14ac:dyDescent="0.2">
      <c r="F42" t="str">
        <f>AI30</f>
        <v>A.C. MECÁNICA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A.C. MECÁNICA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A.C. MECÁNICA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A.C. MECÁNICA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A.C. MECÁNICA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A.C. MECÁNICA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A.C. MECÁNICA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x14ac:dyDescent="0.2">
      <c r="F43" t="str">
        <f>AI31</f>
        <v>FORGUESLAYA F.C.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FORGUESLAYA F.C.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FORGUESLAYA F.C.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FORGUESLAYA F.C.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FORGUESLAYA F.C.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FORGUESLAYA F.C.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FORGUESLAYA F.C.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>AI40</f>
        <v>RAIZ DE MENOS UNO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x14ac:dyDescent="0.2">
      <c r="F53" t="str">
        <f>AI41</f>
        <v>HANGOVER 69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x14ac:dyDescent="0.2">
      <c r="F54" t="str">
        <f>AI42</f>
        <v>A.C. MECÁNICA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x14ac:dyDescent="0.2">
      <c r="F55" t="str">
        <f>AI43</f>
        <v>FORGUESLAYA F.C.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G -'!P7&lt;&gt;"",'- G -'!P7,"")</f>
        <v>ACADEMIA F.C.</v>
      </c>
      <c r="N2" t="str">
        <f>IF('- G -'!P9&lt;&gt;"",'- G -'!P9,"")</f>
        <v>FRANCE</v>
      </c>
      <c r="U2" t="str">
        <f>IF('- G -'!P11&lt;&gt;"",'- G -'!P11,"")</f>
        <v>ANFITRIONES</v>
      </c>
      <c r="AB2" t="str">
        <f>IF('- G -'!P13&lt;&gt;"",'- G -'!P13,"")</f>
        <v>REAL COHOLICOS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G -'!B6</f>
        <v>ACADEMIA F.C.</v>
      </c>
      <c r="B4" s="1" t="str">
        <f>IF('- G -'!C6&lt;&gt;"",'- G -'!C6,"")</f>
        <v/>
      </c>
      <c r="C4" s="1" t="str">
        <f>'- G -'!D6</f>
        <v>-</v>
      </c>
      <c r="D4" s="1" t="str">
        <f>IF('- G -'!E6&lt;&gt;"",'- G -'!E6,"")</f>
        <v/>
      </c>
      <c r="E4" s="3" t="str">
        <f>'- G -'!F6</f>
        <v>FRANCE</v>
      </c>
      <c r="F4" s="1">
        <f>COUNTBLANK('- G -'!C6:'- G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G -'!B7</f>
        <v>ANFITRIONES</v>
      </c>
      <c r="B5" s="1" t="str">
        <f>IF('- G -'!C7&lt;&gt;"",'- G -'!C7,"")</f>
        <v/>
      </c>
      <c r="C5" s="1" t="str">
        <f>'- G -'!D7</f>
        <v>-</v>
      </c>
      <c r="D5" s="1" t="str">
        <f>IF('- G -'!E7&lt;&gt;"",'- G -'!E7,"")</f>
        <v/>
      </c>
      <c r="E5" s="3" t="str">
        <f>'- G -'!F7</f>
        <v>REAL COHOLICOS</v>
      </c>
      <c r="F5" s="1">
        <f>COUNTBLANK('- G -'!C7:'- G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>'- G -'!B8</f>
        <v>ACADEMIA F.C.</v>
      </c>
      <c r="B6" s="1" t="str">
        <f>IF('- G -'!C8&lt;&gt;"",'- G -'!C8,"")</f>
        <v/>
      </c>
      <c r="C6" s="1" t="str">
        <f>'- G -'!D8</f>
        <v>-</v>
      </c>
      <c r="D6" s="1" t="str">
        <f>IF('- G -'!E8&lt;&gt;"",'- G -'!E8,"")</f>
        <v/>
      </c>
      <c r="E6" s="3" t="str">
        <f>'- G -'!F8</f>
        <v>ANFITRIONES</v>
      </c>
      <c r="F6" s="1">
        <f>COUNTBLANK('- G -'!C8:'- G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G -'!B9</f>
        <v>REAL COHOLICOS</v>
      </c>
      <c r="B7" s="1" t="str">
        <f>IF('- G -'!C9&lt;&gt;"",'- G -'!C9,"")</f>
        <v/>
      </c>
      <c r="C7" s="1" t="str">
        <f>'- G -'!D9</f>
        <v>-</v>
      </c>
      <c r="D7" s="1" t="str">
        <f>IF('- G -'!E9&lt;&gt;"",'- G -'!E9,"")</f>
        <v/>
      </c>
      <c r="E7" s="3" t="str">
        <f>'- G -'!F9</f>
        <v>FRANCE</v>
      </c>
      <c r="F7" s="1">
        <f>COUNTBLANK('- G -'!C9:'- G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>'- G -'!B10</f>
        <v>ACADEMIA F.C.</v>
      </c>
      <c r="B8" s="1" t="str">
        <f>IF('- G -'!C10&lt;&gt;"",'- G -'!C10,"")</f>
        <v/>
      </c>
      <c r="C8" s="1" t="str">
        <f>'- G -'!D10</f>
        <v>-</v>
      </c>
      <c r="D8" s="1" t="str">
        <f>IF('- G -'!E10&lt;&gt;"",'- G -'!E10,"")</f>
        <v/>
      </c>
      <c r="E8" s="3" t="str">
        <f>'- G -'!F10</f>
        <v>REAL COHOLICOS</v>
      </c>
      <c r="F8" s="1">
        <f>COUNTBLANK('- G -'!C10:'- G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>'- G -'!B11</f>
        <v>FRANCE</v>
      </c>
      <c r="B9" s="1" t="str">
        <f>IF('- G -'!C11&lt;&gt;"",'- G -'!C11,"")</f>
        <v/>
      </c>
      <c r="C9" s="1" t="str">
        <f>'- G -'!D11</f>
        <v>-</v>
      </c>
      <c r="D9" s="1" t="str">
        <f>IF('- G -'!E11&lt;&gt;"",'- G -'!E11,"")</f>
        <v/>
      </c>
      <c r="E9" s="3" t="str">
        <f>'- G -'!F11</f>
        <v>ANFITRIONES</v>
      </c>
      <c r="F9" s="1">
        <f>COUNTBLANK('- G -'!C11:'- G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H10*3+I10*2+J10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O10*3+P10*2+Q10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V10*3+W10*2+X10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ACADEMIA F.C.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ACADEMIA F.C.</v>
      </c>
      <c r="P16">
        <f>VLOOKUP(O16,$F$16:$M$25,8,FALSE)</f>
        <v>0</v>
      </c>
      <c r="S16" t="str">
        <f>IF($P16&gt;=$P18,$O16,$O18)</f>
        <v>ACADEMIA F.C.</v>
      </c>
      <c r="T16">
        <f>VLOOKUP(S16,$O$16:$P$25,2,FALSE)</f>
        <v>0</v>
      </c>
      <c r="W16" t="str">
        <f>IF($T16&gt;=$T19,$S16,$S19)</f>
        <v>ACADEMIA F.C.</v>
      </c>
      <c r="X16">
        <f>VLOOKUP(W16,$S$16:$T$25,2,FALSE)</f>
        <v>0</v>
      </c>
      <c r="AA16" t="str">
        <f>W16</f>
        <v>ACADEMIA F.C.</v>
      </c>
      <c r="AB16">
        <f>VLOOKUP(AA16,W16:X25,2,FALSE)</f>
        <v>0</v>
      </c>
      <c r="AE16" t="str">
        <f>AA16</f>
        <v>ACADEMIA F.C.</v>
      </c>
      <c r="AF16">
        <f>VLOOKUP(AE16,AA16:AB25,2,FALSE)</f>
        <v>0</v>
      </c>
      <c r="AI16" t="str">
        <f>AE16</f>
        <v>ACADEMIA F.C.</v>
      </c>
      <c r="AJ16">
        <f>VLOOKUP(AI16,AE16:AF25,2,FALSE)</f>
        <v>0</v>
      </c>
    </row>
    <row r="17" spans="6:37" x14ac:dyDescent="0.2">
      <c r="F17" t="str">
        <f>N2</f>
        <v>FRANCE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FRANCE</v>
      </c>
      <c r="P17">
        <f>VLOOKUP(O17,$F$16:$M$25,8,FALSE)</f>
        <v>0</v>
      </c>
      <c r="S17" t="str">
        <f>O17</f>
        <v>FRANCE</v>
      </c>
      <c r="T17">
        <f>VLOOKUP(S17,$O$16:$P$25,2,FALSE)</f>
        <v>0</v>
      </c>
      <c r="W17" t="str">
        <f>S17</f>
        <v>FRANCE</v>
      </c>
      <c r="X17">
        <f>VLOOKUP(W17,$S$16:$T$25,2,FALSE)</f>
        <v>0</v>
      </c>
      <c r="AA17" t="str">
        <f>IF(X17&gt;=X18,W17,W18)</f>
        <v>FRANCE</v>
      </c>
      <c r="AB17">
        <f>VLOOKUP(AA17,W16:X25,2,FALSE)</f>
        <v>0</v>
      </c>
      <c r="AE17" t="str">
        <f>IF(AB17&gt;=AB19,AA17,AA19)</f>
        <v>FRANCE</v>
      </c>
      <c r="AF17">
        <f>VLOOKUP(AE17,AA16:AB25,2,FALSE)</f>
        <v>0</v>
      </c>
      <c r="AI17" t="str">
        <f>AE17</f>
        <v>FRANCE</v>
      </c>
      <c r="AJ17">
        <f>VLOOKUP(AI17,AE16:AF25,2,FALSE)</f>
        <v>0</v>
      </c>
    </row>
    <row r="18" spans="6:37" x14ac:dyDescent="0.2">
      <c r="F18" t="str">
        <f>U2</f>
        <v>ANFITRIONES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ANFITRIONES</v>
      </c>
      <c r="P18">
        <f>VLOOKUP(O18,$F$16:$M$25,8,FALSE)</f>
        <v>0</v>
      </c>
      <c r="S18" t="str">
        <f>IF($P18&lt;=$P16,$O18,$O16)</f>
        <v>ANFITRIONES</v>
      </c>
      <c r="T18">
        <f>VLOOKUP(S18,$O$16:$P$25,2,FALSE)</f>
        <v>0</v>
      </c>
      <c r="W18" t="str">
        <f>S18</f>
        <v>ANFITRIONES</v>
      </c>
      <c r="X18">
        <f>VLOOKUP(W18,$S$16:$T$25,2,FALSE)</f>
        <v>0</v>
      </c>
      <c r="AA18" t="str">
        <f>IF(X18&lt;=X17,W18,W17)</f>
        <v>ANFITRIONES</v>
      </c>
      <c r="AB18">
        <f>VLOOKUP(AA18,W16:X25,2,FALSE)</f>
        <v>0</v>
      </c>
      <c r="AE18" t="str">
        <f>AA18</f>
        <v>ANFITRIONES</v>
      </c>
      <c r="AF18">
        <f>VLOOKUP(AE18,AA16:AB25,2,FALSE)</f>
        <v>0</v>
      </c>
      <c r="AI18" t="str">
        <f>IF(AF18&gt;=AF19,AE18,AE19)</f>
        <v>ANFITRIONES</v>
      </c>
      <c r="AJ18">
        <f>VLOOKUP(AI18,AE16:AF25,2,FALSE)</f>
        <v>0</v>
      </c>
    </row>
    <row r="19" spans="6:37" x14ac:dyDescent="0.2">
      <c r="F19" t="str">
        <f>AB2</f>
        <v>REAL COHOLICOS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REAL COHOLICOS</v>
      </c>
      <c r="P19">
        <f>VLOOKUP(O19,$F$16:$M$25,8,FALSE)</f>
        <v>0</v>
      </c>
      <c r="S19" t="str">
        <f>O19</f>
        <v>REAL COHOLICOS</v>
      </c>
      <c r="T19">
        <f>VLOOKUP(S19,$O$16:$P$25,2,FALSE)</f>
        <v>0</v>
      </c>
      <c r="W19" t="str">
        <f>IF($T19&lt;=$T16,$S19,$S16)</f>
        <v>REAL COHOLICOS</v>
      </c>
      <c r="X19">
        <f>VLOOKUP(W19,$S$16:$T$25,2,FALSE)</f>
        <v>0</v>
      </c>
      <c r="AA19" t="str">
        <f>W19</f>
        <v>REAL COHOLICOS</v>
      </c>
      <c r="AB19">
        <f>VLOOKUP(AA19,W16:X25,2,FALSE)</f>
        <v>0</v>
      </c>
      <c r="AE19" t="str">
        <f>IF(AB19&lt;=AB17,AA19,AA17)</f>
        <v>REAL COHOLICOS</v>
      </c>
      <c r="AF19">
        <f>VLOOKUP(AE19,AA16:AB25,2,FALSE)</f>
        <v>0</v>
      </c>
      <c r="AI19" t="str">
        <f>IF(AF19&lt;=AF18,AE19,AE18)</f>
        <v>REAL COHOLICOS</v>
      </c>
      <c r="AJ19">
        <f>VLOOKUP(AI19,AE16:AF25,2,FALSE)</f>
        <v>0</v>
      </c>
    </row>
    <row r="28" spans="6:37" x14ac:dyDescent="0.2">
      <c r="F28" t="str">
        <f>AI16</f>
        <v>ACADEMIA F.C.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ACADEMIA F.C.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ACADEMIA F.C.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ACADEMIA F.C.</v>
      </c>
      <c r="X28">
        <f>VLOOKUP(W28,$S$28:$U$37,2,FALSE)</f>
        <v>0</v>
      </c>
      <c r="Y28">
        <f>VLOOKUP(W28,$S$28:$U$37,3,FALSE)</f>
        <v>0</v>
      </c>
      <c r="AA28" t="str">
        <f>W28</f>
        <v>ACADEMIA F.C.</v>
      </c>
      <c r="AB28">
        <f>VLOOKUP(AA28,W28:Y37,2,FALSE)</f>
        <v>0</v>
      </c>
      <c r="AC28">
        <f>VLOOKUP(AA28,W28:Y37,3,FALSE)</f>
        <v>0</v>
      </c>
      <c r="AE28" t="str">
        <f>AA28</f>
        <v>ACADEMIA F.C.</v>
      </c>
      <c r="AF28">
        <f>VLOOKUP(AE28,AA28:AC37,2,FALSE)</f>
        <v>0</v>
      </c>
      <c r="AG28">
        <f>VLOOKUP(AE28,AA28:AC37,3,FALSE)</f>
        <v>0</v>
      </c>
      <c r="AI28" t="str">
        <f>AE28</f>
        <v>ACADEMIA F.C.</v>
      </c>
      <c r="AJ28">
        <f>VLOOKUP(AI28,AE28:AG37,2,FALSE)</f>
        <v>0</v>
      </c>
      <c r="AK28">
        <f>VLOOKUP(AI28,AE28:AG37,3,FALSE)</f>
        <v>0</v>
      </c>
    </row>
    <row r="29" spans="6:37" x14ac:dyDescent="0.2">
      <c r="F29" t="str">
        <f>AI17</f>
        <v>FRANCE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FRANCE</v>
      </c>
      <c r="P29">
        <f>VLOOKUP(O29,$F$28:$M$37,5,FALSE)</f>
        <v>0</v>
      </c>
      <c r="Q29">
        <f>VLOOKUP(O29,$F$28:$M$37,8,FALSE)</f>
        <v>0</v>
      </c>
      <c r="S29" t="str">
        <f>O29</f>
        <v>FRANCE</v>
      </c>
      <c r="T29">
        <f>VLOOKUP(S29,$O$28:$Q$37,2,FALSE)</f>
        <v>0</v>
      </c>
      <c r="U29">
        <f>VLOOKUP(S29,$O$28:$Q$37,3,FALSE)</f>
        <v>0</v>
      </c>
      <c r="W29" t="str">
        <f>S29</f>
        <v>FRANCE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FRANCE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FRANCE</v>
      </c>
      <c r="AF29">
        <f>VLOOKUP(AE29,AA28:AC37,2,FALSE)</f>
        <v>0</v>
      </c>
      <c r="AG29">
        <f>VLOOKUP(AE29,AA28:AC37,3,FALSE)</f>
        <v>0</v>
      </c>
      <c r="AI29" t="str">
        <f>AE29</f>
        <v>FRANCE</v>
      </c>
      <c r="AJ29">
        <f>VLOOKUP(AI29,AE28:AG37,2,FALSE)</f>
        <v>0</v>
      </c>
      <c r="AK29">
        <f>VLOOKUP(AI29,AE28:AG37,3,FALSE)</f>
        <v>0</v>
      </c>
    </row>
    <row r="30" spans="6:37" x14ac:dyDescent="0.2">
      <c r="F30" t="str">
        <f>AI18</f>
        <v>ANFITRIONES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ANFITRIONES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ANFITRIONES</v>
      </c>
      <c r="T30">
        <f>VLOOKUP(S30,$O$28:$Q$37,2,FALSE)</f>
        <v>0</v>
      </c>
      <c r="U30">
        <f>VLOOKUP(S30,$O$28:$Q$37,3,FALSE)</f>
        <v>0</v>
      </c>
      <c r="W30" t="str">
        <f>S30</f>
        <v>ANFITRIONES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ANFITRIONES</v>
      </c>
      <c r="AB30">
        <f>VLOOKUP(AA30,W28:Y37,2,FALSE)</f>
        <v>0</v>
      </c>
      <c r="AC30">
        <f>VLOOKUP(AA30,W28:Y37,3,FALSE)</f>
        <v>0</v>
      </c>
      <c r="AE30" t="str">
        <f>AA30</f>
        <v>ANFITRIONES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ANFITRIONES</v>
      </c>
      <c r="AJ30">
        <f>VLOOKUP(AI30,AE28:AG37,2,FALSE)</f>
        <v>0</v>
      </c>
      <c r="AK30">
        <f>VLOOKUP(AI30,AE28:AG37,3,FALSE)</f>
        <v>0</v>
      </c>
    </row>
    <row r="31" spans="6:37" x14ac:dyDescent="0.2">
      <c r="F31" t="str">
        <f>AI19</f>
        <v>REAL COHOLICOS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REAL COHOLICOS</v>
      </c>
      <c r="P31">
        <f>VLOOKUP(O31,$F$28:$M$37,5,FALSE)</f>
        <v>0</v>
      </c>
      <c r="Q31">
        <f>VLOOKUP(O31,$F$28:$M$37,8,FALSE)</f>
        <v>0</v>
      </c>
      <c r="S31" t="str">
        <f>O31</f>
        <v>REAL COHOLICOS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REAL COHOLICOS</v>
      </c>
      <c r="X31">
        <f>VLOOKUP(W31,$S$28:$U$37,2,FALSE)</f>
        <v>0</v>
      </c>
      <c r="Y31">
        <f>VLOOKUP(W31,$S$28:$U$37,3,FALSE)</f>
        <v>0</v>
      </c>
      <c r="AA31" t="str">
        <f>W31</f>
        <v>REAL COHOLICOS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REAL COHOLICOS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REAL COHOLICOS</v>
      </c>
      <c r="AJ31">
        <f>VLOOKUP(AI31,AE28:AG37,2,FALSE)</f>
        <v>0</v>
      </c>
      <c r="AK31">
        <f>VLOOKUP(AI31,AE28:AG37,3,FALSE)</f>
        <v>0</v>
      </c>
    </row>
    <row r="40" spans="6:38" x14ac:dyDescent="0.2">
      <c r="F40" t="str">
        <f>AI28</f>
        <v>ACADEMIA F.C.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ACADEMIA F.C.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ACADEMIA F.C.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ACADEMIA F.C.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ACADEMIA F.C.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ACADEMIA F.C.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ACADEMIA F.C.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x14ac:dyDescent="0.2">
      <c r="F41" t="str">
        <f>AI29</f>
        <v>FRANCE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FRANCE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FRANCE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FRANCE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FRANCE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FRANCE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FRANCE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x14ac:dyDescent="0.2">
      <c r="F42" t="str">
        <f>AI30</f>
        <v>ANFITRIONES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ANFITRIONES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ANFITRIONES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ANFITRIONES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ANFITRIONES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ANFITRIONES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ANFITRIONES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x14ac:dyDescent="0.2">
      <c r="F43" t="str">
        <f>AI31</f>
        <v>REAL COHOLICOS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REAL COHOLICOS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REAL COHOLICOS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REAL COHOLICOS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REAL COHOLICOS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REAL COHOLICOS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REAL COHOLICOS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>AI40</f>
        <v>ACADEMIA F.C.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x14ac:dyDescent="0.2">
      <c r="F53" t="str">
        <f>AI41</f>
        <v>FRANCE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x14ac:dyDescent="0.2">
      <c r="F54" t="str">
        <f>AI42</f>
        <v>ANFITRIONES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x14ac:dyDescent="0.2">
      <c r="F55" t="str">
        <f>AI43</f>
        <v>REAL COHOLICOS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382" t="s">
        <v>40</v>
      </c>
      <c r="B2" s="382"/>
      <c r="C2" s="382"/>
      <c r="D2" s="382"/>
      <c r="E2" s="382"/>
      <c r="G2" t="str">
        <f>IF('- H -'!P7&lt;&gt;"",'- H -'!P7,"")</f>
        <v>GUERREROS Z</v>
      </c>
      <c r="N2" t="str">
        <f>IF('- H -'!P9&lt;&gt;"",'- H -'!P9,"")</f>
        <v>ANÓNIMOS F.C.</v>
      </c>
      <c r="U2" t="str">
        <f>IF('- H -'!P11&lt;&gt;"",'- H -'!P11,"")</f>
        <v>LOS NULE</v>
      </c>
      <c r="AB2" t="str">
        <f>IF('- H -'!P13&lt;&gt;"",'- H -'!P13,"")</f>
        <v>LOS PELAOS</v>
      </c>
    </row>
    <row r="3" spans="1:36" x14ac:dyDescent="0.2">
      <c r="F3" t="s">
        <v>61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H -'!B6</f>
        <v>GUERREROS Z</v>
      </c>
      <c r="B4" s="1" t="str">
        <f>IF('- H -'!C6&lt;&gt;"",'- H -'!C6,"")</f>
        <v/>
      </c>
      <c r="C4" s="1" t="str">
        <f>'- H -'!D6</f>
        <v>-</v>
      </c>
      <c r="D4" s="1" t="str">
        <f>IF('- H -'!E6&lt;&gt;"",'- H -'!E6,"")</f>
        <v/>
      </c>
      <c r="E4" s="3" t="str">
        <f ca="1">'- H -'!F6</f>
        <v>ANÓNIMOS F.C.</v>
      </c>
      <c r="F4" s="1">
        <f>COUNTBLANK('- H -'!C6:'- H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H -'!B7</f>
        <v>LOS NULE</v>
      </c>
      <c r="B5" s="1" t="str">
        <f>IF('- H -'!C7&lt;&gt;"",'- H -'!C7,"")</f>
        <v/>
      </c>
      <c r="C5" s="1" t="str">
        <f>'- H -'!D7</f>
        <v>-</v>
      </c>
      <c r="D5" s="1" t="str">
        <f>IF('- H -'!E7&lt;&gt;"",'- H -'!E7,"")</f>
        <v/>
      </c>
      <c r="E5" s="3" t="str">
        <f ca="1">'- H -'!F7</f>
        <v>LOS PELAOS</v>
      </c>
      <c r="F5" s="1">
        <f>COUNTBLANK('- H -'!C7:'- H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H -'!B8</f>
        <v>GUERREROS Z</v>
      </c>
      <c r="B6" s="1" t="str">
        <f>IF('- H -'!C8&lt;&gt;"",'- H -'!C8,"")</f>
        <v/>
      </c>
      <c r="C6" s="1" t="str">
        <f>'- H -'!D8</f>
        <v>-</v>
      </c>
      <c r="D6" s="1" t="str">
        <f>IF('- H -'!E8&lt;&gt;"",'- H -'!E8,"")</f>
        <v/>
      </c>
      <c r="E6" s="3" t="str">
        <f ca="1">'- H -'!F8</f>
        <v>LOS NULE</v>
      </c>
      <c r="F6" s="1">
        <f>COUNTBLANK('- H -'!C8:'- H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H -'!B9</f>
        <v>ANÓNIMOS F.C.</v>
      </c>
      <c r="B7" s="1" t="str">
        <f>IF('- H -'!C9&lt;&gt;"",'- H -'!C9,"")</f>
        <v/>
      </c>
      <c r="C7" s="1" t="str">
        <f>'- H -'!D9</f>
        <v>-</v>
      </c>
      <c r="D7" s="1" t="str">
        <f>IF('- H -'!E9&lt;&gt;"",'- H -'!E9,"")</f>
        <v/>
      </c>
      <c r="E7" s="3" t="str">
        <f ca="1">'- H -'!F9</f>
        <v>LOS PELAOS</v>
      </c>
      <c r="F7" s="1">
        <f>COUNTBLANK('- H -'!C9:'- H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H -'!B10</f>
        <v>GUERREROS Z</v>
      </c>
      <c r="B8" s="1" t="str">
        <f>IF('- H -'!C10&lt;&gt;"",'- H -'!C10,"")</f>
        <v/>
      </c>
      <c r="C8" s="1" t="str">
        <f>'- H -'!D10</f>
        <v>-</v>
      </c>
      <c r="D8" s="1" t="str">
        <f>IF('- H -'!E10&lt;&gt;"",'- H -'!E10,"")</f>
        <v/>
      </c>
      <c r="E8" s="3" t="str">
        <f ca="1">'- H -'!F10</f>
        <v>LOS PELAOS</v>
      </c>
      <c r="F8" s="1">
        <f>COUNTBLANK('- H -'!C10:'- H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H -'!B11</f>
        <v>ANÓNIMOS F.C.</v>
      </c>
      <c r="B9" s="1" t="str">
        <f>IF('- H -'!C11&lt;&gt;"",'- H -'!C11,"")</f>
        <v/>
      </c>
      <c r="C9" s="1" t="str">
        <f>'- H -'!D11</f>
        <v>-</v>
      </c>
      <c r="D9" s="1" t="str">
        <f>IF('- H -'!E11&lt;&gt;"",'- H -'!E11,"")</f>
        <v/>
      </c>
      <c r="E9" s="3" t="str">
        <f ca="1">'- H -'!F11</f>
        <v>LOS NULE</v>
      </c>
      <c r="F9" s="1">
        <f>COUNTBLANK('- H -'!C11:'- H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H10*3+I10*2+J10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O10*3+P10*2+Q10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V10*3+W10*2+X10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AC10*3+AD10*2+AE10</f>
        <v>0</v>
      </c>
    </row>
    <row r="14" spans="1:36" x14ac:dyDescent="0.2">
      <c r="F14" t="s">
        <v>38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GUERREROS Z</v>
      </c>
      <c r="G16">
        <f ca="1">G10</f>
        <v>0</v>
      </c>
      <c r="H16">
        <f t="shared" ref="H16:M16" ca="1" si="28">H10</f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GUERREROS Z</v>
      </c>
      <c r="P16">
        <f ca="1">VLOOKUP(O16,$F$16:$M$25,8,FALSE)</f>
        <v>0</v>
      </c>
      <c r="S16" t="str">
        <f ca="1">IF($P16&gt;=$P18,$O16,$O18)</f>
        <v>GUERREROS Z</v>
      </c>
      <c r="T16">
        <f ca="1">VLOOKUP(S16,$O$16:$P$25,2,FALSE)</f>
        <v>0</v>
      </c>
      <c r="W16" t="str">
        <f ca="1">IF($T16&gt;=$T19,$S16,$S19)</f>
        <v>GUERREROS Z</v>
      </c>
      <c r="X16">
        <f ca="1">VLOOKUP(W16,$S$16:$T$25,2,FALSE)</f>
        <v>0</v>
      </c>
      <c r="AA16" t="str">
        <f ca="1">W16</f>
        <v>GUERREROS Z</v>
      </c>
      <c r="AB16">
        <f ca="1">VLOOKUP(AA16,W16:X25,2,FALSE)</f>
        <v>0</v>
      </c>
      <c r="AE16" t="str">
        <f ca="1">AA16</f>
        <v>GUERREROS Z</v>
      </c>
      <c r="AF16">
        <f ca="1">VLOOKUP(AE16,AA16:AB25,2,FALSE)</f>
        <v>0</v>
      </c>
      <c r="AI16" t="str">
        <f ca="1">AE16</f>
        <v>GUERREROS Z</v>
      </c>
      <c r="AJ16">
        <f ca="1">VLOOKUP(AI16,AE16:AF25,2,FALSE)</f>
        <v>0</v>
      </c>
    </row>
    <row r="17" spans="6:37" x14ac:dyDescent="0.2">
      <c r="F17" t="str">
        <f>N2</f>
        <v>ANÓNIMOS F.C.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ANÓNIMOS F.C.</v>
      </c>
      <c r="P17">
        <f ca="1">VLOOKUP(O17,$F$16:$M$25,8,FALSE)</f>
        <v>0</v>
      </c>
      <c r="S17" t="str">
        <f ca="1">O17</f>
        <v>ANÓNIMOS F.C.</v>
      </c>
      <c r="T17">
        <f ca="1">VLOOKUP(S17,$O$16:$P$25,2,FALSE)</f>
        <v>0</v>
      </c>
      <c r="W17" t="str">
        <f ca="1">S17</f>
        <v>ANÓNIMOS F.C.</v>
      </c>
      <c r="X17">
        <f ca="1">VLOOKUP(W17,$S$16:$T$25,2,FALSE)</f>
        <v>0</v>
      </c>
      <c r="AA17" t="str">
        <f ca="1">IF(X17&gt;=X18,W17,W18)</f>
        <v>ANÓNIMOS F.C.</v>
      </c>
      <c r="AB17">
        <f ca="1">VLOOKUP(AA17,W16:X25,2,FALSE)</f>
        <v>0</v>
      </c>
      <c r="AE17" t="str">
        <f ca="1">IF(AB17&gt;=AB19,AA17,AA19)</f>
        <v>ANÓNIMOS F.C.</v>
      </c>
      <c r="AF17">
        <f ca="1">VLOOKUP(AE17,AA16:AB25,2,FALSE)</f>
        <v>0</v>
      </c>
      <c r="AI17" t="str">
        <f ca="1">AE17</f>
        <v>ANÓNIMOS F.C.</v>
      </c>
      <c r="AJ17">
        <f ca="1">VLOOKUP(AI17,AE16:AF25,2,FALSE)</f>
        <v>0</v>
      </c>
    </row>
    <row r="18" spans="6:37" x14ac:dyDescent="0.2">
      <c r="F18" t="str">
        <f>U2</f>
        <v>LOS NULE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LOS NULE</v>
      </c>
      <c r="P18">
        <f ca="1">VLOOKUP(O18,$F$16:$M$25,8,FALSE)</f>
        <v>0</v>
      </c>
      <c r="S18" t="str">
        <f ca="1">IF($P18&lt;=$P16,$O18,$O16)</f>
        <v>LOS NULE</v>
      </c>
      <c r="T18">
        <f ca="1">VLOOKUP(S18,$O$16:$P$25,2,FALSE)</f>
        <v>0</v>
      </c>
      <c r="W18" t="str">
        <f ca="1">S18</f>
        <v>LOS NULE</v>
      </c>
      <c r="X18">
        <f ca="1">VLOOKUP(W18,$S$16:$T$25,2,FALSE)</f>
        <v>0</v>
      </c>
      <c r="AA18" t="str">
        <f ca="1">IF(X18&lt;=X17,W18,W17)</f>
        <v>LOS NULE</v>
      </c>
      <c r="AB18">
        <f ca="1">VLOOKUP(AA18,W16:X25,2,FALSE)</f>
        <v>0</v>
      </c>
      <c r="AE18" t="str">
        <f ca="1">AA18</f>
        <v>LOS NULE</v>
      </c>
      <c r="AF18">
        <f ca="1">VLOOKUP(AE18,AA16:AB25,2,FALSE)</f>
        <v>0</v>
      </c>
      <c r="AI18" t="str">
        <f ca="1">IF(AF18&gt;=AF19,AE18,AE19)</f>
        <v>LOS NULE</v>
      </c>
      <c r="AJ18">
        <f ca="1">VLOOKUP(AI18,AE16:AF25,2,FALSE)</f>
        <v>0</v>
      </c>
    </row>
    <row r="19" spans="6:37" x14ac:dyDescent="0.2">
      <c r="F19" t="str">
        <f>AB2</f>
        <v>LOS PELAOS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LOS PELAOS</v>
      </c>
      <c r="P19">
        <f ca="1">VLOOKUP(O19,$F$16:$M$25,8,FALSE)</f>
        <v>0</v>
      </c>
      <c r="S19" t="str">
        <f>O19</f>
        <v>LOS PELAOS</v>
      </c>
      <c r="T19">
        <f ca="1">VLOOKUP(S19,$O$16:$P$25,2,FALSE)</f>
        <v>0</v>
      </c>
      <c r="W19" t="str">
        <f ca="1">IF($T19&lt;=$T16,$S19,$S16)</f>
        <v>LOS PELAOS</v>
      </c>
      <c r="X19">
        <f ca="1">VLOOKUP(W19,$S$16:$T$25,2,FALSE)</f>
        <v>0</v>
      </c>
      <c r="AA19" t="str">
        <f ca="1">W19</f>
        <v>LOS PELAOS</v>
      </c>
      <c r="AB19">
        <f ca="1">VLOOKUP(AA19,W16:X25,2,FALSE)</f>
        <v>0</v>
      </c>
      <c r="AE19" t="str">
        <f ca="1">IF(AB19&lt;=AB17,AA19,AA17)</f>
        <v>LOS PELAOS</v>
      </c>
      <c r="AF19">
        <f ca="1">VLOOKUP(AE19,AA16:AB25,2,FALSE)</f>
        <v>0</v>
      </c>
      <c r="AI19" t="str">
        <f ca="1">IF(AF19&lt;=AF18,AE19,AE18)</f>
        <v>LOS PELAOS</v>
      </c>
      <c r="AJ19">
        <f ca="1">VLOOKUP(AI19,AE16:AF25,2,FALSE)</f>
        <v>0</v>
      </c>
    </row>
    <row r="28" spans="6:37" x14ac:dyDescent="0.2">
      <c r="F28" t="str">
        <f ca="1">AI16</f>
        <v>GUERREROS Z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GUERREROS Z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GUERREROS Z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GUERREROS Z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GUERREROS Z</v>
      </c>
      <c r="AB28">
        <f ca="1">VLOOKUP(AA28,W28:Y37,2,FALSE)</f>
        <v>0</v>
      </c>
      <c r="AC28">
        <f ca="1">VLOOKUP(AA28,W28:Y37,3,FALSE)</f>
        <v>0</v>
      </c>
      <c r="AE28" t="str">
        <f ca="1">AA28</f>
        <v>GUERREROS Z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GUERREROS Z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ANÓNIMOS F.C.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ANÓNIMOS F.C.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ANÓNIMOS F.C.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ANÓNIMOS F.C.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ANÓNIMOS F.C.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ANÓNIMOS F.C.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ANÓNIMOS F.C.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LOS NULE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LOS NULE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LOS NULE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LOS NULE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LOS NULE</v>
      </c>
      <c r="AB30">
        <f ca="1">VLOOKUP(AA30,W28:Y37,2,FALSE)</f>
        <v>0</v>
      </c>
      <c r="AC30">
        <f ca="1">VLOOKUP(AA30,W28:Y37,3,FALSE)</f>
        <v>0</v>
      </c>
      <c r="AE30" t="str">
        <f ca="1">AA30</f>
        <v>LOS NULE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LOS NULE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LOS PELAOS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LOS PELAOS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LOS PELAOS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LOS PELAOS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LOS PELAOS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LOS PELAOS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LOS PELAOS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GUERREROS Z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GUERREROS Z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GUERREROS Z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GUERREROS Z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GUERREROS Z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GUERREROS Z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GUERREROS Z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ANÓNIMOS F.C.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ANÓNIMOS F.C.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ANÓNIMOS F.C.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ANÓNIMOS F.C.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ANÓNIMOS F.C.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ANÓNIMOS F.C.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ANÓNIMOS F.C.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LOS NULE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LOS NULE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LOS NULE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LOS NULE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LOS NULE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LOS NULE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LOS NULE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LOS PELAOS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LOS PELAOS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LOS PELAOS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LOS PELAOS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LOS PELAOS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LOS PELAOS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LOS PELAOS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39</v>
      </c>
    </row>
    <row r="52" spans="6:13" x14ac:dyDescent="0.2">
      <c r="F52" t="str">
        <f ca="1">AI40</f>
        <v>GUERREROS Z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ANÓNIMOS F.C.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LOS NULE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LOS PELAOS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T27"/>
  <sheetViews>
    <sheetView showGridLines="0" showOutlineSymbols="0" workbookViewId="0">
      <selection activeCell="J12" sqref="J12"/>
    </sheetView>
  </sheetViews>
  <sheetFormatPr baseColWidth="10" defaultColWidth="9.140625" defaultRowHeight="12.75" x14ac:dyDescent="0.2"/>
  <cols>
    <col min="1" max="1" width="2.7109375" style="130" customWidth="1"/>
    <col min="2" max="2" width="24.285156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4.28515625" style="130" customWidth="1"/>
    <col min="7" max="7" width="17.85546875" style="130" customWidth="1"/>
    <col min="8" max="14" width="7.7109375" style="130" customWidth="1"/>
    <col min="15" max="15" width="4.710937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57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0" s="129" customFormat="1" ht="69.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</row>
    <row r="3" spans="1:20" ht="21" customHeight="1" thickBot="1" x14ac:dyDescent="0.25">
      <c r="G3" s="131"/>
      <c r="L3" s="132"/>
      <c r="M3" s="133"/>
      <c r="R3" s="131"/>
    </row>
    <row r="4" spans="1:20" ht="13.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77</v>
      </c>
      <c r="Q4" s="301"/>
      <c r="R4" s="301"/>
      <c r="S4" s="302"/>
    </row>
    <row r="5" spans="1:20" ht="12.75" customHeight="1" x14ac:dyDescent="0.2"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0" ht="24.2" customHeight="1" thickBot="1" x14ac:dyDescent="0.25">
      <c r="A6" s="103" t="str">
        <f t="shared" ref="A6:A11" si="0">IF(OR(L6="finalizado",L6="en juego",L6="hoy!"),"Ø","")</f>
        <v/>
      </c>
      <c r="B6" s="165" t="str">
        <f ca="1">CELL("CONTENIDO",P7)</f>
        <v>CITRATO DE METELO C.F.</v>
      </c>
      <c r="C6" s="155"/>
      <c r="D6" s="156" t="s">
        <v>13</v>
      </c>
      <c r="E6" s="155"/>
      <c r="F6" s="166" t="str">
        <f ca="1">CELL("CONTENIDO",P9)</f>
        <v>CCK LA ROPA</v>
      </c>
      <c r="G6" s="175" t="s">
        <v>80</v>
      </c>
      <c r="H6" s="298">
        <v>42292</v>
      </c>
      <c r="I6" s="299"/>
      <c r="J6" s="297">
        <v>0.66666666666666663</v>
      </c>
      <c r="K6" s="297"/>
      <c r="L6" s="327"/>
      <c r="M6" s="327"/>
      <c r="O6" s="134"/>
      <c r="P6" s="306"/>
      <c r="Q6" s="307"/>
      <c r="R6" s="307"/>
      <c r="S6" s="308"/>
    </row>
    <row r="7" spans="1:20" ht="24.2" customHeight="1" x14ac:dyDescent="0.35">
      <c r="A7" s="103" t="str">
        <f t="shared" si="0"/>
        <v/>
      </c>
      <c r="B7" s="165" t="str">
        <f ca="1">CELL("CONTENIDO",P11)</f>
        <v>CINTRA F.C.</v>
      </c>
      <c r="C7" s="155"/>
      <c r="D7" s="156" t="s">
        <v>13</v>
      </c>
      <c r="E7" s="155"/>
      <c r="F7" s="166" t="str">
        <f ca="1">CELL("CONTENIDO",P13)</f>
        <v>PIQ</v>
      </c>
      <c r="G7" s="175" t="s">
        <v>80</v>
      </c>
      <c r="H7" s="298">
        <v>42291</v>
      </c>
      <c r="I7" s="299"/>
      <c r="J7" s="297">
        <v>0.625</v>
      </c>
      <c r="K7" s="297"/>
      <c r="L7" s="327"/>
      <c r="M7" s="327"/>
      <c r="N7" s="135"/>
      <c r="O7" s="104"/>
      <c r="P7" s="292" t="s">
        <v>169</v>
      </c>
      <c r="Q7" s="293"/>
      <c r="R7" s="293"/>
      <c r="S7" s="294"/>
    </row>
    <row r="8" spans="1:20" ht="24.2" customHeight="1" x14ac:dyDescent="0.4">
      <c r="A8" s="103" t="str">
        <f t="shared" si="0"/>
        <v/>
      </c>
      <c r="B8" s="165" t="str">
        <f ca="1">CELL("CONTENIDO",P7)</f>
        <v>CITRATO DE METELO C.F.</v>
      </c>
      <c r="C8" s="155"/>
      <c r="D8" s="156" t="s">
        <v>13</v>
      </c>
      <c r="E8" s="155"/>
      <c r="F8" s="166" t="str">
        <f ca="1">CELL("CONTENIDO",P11)</f>
        <v>CINTRA F.C.</v>
      </c>
      <c r="G8" s="175" t="s">
        <v>80</v>
      </c>
      <c r="H8" s="298">
        <v>42307</v>
      </c>
      <c r="I8" s="299"/>
      <c r="J8" s="297">
        <v>0.66666666666666663</v>
      </c>
      <c r="K8" s="297"/>
      <c r="L8" s="327"/>
      <c r="M8" s="327"/>
      <c r="N8" s="136"/>
      <c r="O8" s="105"/>
      <c r="P8" s="286"/>
      <c r="Q8" s="287"/>
      <c r="R8" s="287"/>
      <c r="S8" s="288"/>
    </row>
    <row r="9" spans="1:20" ht="24.2" customHeight="1" x14ac:dyDescent="0.2">
      <c r="A9" s="103" t="str">
        <f t="shared" si="0"/>
        <v/>
      </c>
      <c r="B9" s="165" t="str">
        <f ca="1">CELL("CONTENIDO",P9)</f>
        <v>CCK LA ROPA</v>
      </c>
      <c r="C9" s="155"/>
      <c r="D9" s="156" t="s">
        <v>13</v>
      </c>
      <c r="E9" s="155"/>
      <c r="F9" s="166" t="str">
        <f ca="1">CELL("CONTENIDO",P13)</f>
        <v>PIQ</v>
      </c>
      <c r="G9" s="175" t="s">
        <v>80</v>
      </c>
      <c r="H9" s="298">
        <v>42307</v>
      </c>
      <c r="I9" s="299"/>
      <c r="J9" s="297">
        <v>0.625</v>
      </c>
      <c r="K9" s="297"/>
      <c r="L9" s="327"/>
      <c r="M9" s="327"/>
      <c r="O9" s="134"/>
      <c r="P9" s="283" t="s">
        <v>170</v>
      </c>
      <c r="Q9" s="284"/>
      <c r="R9" s="284"/>
      <c r="S9" s="285"/>
    </row>
    <row r="10" spans="1:20" ht="24.2" customHeight="1" x14ac:dyDescent="0.2">
      <c r="A10" s="103" t="str">
        <f t="shared" si="0"/>
        <v/>
      </c>
      <c r="B10" s="165" t="str">
        <f ca="1">CELL("CONTENIDO",P7)</f>
        <v>CITRATO DE METELO C.F.</v>
      </c>
      <c r="C10" s="155"/>
      <c r="D10" s="156" t="s">
        <v>13</v>
      </c>
      <c r="E10" s="155"/>
      <c r="F10" s="166" t="str">
        <f ca="1">CELL("CONTENIDO",P13)</f>
        <v>PIQ</v>
      </c>
      <c r="G10" s="175" t="s">
        <v>80</v>
      </c>
      <c r="H10" s="298">
        <v>42319</v>
      </c>
      <c r="I10" s="299"/>
      <c r="J10" s="297">
        <v>0.66666666666666663</v>
      </c>
      <c r="K10" s="297"/>
      <c r="L10" s="327"/>
      <c r="M10" s="330"/>
      <c r="O10" s="134"/>
      <c r="P10" s="286"/>
      <c r="Q10" s="287"/>
      <c r="R10" s="287"/>
      <c r="S10" s="288"/>
    </row>
    <row r="11" spans="1:20" ht="24.2" customHeight="1" x14ac:dyDescent="0.2">
      <c r="A11" s="103" t="str">
        <f t="shared" si="0"/>
        <v/>
      </c>
      <c r="B11" s="165" t="str">
        <f ca="1">CELL("CONTENIDO",P9)</f>
        <v>CCK LA ROPA</v>
      </c>
      <c r="C11" s="155"/>
      <c r="D11" s="156" t="s">
        <v>13</v>
      </c>
      <c r="E11" s="155"/>
      <c r="F11" s="166" t="str">
        <f ca="1">CELL("CONTENIDO",P11)</f>
        <v>CINTRA F.C.</v>
      </c>
      <c r="G11" s="175" t="s">
        <v>80</v>
      </c>
      <c r="H11" s="298">
        <v>42321</v>
      </c>
      <c r="I11" s="299"/>
      <c r="J11" s="297">
        <v>0.625</v>
      </c>
      <c r="K11" s="297"/>
      <c r="L11" s="327"/>
      <c r="M11" s="327"/>
      <c r="O11" s="134"/>
      <c r="P11" s="320" t="s">
        <v>171</v>
      </c>
      <c r="Q11" s="321"/>
      <c r="R11" s="321"/>
      <c r="S11" s="322"/>
    </row>
    <row r="12" spans="1:20" ht="24.2" customHeight="1" x14ac:dyDescent="0.2">
      <c r="A12" s="134"/>
      <c r="B12" s="138"/>
      <c r="C12" s="139"/>
      <c r="D12" s="139"/>
      <c r="E12" s="139"/>
      <c r="F12" s="134"/>
      <c r="G12" s="140"/>
      <c r="H12" s="139"/>
      <c r="L12" s="106"/>
      <c r="M12" s="106"/>
      <c r="O12" s="134"/>
      <c r="P12" s="323"/>
      <c r="Q12" s="324"/>
      <c r="R12" s="324"/>
      <c r="S12" s="325"/>
    </row>
    <row r="13" spans="1:20" ht="24.2" customHeight="1" x14ac:dyDescent="0.2">
      <c r="B13" s="138"/>
      <c r="C13" s="139"/>
      <c r="D13" s="139"/>
      <c r="E13" s="139"/>
      <c r="F13" s="134"/>
      <c r="G13" s="140"/>
      <c r="H13" s="139"/>
      <c r="L13" s="106"/>
      <c r="M13" s="106"/>
      <c r="O13" s="134"/>
      <c r="P13" s="283" t="s">
        <v>172</v>
      </c>
      <c r="Q13" s="284"/>
      <c r="R13" s="284"/>
      <c r="S13" s="285"/>
    </row>
    <row r="14" spans="1:20" ht="13.5" customHeight="1" thickBot="1" x14ac:dyDescent="0.25">
      <c r="B14" s="138"/>
      <c r="C14" s="139"/>
      <c r="D14" s="139"/>
      <c r="E14" s="139"/>
      <c r="F14" s="134"/>
      <c r="G14" s="140"/>
      <c r="H14" s="139"/>
      <c r="L14" s="106"/>
      <c r="M14" s="106"/>
      <c r="P14" s="289"/>
      <c r="Q14" s="290"/>
      <c r="R14" s="290"/>
      <c r="S14" s="291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J15" s="132"/>
      <c r="K15" s="132"/>
      <c r="L15" s="106"/>
      <c r="M15" s="106"/>
      <c r="P15" s="173" t="s">
        <v>136</v>
      </c>
      <c r="Q15" s="173"/>
      <c r="R15" s="173"/>
      <c r="S15" s="173"/>
    </row>
    <row r="16" spans="1:20" ht="13.5" thickBot="1" x14ac:dyDescent="0.25">
      <c r="F16" s="176" t="s">
        <v>28</v>
      </c>
      <c r="G16" s="177"/>
      <c r="H16" s="177"/>
      <c r="I16" s="177"/>
      <c r="J16" s="177"/>
      <c r="K16" s="177"/>
      <c r="L16" s="169"/>
      <c r="M16" s="169"/>
      <c r="N16" s="170"/>
    </row>
    <row r="17" spans="2:19" ht="43.5" customHeight="1" x14ac:dyDescent="0.2">
      <c r="F17" s="157"/>
      <c r="G17" s="158" t="s">
        <v>29</v>
      </c>
      <c r="H17" s="158" t="s">
        <v>30</v>
      </c>
      <c r="I17" s="158" t="s">
        <v>31</v>
      </c>
      <c r="J17" s="158" t="s">
        <v>32</v>
      </c>
      <c r="K17" s="158" t="s">
        <v>33</v>
      </c>
      <c r="L17" s="158" t="s">
        <v>34</v>
      </c>
      <c r="M17" s="158" t="s">
        <v>35</v>
      </c>
      <c r="N17" s="159" t="s">
        <v>36</v>
      </c>
    </row>
    <row r="18" spans="2:19" ht="43.5" customHeight="1" x14ac:dyDescent="0.2">
      <c r="E18" s="144" t="s">
        <v>72</v>
      </c>
      <c r="F18" s="162" t="str">
        <f ca="1">calculoB!F52</f>
        <v>CITRATO DE METELO C.F.</v>
      </c>
      <c r="G18" s="160">
        <f ca="1">calculoB!G52</f>
        <v>0</v>
      </c>
      <c r="H18" s="160">
        <f ca="1">calculoB!H52</f>
        <v>0</v>
      </c>
      <c r="I18" s="160">
        <f ca="1">calculoB!I52</f>
        <v>0</v>
      </c>
      <c r="J18" s="160">
        <f ca="1">calculoB!J52</f>
        <v>0</v>
      </c>
      <c r="K18" s="160">
        <f ca="1">calculoB!K52</f>
        <v>0</v>
      </c>
      <c r="L18" s="160">
        <f ca="1">calculoB!L52</f>
        <v>0</v>
      </c>
      <c r="M18" s="160">
        <f ca="1">K18-L18</f>
        <v>0</v>
      </c>
      <c r="N18" s="161">
        <f ca="1">calculoB!M52</f>
        <v>0</v>
      </c>
      <c r="P18" s="145"/>
      <c r="S18" s="65"/>
    </row>
    <row r="19" spans="2:19" ht="43.5" customHeight="1" x14ac:dyDescent="0.2">
      <c r="E19" s="144" t="s">
        <v>72</v>
      </c>
      <c r="F19" s="162" t="str">
        <f ca="1">calculoB!F53</f>
        <v>CCK LA ROPA</v>
      </c>
      <c r="G19" s="160">
        <f ca="1">calculoB!G53</f>
        <v>0</v>
      </c>
      <c r="H19" s="160">
        <f ca="1">calculoB!H53</f>
        <v>0</v>
      </c>
      <c r="I19" s="160">
        <f ca="1">calculoB!I53</f>
        <v>0</v>
      </c>
      <c r="J19" s="160">
        <f ca="1">calculoB!J53</f>
        <v>0</v>
      </c>
      <c r="K19" s="160">
        <f ca="1">calculoB!K53</f>
        <v>0</v>
      </c>
      <c r="L19" s="160">
        <f ca="1">calculoB!L53</f>
        <v>0</v>
      </c>
      <c r="M19" s="160">
        <f ca="1">K19-L19</f>
        <v>0</v>
      </c>
      <c r="N19" s="161">
        <f ca="1">calculoB!M53</f>
        <v>0</v>
      </c>
      <c r="P19" s="145"/>
      <c r="S19" s="65"/>
    </row>
    <row r="20" spans="2:19" ht="43.5" customHeight="1" x14ac:dyDescent="0.2">
      <c r="E20" s="65"/>
      <c r="F20" s="162" t="str">
        <f ca="1">calculoB!F54</f>
        <v>CINTRA F.C.</v>
      </c>
      <c r="G20" s="160">
        <f ca="1">calculoB!G54</f>
        <v>0</v>
      </c>
      <c r="H20" s="160">
        <f ca="1">calculoB!H54</f>
        <v>0</v>
      </c>
      <c r="I20" s="160">
        <f ca="1">calculoB!I54</f>
        <v>0</v>
      </c>
      <c r="J20" s="160">
        <f ca="1">calculoB!J54</f>
        <v>0</v>
      </c>
      <c r="K20" s="160">
        <f ca="1">calculoB!K54</f>
        <v>0</v>
      </c>
      <c r="L20" s="160">
        <f ca="1">calculoB!L54</f>
        <v>0</v>
      </c>
      <c r="M20" s="160">
        <f ca="1">K20-L20</f>
        <v>0</v>
      </c>
      <c r="N20" s="161">
        <f ca="1">calculoB!M54</f>
        <v>0</v>
      </c>
      <c r="P20" s="65"/>
      <c r="S20" s="65"/>
    </row>
    <row r="21" spans="2:19" ht="43.5" customHeight="1" x14ac:dyDescent="0.2">
      <c r="E21" s="65"/>
      <c r="F21" s="162" t="str">
        <f ca="1">calculoB!F55</f>
        <v>PIQ</v>
      </c>
      <c r="G21" s="160">
        <f ca="1">calculoB!G55</f>
        <v>0</v>
      </c>
      <c r="H21" s="160">
        <f ca="1">calculoB!H55</f>
        <v>0</v>
      </c>
      <c r="I21" s="160">
        <f ca="1">calculoB!I55</f>
        <v>0</v>
      </c>
      <c r="J21" s="160">
        <f ca="1">calculoB!J55</f>
        <v>0</v>
      </c>
      <c r="K21" s="160">
        <f ca="1">calculoB!K55</f>
        <v>0</v>
      </c>
      <c r="L21" s="160">
        <f ca="1">calculoB!L55</f>
        <v>0</v>
      </c>
      <c r="M21" s="160">
        <f ca="1">K21-L21</f>
        <v>0</v>
      </c>
      <c r="N21" s="161">
        <f ca="1">calculoB!M55</f>
        <v>0</v>
      </c>
      <c r="P21" s="65"/>
      <c r="S21" s="65"/>
    </row>
    <row r="23" spans="2:19" ht="11.25" customHeight="1" x14ac:dyDescent="0.2"/>
    <row r="24" spans="2:19" ht="9" customHeight="1" x14ac:dyDescent="0.2"/>
    <row r="25" spans="2:19" x14ac:dyDescent="0.2">
      <c r="B25" s="146"/>
      <c r="C25" s="147"/>
      <c r="N25" s="107"/>
      <c r="O25" s="107"/>
      <c r="P25" s="148"/>
    </row>
    <row r="26" spans="2:19" ht="12.75" hidden="1" customHeight="1" x14ac:dyDescent="0.2"/>
    <row r="27" spans="2:19" ht="12.75" hidden="1" customHeight="1" x14ac:dyDescent="0.2"/>
  </sheetData>
  <dataConsolidate/>
  <mergeCells count="29">
    <mergeCell ref="L11:M11"/>
    <mergeCell ref="H9:I9"/>
    <mergeCell ref="H10:I10"/>
    <mergeCell ref="H11:I11"/>
    <mergeCell ref="J11:K11"/>
    <mergeCell ref="J10:K10"/>
    <mergeCell ref="J9:K9"/>
    <mergeCell ref="J8:K8"/>
    <mergeCell ref="P4:S6"/>
    <mergeCell ref="L9:M9"/>
    <mergeCell ref="P7:S8"/>
    <mergeCell ref="P9:S10"/>
    <mergeCell ref="L10:M10"/>
    <mergeCell ref="P11:S12"/>
    <mergeCell ref="P13:S14"/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</mergeCells>
  <phoneticPr fontId="12" type="noConversion"/>
  <conditionalFormatting sqref="E18:E19">
    <cfRule type="expression" dxfId="572" priority="65" stopIfTrue="1">
      <formula>IF(AND($G$18=3,$G$19=3,$G$20=3,$G$21=3),1,0)</formula>
    </cfRule>
  </conditionalFormatting>
  <conditionalFormatting sqref="C7:E7 L7:M7">
    <cfRule type="expression" dxfId="571" priority="41" stopIfTrue="1">
      <formula>IF(OR($L$7="en juego",$L$7="hoy!"),1,0)</formula>
    </cfRule>
  </conditionalFormatting>
  <conditionalFormatting sqref="C7:C10 E7:E10 B6:F6 L6:M6">
    <cfRule type="expression" dxfId="570" priority="42" stopIfTrue="1">
      <formula>IF(OR($L$6="en juego",$L$6="hoy!"),1,0)</formula>
    </cfRule>
  </conditionalFormatting>
  <conditionalFormatting sqref="C8:E8 L8">
    <cfRule type="expression" dxfId="569" priority="43" stopIfTrue="1">
      <formula>IF(OR($L$8="en juego",$L$8="hoy!"),1,0)</formula>
    </cfRule>
  </conditionalFormatting>
  <conditionalFormatting sqref="C9:E9 L9:M9">
    <cfRule type="expression" dxfId="568" priority="44" stopIfTrue="1">
      <formula>IF(OR($L$9="en juego",$L$9="hoy!"),1,0)</formula>
    </cfRule>
  </conditionalFormatting>
  <conditionalFormatting sqref="C10:E10 L10:M10">
    <cfRule type="expression" dxfId="567" priority="45" stopIfTrue="1">
      <formula>IF(OR($L$10="en juego",$L$10="hoy!"),1,0)</formula>
    </cfRule>
  </conditionalFormatting>
  <conditionalFormatting sqref="B8">
    <cfRule type="expression" dxfId="566" priority="39" stopIfTrue="1">
      <formula>IF(OR($L$6="en juego",$L$6="hoy!"),1,0)</formula>
    </cfRule>
  </conditionalFormatting>
  <conditionalFormatting sqref="F9">
    <cfRule type="expression" dxfId="565" priority="37" stopIfTrue="1">
      <formula>IF(OR($L$6="en juego",$L$6="hoy!"),1,0)</formula>
    </cfRule>
  </conditionalFormatting>
  <conditionalFormatting sqref="B10">
    <cfRule type="expression" dxfId="564" priority="36" stopIfTrue="1">
      <formula>IF(OR($L$6="en juego",$L$6="hoy!"),1,0)</formula>
    </cfRule>
  </conditionalFormatting>
  <conditionalFormatting sqref="F8">
    <cfRule type="expression" dxfId="563" priority="35" stopIfTrue="1">
      <formula>IF(OR($L$6="en juego",$L$6="hoy!"),1,0)</formula>
    </cfRule>
  </conditionalFormatting>
  <conditionalFormatting sqref="F10">
    <cfRule type="expression" dxfId="562" priority="34" stopIfTrue="1">
      <formula>IF(OR($L$6="en juego",$L$6="hoy!"),1,0)</formula>
    </cfRule>
  </conditionalFormatting>
  <conditionalFormatting sqref="B7">
    <cfRule type="expression" dxfId="561" priority="33" stopIfTrue="1">
      <formula>IF(OR($L$6="en juego",$L$6="hoy!"),1,0)</formula>
    </cfRule>
  </conditionalFormatting>
  <conditionalFormatting sqref="B9">
    <cfRule type="expression" dxfId="560" priority="32" stopIfTrue="1">
      <formula>IF(OR($L$6="en juego",$L$6="hoy!"),1,0)</formula>
    </cfRule>
  </conditionalFormatting>
  <conditionalFormatting sqref="F7">
    <cfRule type="expression" dxfId="559" priority="30" stopIfTrue="1">
      <formula>IF(OR($L$6="en juego",$L$6="hoy!"),1,0)</formula>
    </cfRule>
  </conditionalFormatting>
  <conditionalFormatting sqref="F20:F21">
    <cfRule type="expression" dxfId="558" priority="23" stopIfTrue="1">
      <formula>IF(AND($G$21=3,$H$22=3,$H$23=3,$H$24=3),1,0)</formula>
    </cfRule>
  </conditionalFormatting>
  <conditionalFormatting sqref="G6">
    <cfRule type="expression" dxfId="557" priority="22" stopIfTrue="1">
      <formula>IF(OR($L$6="en juego",$L$6="hoy!"),1,0)</formula>
    </cfRule>
  </conditionalFormatting>
  <conditionalFormatting sqref="G6">
    <cfRule type="expression" dxfId="556" priority="21" stopIfTrue="1">
      <formula>IF(OR($L$8="en juego",$L$8="hoy!"),1,0)</formula>
    </cfRule>
  </conditionalFormatting>
  <conditionalFormatting sqref="G7:G10">
    <cfRule type="expression" dxfId="555" priority="20" stopIfTrue="1">
      <formula>IF(OR($L$6="en juego",$L$6="hoy!"),1,0)</formula>
    </cfRule>
  </conditionalFormatting>
  <conditionalFormatting sqref="G7:G10">
    <cfRule type="expression" dxfId="554" priority="19" stopIfTrue="1">
      <formula>IF(OR($L$8="en juego",$L$8="hoy!"),1,0)</formula>
    </cfRule>
  </conditionalFormatting>
  <conditionalFormatting sqref="J7:K7">
    <cfRule type="expression" dxfId="553" priority="16" stopIfTrue="1">
      <formula>IF(OR($L$6="en juego",$L$6="hoy!"),1,0)</formula>
    </cfRule>
  </conditionalFormatting>
  <conditionalFormatting sqref="J8:K8">
    <cfRule type="expression" dxfId="552" priority="15" stopIfTrue="1">
      <formula>IF(OR($L$6="en juego",$L$6="hoy!"),1,0)</formula>
    </cfRule>
  </conditionalFormatting>
  <conditionalFormatting sqref="J10:K10">
    <cfRule type="expression" dxfId="551" priority="13" stopIfTrue="1">
      <formula>IF(OR($L$6="en juego",$L$6="hoy!"),1,0)</formula>
    </cfRule>
  </conditionalFormatting>
  <conditionalFormatting sqref="L11:M11">
    <cfRule type="expression" dxfId="550" priority="11" stopIfTrue="1">
      <formula>IF(OR($L$9="en juego",$L$9="hoy!"),1,0)</formula>
    </cfRule>
  </conditionalFormatting>
  <conditionalFormatting sqref="C11 E11">
    <cfRule type="expression" dxfId="549" priority="9" stopIfTrue="1">
      <formula>IF(OR($L$6="en juego",$L$6="hoy!"),1,0)</formula>
    </cfRule>
  </conditionalFormatting>
  <conditionalFormatting sqref="C11:E11">
    <cfRule type="expression" dxfId="548" priority="10" stopIfTrue="1">
      <formula>IF(OR($L$10="en juego",$L$10="hoy!"),1,0)</formula>
    </cfRule>
  </conditionalFormatting>
  <conditionalFormatting sqref="B11">
    <cfRule type="expression" dxfId="547" priority="8" stopIfTrue="1">
      <formula>IF(OR($L$6="en juego",$L$6="hoy!"),1,0)</formula>
    </cfRule>
  </conditionalFormatting>
  <conditionalFormatting sqref="F11">
    <cfRule type="expression" dxfId="546" priority="7" stopIfTrue="1">
      <formula>IF(OR($L$6="en juego",$L$6="hoy!"),1,0)</formula>
    </cfRule>
  </conditionalFormatting>
  <conditionalFormatting sqref="G11">
    <cfRule type="expression" dxfId="545" priority="6" stopIfTrue="1">
      <formula>IF(OR($L$6="en juego",$L$6="hoy!"),1,0)</formula>
    </cfRule>
  </conditionalFormatting>
  <conditionalFormatting sqref="G11">
    <cfRule type="expression" dxfId="544" priority="5" stopIfTrue="1">
      <formula>IF(OR($L$8="en juego",$L$8="hoy!"),1,0)</formula>
    </cfRule>
  </conditionalFormatting>
  <conditionalFormatting sqref="J11:K11">
    <cfRule type="expression" dxfId="543" priority="4" stopIfTrue="1">
      <formula>IF(OR($L$6="en juego",$L$6="hoy!"),1,0)</formula>
    </cfRule>
  </conditionalFormatting>
  <conditionalFormatting sqref="F18:F19">
    <cfRule type="expression" dxfId="542" priority="3" stopIfTrue="1">
      <formula>IF(AND($G$21=3,$H$22=3,$H$23=3,$H$24=3),1,0)</formula>
    </cfRule>
  </conditionalFormatting>
  <conditionalFormatting sqref="J6:K6">
    <cfRule type="expression" dxfId="541" priority="2" stopIfTrue="1">
      <formula>IF(OR($L$6="en juego",$L$6="hoy!"),1,0)</formula>
    </cfRule>
  </conditionalFormatting>
  <conditionalFormatting sqref="J9:K9">
    <cfRule type="expression" dxfId="540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27"/>
  <sheetViews>
    <sheetView showGridLines="0" showOutlineSymbols="0" workbookViewId="0">
      <selection activeCell="J12" sqref="J12"/>
    </sheetView>
  </sheetViews>
  <sheetFormatPr baseColWidth="10" defaultColWidth="9.140625" defaultRowHeight="12.75" x14ac:dyDescent="0.2"/>
  <cols>
    <col min="1" max="1" width="2.7109375" style="130" customWidth="1"/>
    <col min="2" max="2" width="26.710937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7" style="130" customWidth="1"/>
    <col min="7" max="7" width="18.5703125" style="130" customWidth="1"/>
    <col min="8" max="14" width="9.5703125" style="130" customWidth="1"/>
    <col min="15" max="15" width="8.710937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66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0" s="129" customFormat="1" ht="66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76</v>
      </c>
      <c r="Q4" s="301"/>
      <c r="R4" s="301"/>
      <c r="S4" s="302"/>
    </row>
    <row r="5" spans="1:20" ht="12.75" customHeight="1" x14ac:dyDescent="0.2"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0" ht="24.75" customHeight="1" thickBot="1" x14ac:dyDescent="0.25">
      <c r="A6" s="103" t="str">
        <f t="shared" ref="A6:A11" si="0">IF(OR(L6="finalizado",L6="en juego",L6="hoy!"),"Ø","")</f>
        <v/>
      </c>
      <c r="B6" s="154" t="str">
        <f ca="1">CELL("CONTENIDO",P7)</f>
        <v>ELECTRONVOLTIOS</v>
      </c>
      <c r="C6" s="155"/>
      <c r="D6" s="156" t="s">
        <v>13</v>
      </c>
      <c r="E6" s="155"/>
      <c r="F6" s="156" t="str">
        <f ca="1">CELL("CONTENIDO",P9)</f>
        <v>TOQUE PIQUE Y GOL</v>
      </c>
      <c r="G6" s="175" t="s">
        <v>80</v>
      </c>
      <c r="H6" s="298">
        <v>42293</v>
      </c>
      <c r="I6" s="299"/>
      <c r="J6" s="297">
        <v>0.54166666666666663</v>
      </c>
      <c r="K6" s="297"/>
      <c r="L6" s="327"/>
      <c r="M6" s="327"/>
      <c r="O6" s="134"/>
      <c r="P6" s="306"/>
      <c r="Q6" s="307"/>
      <c r="R6" s="307"/>
      <c r="S6" s="308"/>
    </row>
    <row r="7" spans="1:20" ht="24.75" customHeight="1" x14ac:dyDescent="0.35">
      <c r="A7" s="103" t="str">
        <f t="shared" si="0"/>
        <v/>
      </c>
      <c r="B7" s="154" t="str">
        <f ca="1">CELL("CONTENIDO",P11)</f>
        <v>DEUS EX MACHINE</v>
      </c>
      <c r="C7" s="155"/>
      <c r="D7" s="156" t="s">
        <v>13</v>
      </c>
      <c r="E7" s="155"/>
      <c r="F7" s="156" t="str">
        <f ca="1">CELL("CONTENIDO",P13)</f>
        <v>TOCÁMELA Y ABRITE</v>
      </c>
      <c r="G7" s="175" t="s">
        <v>80</v>
      </c>
      <c r="H7" s="298">
        <v>42292</v>
      </c>
      <c r="I7" s="299"/>
      <c r="J7" s="297">
        <v>0.54166666666666663</v>
      </c>
      <c r="K7" s="297"/>
      <c r="L7" s="327"/>
      <c r="M7" s="327"/>
      <c r="N7" s="135"/>
      <c r="O7" s="149"/>
      <c r="P7" s="343" t="s">
        <v>200</v>
      </c>
      <c r="Q7" s="344"/>
      <c r="R7" s="344"/>
      <c r="S7" s="345"/>
    </row>
    <row r="8" spans="1:20" ht="24.75" customHeight="1" x14ac:dyDescent="0.4">
      <c r="A8" s="103" t="str">
        <f t="shared" si="0"/>
        <v/>
      </c>
      <c r="B8" s="154" t="str">
        <f ca="1">CELL("CONTENIDO",P7)</f>
        <v>ELECTRONVOLTIOS</v>
      </c>
      <c r="C8" s="155"/>
      <c r="D8" s="156" t="s">
        <v>13</v>
      </c>
      <c r="E8" s="155"/>
      <c r="F8" s="156" t="str">
        <f ca="1">CELL("CONTENIDO",P11)</f>
        <v>DEUS EX MACHINE</v>
      </c>
      <c r="G8" s="175" t="s">
        <v>80</v>
      </c>
      <c r="H8" s="298">
        <v>42307</v>
      </c>
      <c r="I8" s="299"/>
      <c r="J8" s="297">
        <v>0.58333333333333337</v>
      </c>
      <c r="K8" s="297"/>
      <c r="L8" s="327"/>
      <c r="M8" s="327"/>
      <c r="N8" s="136"/>
      <c r="O8" s="150"/>
      <c r="P8" s="340"/>
      <c r="Q8" s="341"/>
      <c r="R8" s="341"/>
      <c r="S8" s="342"/>
    </row>
    <row r="9" spans="1:20" ht="24.75" customHeight="1" x14ac:dyDescent="0.2">
      <c r="A9" s="103" t="str">
        <f t="shared" si="0"/>
        <v/>
      </c>
      <c r="B9" s="154" t="str">
        <f ca="1">CELL("CONTENIDO",P9)</f>
        <v>TOQUE PIQUE Y GOL</v>
      </c>
      <c r="C9" s="155"/>
      <c r="D9" s="156" t="s">
        <v>13</v>
      </c>
      <c r="E9" s="155"/>
      <c r="F9" s="156" t="str">
        <f ca="1">CELL("CONTENIDO",P13)</f>
        <v>TOCÁMELA Y ABRITE</v>
      </c>
      <c r="G9" s="175" t="s">
        <v>80</v>
      </c>
      <c r="H9" s="298">
        <v>42304</v>
      </c>
      <c r="I9" s="299"/>
      <c r="J9" s="297">
        <v>0.66666666666666663</v>
      </c>
      <c r="K9" s="297"/>
      <c r="L9" s="327"/>
      <c r="M9" s="327"/>
      <c r="O9" s="137"/>
      <c r="P9" s="331" t="s">
        <v>102</v>
      </c>
      <c r="Q9" s="332"/>
      <c r="R9" s="332"/>
      <c r="S9" s="333"/>
    </row>
    <row r="10" spans="1:20" ht="24.75" customHeight="1" x14ac:dyDescent="0.2">
      <c r="A10" s="103" t="str">
        <f t="shared" si="0"/>
        <v/>
      </c>
      <c r="B10" s="154" t="str">
        <f ca="1">CELL("CONTENIDO",P7)</f>
        <v>ELECTRONVOLTIOS</v>
      </c>
      <c r="C10" s="155"/>
      <c r="D10" s="156" t="s">
        <v>13</v>
      </c>
      <c r="E10" s="155"/>
      <c r="F10" s="156" t="str">
        <f ca="1">CELL("CONTENIDO",P13)</f>
        <v>TOCÁMELA Y ABRITE</v>
      </c>
      <c r="G10" s="175" t="s">
        <v>80</v>
      </c>
      <c r="H10" s="298">
        <v>42321</v>
      </c>
      <c r="I10" s="299"/>
      <c r="J10" s="297">
        <v>0.66666666666666663</v>
      </c>
      <c r="K10" s="297"/>
      <c r="L10" s="327"/>
      <c r="M10" s="327"/>
      <c r="O10" s="137"/>
      <c r="P10" s="340"/>
      <c r="Q10" s="341"/>
      <c r="R10" s="341"/>
      <c r="S10" s="342"/>
    </row>
    <row r="11" spans="1:20" ht="24.75" customHeight="1" x14ac:dyDescent="0.2">
      <c r="A11" s="103" t="str">
        <f t="shared" si="0"/>
        <v/>
      </c>
      <c r="B11" s="154" t="str">
        <f ca="1">CELL("CONTENIDO",P9)</f>
        <v>TOQUE PIQUE Y GOL</v>
      </c>
      <c r="C11" s="155"/>
      <c r="D11" s="156" t="s">
        <v>13</v>
      </c>
      <c r="E11" s="155"/>
      <c r="F11" s="156" t="str">
        <f ca="1">CELL("CONTENIDO",P11)</f>
        <v>DEUS EX MACHINE</v>
      </c>
      <c r="G11" s="175" t="s">
        <v>80</v>
      </c>
      <c r="H11" s="298">
        <v>42311</v>
      </c>
      <c r="I11" s="299"/>
      <c r="J11" s="297">
        <v>0.66666666666666663</v>
      </c>
      <c r="K11" s="297"/>
      <c r="L11" s="327"/>
      <c r="M11" s="327"/>
      <c r="O11" s="137"/>
      <c r="P11" s="331" t="s">
        <v>173</v>
      </c>
      <c r="Q11" s="332"/>
      <c r="R11" s="332"/>
      <c r="S11" s="333"/>
    </row>
    <row r="12" spans="1:20" ht="20.100000000000001" customHeight="1" x14ac:dyDescent="0.2">
      <c r="A12" s="134"/>
      <c r="B12" s="138"/>
      <c r="C12" s="139"/>
      <c r="D12" s="139"/>
      <c r="E12" s="139"/>
      <c r="F12" s="134"/>
      <c r="G12" s="140"/>
      <c r="H12" s="139"/>
      <c r="I12" s="141"/>
      <c r="L12" s="106"/>
      <c r="M12" s="106"/>
      <c r="O12" s="137"/>
      <c r="P12" s="340"/>
      <c r="Q12" s="341"/>
      <c r="R12" s="341"/>
      <c r="S12" s="342"/>
    </row>
    <row r="13" spans="1:20" ht="21" customHeight="1" x14ac:dyDescent="0.2">
      <c r="B13" s="138"/>
      <c r="C13" s="139"/>
      <c r="D13" s="139"/>
      <c r="E13" s="139"/>
      <c r="F13" s="134"/>
      <c r="G13" s="140"/>
      <c r="H13" s="139"/>
      <c r="I13" s="139"/>
      <c r="L13" s="106"/>
      <c r="M13" s="106"/>
      <c r="O13" s="137"/>
      <c r="P13" s="331" t="s">
        <v>174</v>
      </c>
      <c r="Q13" s="332"/>
      <c r="R13" s="332"/>
      <c r="S13" s="333"/>
    </row>
    <row r="14" spans="1:20" ht="22.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L14" s="106"/>
      <c r="M14" s="106"/>
      <c r="P14" s="334"/>
      <c r="Q14" s="335"/>
      <c r="R14" s="335"/>
      <c r="S14" s="336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L15" s="106"/>
      <c r="M15" s="106"/>
      <c r="O15" s="134"/>
    </row>
    <row r="16" spans="1:20" ht="13.5" thickBot="1" x14ac:dyDescent="0.25">
      <c r="F16" s="337" t="s">
        <v>28</v>
      </c>
      <c r="G16" s="338"/>
      <c r="H16" s="338"/>
      <c r="I16" s="338"/>
      <c r="J16" s="338"/>
      <c r="K16" s="338"/>
      <c r="L16" s="338"/>
      <c r="M16" s="338"/>
      <c r="N16" s="339"/>
    </row>
    <row r="17" spans="2:16" ht="42.75" customHeight="1" x14ac:dyDescent="0.2">
      <c r="F17" s="157"/>
      <c r="G17" s="158" t="s">
        <v>29</v>
      </c>
      <c r="H17" s="158" t="s">
        <v>30</v>
      </c>
      <c r="I17" s="158" t="s">
        <v>31</v>
      </c>
      <c r="J17" s="158" t="s">
        <v>32</v>
      </c>
      <c r="K17" s="158" t="s">
        <v>33</v>
      </c>
      <c r="L17" s="158" t="s">
        <v>34</v>
      </c>
      <c r="M17" s="158" t="s">
        <v>35</v>
      </c>
      <c r="N17" s="159" t="s">
        <v>36</v>
      </c>
    </row>
    <row r="18" spans="2:16" ht="42.75" customHeight="1" x14ac:dyDescent="0.2">
      <c r="E18" s="144" t="s">
        <v>72</v>
      </c>
      <c r="F18" s="162" t="str">
        <f ca="1">calculoC!F52</f>
        <v>ELECTRONVOLTIOS</v>
      </c>
      <c r="G18" s="160">
        <f ca="1">calculoC!G52</f>
        <v>0</v>
      </c>
      <c r="H18" s="160">
        <f ca="1">calculoC!H52</f>
        <v>0</v>
      </c>
      <c r="I18" s="160">
        <f ca="1">calculoC!I52</f>
        <v>0</v>
      </c>
      <c r="J18" s="160">
        <f ca="1">calculoC!J52</f>
        <v>0</v>
      </c>
      <c r="K18" s="160">
        <f ca="1">calculoC!K52</f>
        <v>0</v>
      </c>
      <c r="L18" s="160">
        <f ca="1">calculoC!L52</f>
        <v>0</v>
      </c>
      <c r="M18" s="160">
        <f ca="1">K18-L18</f>
        <v>0</v>
      </c>
      <c r="N18" s="161">
        <f ca="1">calculoC!M52</f>
        <v>0</v>
      </c>
      <c r="P18" s="145"/>
    </row>
    <row r="19" spans="2:16" ht="42.75" customHeight="1" x14ac:dyDescent="0.2">
      <c r="E19" s="144" t="s">
        <v>72</v>
      </c>
      <c r="F19" s="162" t="str">
        <f ca="1">calculoC!F53</f>
        <v>TOQUE PIQUE Y GOL</v>
      </c>
      <c r="G19" s="160">
        <f ca="1">calculoC!G53</f>
        <v>0</v>
      </c>
      <c r="H19" s="160">
        <f ca="1">calculoC!H53</f>
        <v>0</v>
      </c>
      <c r="I19" s="160">
        <f ca="1">calculoC!I53</f>
        <v>0</v>
      </c>
      <c r="J19" s="160">
        <f ca="1">calculoC!J53</f>
        <v>0</v>
      </c>
      <c r="K19" s="160">
        <f ca="1">calculoC!K53</f>
        <v>0</v>
      </c>
      <c r="L19" s="160">
        <f ca="1">calculoC!L53</f>
        <v>0</v>
      </c>
      <c r="M19" s="160">
        <f ca="1">K19-L19</f>
        <v>0</v>
      </c>
      <c r="N19" s="161">
        <f ca="1">calculoC!M53</f>
        <v>0</v>
      </c>
      <c r="P19" s="145"/>
    </row>
    <row r="20" spans="2:16" ht="42.75" customHeight="1" x14ac:dyDescent="0.2">
      <c r="E20" s="65"/>
      <c r="F20" s="162" t="str">
        <f ca="1">calculoC!F54</f>
        <v>DEUS EX MACHINE</v>
      </c>
      <c r="G20" s="160">
        <f ca="1">calculoC!G54</f>
        <v>0</v>
      </c>
      <c r="H20" s="160">
        <f ca="1">calculoC!H54</f>
        <v>0</v>
      </c>
      <c r="I20" s="160">
        <f ca="1">calculoC!I54</f>
        <v>0</v>
      </c>
      <c r="J20" s="160">
        <f ca="1">calculoC!J54</f>
        <v>0</v>
      </c>
      <c r="K20" s="160">
        <f ca="1">calculoC!K54</f>
        <v>0</v>
      </c>
      <c r="L20" s="160">
        <f ca="1">calculoC!L54</f>
        <v>0</v>
      </c>
      <c r="M20" s="160">
        <f ca="1">K20-L20</f>
        <v>0</v>
      </c>
      <c r="N20" s="161">
        <f ca="1">calculoC!M54</f>
        <v>0</v>
      </c>
      <c r="P20" s="65"/>
    </row>
    <row r="21" spans="2:16" ht="42.75" customHeight="1" x14ac:dyDescent="0.2">
      <c r="E21" s="65"/>
      <c r="F21" s="162" t="str">
        <f ca="1">calculoC!F55</f>
        <v>TOCÁMELA Y ABRITE</v>
      </c>
      <c r="G21" s="160">
        <f ca="1">calculoC!G55</f>
        <v>0</v>
      </c>
      <c r="H21" s="160">
        <f ca="1">calculoC!H55</f>
        <v>0</v>
      </c>
      <c r="I21" s="160">
        <f ca="1">calculoC!I55</f>
        <v>0</v>
      </c>
      <c r="J21" s="160">
        <f ca="1">calculoC!J55</f>
        <v>0</v>
      </c>
      <c r="K21" s="160">
        <f ca="1">calculoC!K55</f>
        <v>0</v>
      </c>
      <c r="L21" s="160">
        <f ca="1">calculoC!L55</f>
        <v>0</v>
      </c>
      <c r="M21" s="160">
        <f ca="1">K21-L21</f>
        <v>0</v>
      </c>
      <c r="N21" s="161">
        <f ca="1">calculoC!M55</f>
        <v>0</v>
      </c>
      <c r="P21" s="65"/>
    </row>
    <row r="23" spans="2:16" ht="11.25" customHeight="1" x14ac:dyDescent="0.2"/>
    <row r="24" spans="2:16" ht="9" customHeight="1" x14ac:dyDescent="0.2"/>
    <row r="25" spans="2:16" x14ac:dyDescent="0.2">
      <c r="B25" s="146"/>
      <c r="C25" s="147"/>
      <c r="N25" s="107"/>
      <c r="O25" s="107"/>
      <c r="P25" s="148"/>
    </row>
    <row r="26" spans="2:16" ht="12.75" hidden="1" customHeight="1" x14ac:dyDescent="0.2"/>
    <row r="27" spans="2:16" ht="12.75" hidden="1" customHeight="1" x14ac:dyDescent="0.2"/>
  </sheetData>
  <dataConsolidate link="1"/>
  <mergeCells count="30"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L8:M8"/>
    <mergeCell ref="J7:K7"/>
    <mergeCell ref="J8:K8"/>
    <mergeCell ref="P7:S8"/>
    <mergeCell ref="P13:S14"/>
    <mergeCell ref="F16:N16"/>
    <mergeCell ref="P4:S6"/>
    <mergeCell ref="L11:M11"/>
    <mergeCell ref="H10:I10"/>
    <mergeCell ref="H11:I11"/>
    <mergeCell ref="J11:K11"/>
    <mergeCell ref="J10:K10"/>
    <mergeCell ref="H9:I9"/>
    <mergeCell ref="J9:K9"/>
    <mergeCell ref="L9:M9"/>
    <mergeCell ref="L10:M10"/>
    <mergeCell ref="P9:S10"/>
    <mergeCell ref="P11:S12"/>
  </mergeCells>
  <phoneticPr fontId="12" type="noConversion"/>
  <conditionalFormatting sqref="E18:E19">
    <cfRule type="expression" dxfId="539" priority="77" stopIfTrue="1">
      <formula>IF(AND($G$18=3,$G$19=3,$G$20=3,$G$21=3),1,0)</formula>
    </cfRule>
  </conditionalFormatting>
  <conditionalFormatting sqref="C7:E7 L7:M7">
    <cfRule type="expression" dxfId="538" priority="56" stopIfTrue="1">
      <formula>IF(OR($L$7="en juego",$L$7="hoy!"),1,0)</formula>
    </cfRule>
  </conditionalFormatting>
  <conditionalFormatting sqref="C7:C8 E7:E8 B6:F6 L6:M6">
    <cfRule type="expression" dxfId="537" priority="57" stopIfTrue="1">
      <formula>IF(OR($L$6="en juego",$L$6="hoy!"),1,0)</formula>
    </cfRule>
  </conditionalFormatting>
  <conditionalFormatting sqref="C8:E8 L8">
    <cfRule type="expression" dxfId="536" priority="58" stopIfTrue="1">
      <formula>IF(OR($L$8="en juego",$L$8="hoy!"),1,0)</formula>
    </cfRule>
  </conditionalFormatting>
  <conditionalFormatting sqref="B8">
    <cfRule type="expression" dxfId="535" priority="54" stopIfTrue="1">
      <formula>IF(OR($L$6="en juego",$L$6="hoy!"),1,0)</formula>
    </cfRule>
  </conditionalFormatting>
  <conditionalFormatting sqref="F8">
    <cfRule type="expression" dxfId="534" priority="50" stopIfTrue="1">
      <formula>IF(OR($L$6="en juego",$L$6="hoy!"),1,0)</formula>
    </cfRule>
  </conditionalFormatting>
  <conditionalFormatting sqref="B7">
    <cfRule type="expression" dxfId="533" priority="48" stopIfTrue="1">
      <formula>IF(OR($L$6="en juego",$L$6="hoy!"),1,0)</formula>
    </cfRule>
  </conditionalFormatting>
  <conditionalFormatting sqref="F7">
    <cfRule type="expression" dxfId="532" priority="45" stopIfTrue="1">
      <formula>IF(OR($L$6="en juego",$L$6="hoy!"),1,0)</formula>
    </cfRule>
  </conditionalFormatting>
  <conditionalFormatting sqref="F20:F21">
    <cfRule type="expression" dxfId="531" priority="38" stopIfTrue="1">
      <formula>IF(AND($G$21=3,$H$22=3,$H$23=3,$H$24=3),1,0)</formula>
    </cfRule>
  </conditionalFormatting>
  <conditionalFormatting sqref="G6:G8">
    <cfRule type="expression" dxfId="530" priority="37" stopIfTrue="1">
      <formula>IF(OR($L$6="en juego",$L$6="hoy!"),1,0)</formula>
    </cfRule>
  </conditionalFormatting>
  <conditionalFormatting sqref="G6:G8">
    <cfRule type="expression" dxfId="529" priority="36" stopIfTrue="1">
      <formula>IF(OR($L$8="en juego",$L$8="hoy!"),1,0)</formula>
    </cfRule>
  </conditionalFormatting>
  <conditionalFormatting sqref="C9 E9">
    <cfRule type="expression" dxfId="528" priority="27" stopIfTrue="1">
      <formula>IF(OR($L$6="en juego",$L$6="hoy!"),1,0)</formula>
    </cfRule>
  </conditionalFormatting>
  <conditionalFormatting sqref="C9:E9 L9">
    <cfRule type="expression" dxfId="527" priority="28" stopIfTrue="1">
      <formula>IF(OR($L$8="en juego",$L$8="hoy!"),1,0)</formula>
    </cfRule>
  </conditionalFormatting>
  <conditionalFormatting sqref="B9">
    <cfRule type="expression" dxfId="526" priority="26" stopIfTrue="1">
      <formula>IF(OR($L$6="en juego",$L$6="hoy!"),1,0)</formula>
    </cfRule>
  </conditionalFormatting>
  <conditionalFormatting sqref="F9">
    <cfRule type="expression" dxfId="525" priority="25" stopIfTrue="1">
      <formula>IF(OR($L$6="en juego",$L$6="hoy!"),1,0)</formula>
    </cfRule>
  </conditionalFormatting>
  <conditionalFormatting sqref="G9">
    <cfRule type="expression" dxfId="524" priority="24" stopIfTrue="1">
      <formula>IF(OR($L$6="en juego",$L$6="hoy!"),1,0)</formula>
    </cfRule>
  </conditionalFormatting>
  <conditionalFormatting sqref="G9">
    <cfRule type="expression" dxfId="523" priority="23" stopIfTrue="1">
      <formula>IF(OR($L$8="en juego",$L$8="hoy!"),1,0)</formula>
    </cfRule>
  </conditionalFormatting>
  <conditionalFormatting sqref="J9:K9">
    <cfRule type="expression" dxfId="522" priority="22" stopIfTrue="1">
      <formula>IF(OR($L$6="en juego",$L$6="hoy!"),1,0)</formula>
    </cfRule>
  </conditionalFormatting>
  <conditionalFormatting sqref="C11 E11">
    <cfRule type="expression" dxfId="521" priority="20" stopIfTrue="1">
      <formula>IF(OR($L$6="en juego",$L$6="hoy!"),1,0)</formula>
    </cfRule>
  </conditionalFormatting>
  <conditionalFormatting sqref="C11:E11">
    <cfRule type="expression" dxfId="520" priority="21" stopIfTrue="1">
      <formula>IF(OR($L$8="en juego",$L$8="hoy!"),1,0)</formula>
    </cfRule>
  </conditionalFormatting>
  <conditionalFormatting sqref="B11">
    <cfRule type="expression" dxfId="519" priority="19" stopIfTrue="1">
      <formula>IF(OR($L$6="en juego",$L$6="hoy!"),1,0)</formula>
    </cfRule>
  </conditionalFormatting>
  <conditionalFormatting sqref="F11">
    <cfRule type="expression" dxfId="518" priority="18" stopIfTrue="1">
      <formula>IF(OR($L$6="en juego",$L$6="hoy!"),1,0)</formula>
    </cfRule>
  </conditionalFormatting>
  <conditionalFormatting sqref="G11">
    <cfRule type="expression" dxfId="517" priority="17" stopIfTrue="1">
      <formula>IF(OR($L$6="en juego",$L$6="hoy!"),1,0)</formula>
    </cfRule>
  </conditionalFormatting>
  <conditionalFormatting sqref="G11">
    <cfRule type="expression" dxfId="516" priority="16" stopIfTrue="1">
      <formula>IF(OR($L$8="en juego",$L$8="hoy!"),1,0)</formula>
    </cfRule>
  </conditionalFormatting>
  <conditionalFormatting sqref="J11:K11">
    <cfRule type="expression" dxfId="515" priority="15" stopIfTrue="1">
      <formula>IF(OR($L$6="en juego",$L$6="hoy!"),1,0)</formula>
    </cfRule>
  </conditionalFormatting>
  <conditionalFormatting sqref="L11">
    <cfRule type="expression" dxfId="514" priority="14" stopIfTrue="1">
      <formula>IF(OR($L$8="en juego",$L$8="hoy!"),1,0)</formula>
    </cfRule>
  </conditionalFormatting>
  <conditionalFormatting sqref="C10 E10">
    <cfRule type="expression" dxfId="513" priority="12" stopIfTrue="1">
      <formula>IF(OR($L$6="en juego",$L$6="hoy!"),1,0)</formula>
    </cfRule>
  </conditionalFormatting>
  <conditionalFormatting sqref="C10:E10 L10">
    <cfRule type="expression" dxfId="512" priority="13" stopIfTrue="1">
      <formula>IF(OR($L$8="en juego",$L$8="hoy!"),1,0)</formula>
    </cfRule>
  </conditionalFormatting>
  <conditionalFormatting sqref="B10">
    <cfRule type="expression" dxfId="511" priority="11" stopIfTrue="1">
      <formula>IF(OR($L$6="en juego",$L$6="hoy!"),1,0)</formula>
    </cfRule>
  </conditionalFormatting>
  <conditionalFormatting sqref="F10">
    <cfRule type="expression" dxfId="510" priority="10" stopIfTrue="1">
      <formula>IF(OR($L$6="en juego",$L$6="hoy!"),1,0)</formula>
    </cfRule>
  </conditionalFormatting>
  <conditionalFormatting sqref="G10">
    <cfRule type="expression" dxfId="509" priority="9" stopIfTrue="1">
      <formula>IF(OR($L$6="en juego",$L$6="hoy!"),1,0)</formula>
    </cfRule>
  </conditionalFormatting>
  <conditionalFormatting sqref="G10">
    <cfRule type="expression" dxfId="508" priority="8" stopIfTrue="1">
      <formula>IF(OR($L$8="en juego",$L$8="hoy!"),1,0)</formula>
    </cfRule>
  </conditionalFormatting>
  <conditionalFormatting sqref="F18:F19">
    <cfRule type="expression" dxfId="507" priority="6" stopIfTrue="1">
      <formula>IF(AND($G$21=3,$H$22=3,$H$23=3,$H$24=3),1,0)</formula>
    </cfRule>
  </conditionalFormatting>
  <conditionalFormatting sqref="J6:K6">
    <cfRule type="expression" dxfId="506" priority="5" stopIfTrue="1">
      <formula>IF(OR($L$6="en juego",$L$6="hoy!"),1,0)</formula>
    </cfRule>
  </conditionalFormatting>
  <conditionalFormatting sqref="J10:K10">
    <cfRule type="expression" dxfId="505" priority="3" stopIfTrue="1">
      <formula>IF(OR($L$6="en juego",$L$6="hoy!"),1,0)</formula>
    </cfRule>
  </conditionalFormatting>
  <conditionalFormatting sqref="J7:K7">
    <cfRule type="expression" dxfId="504" priority="2" stopIfTrue="1">
      <formula>IF(OR($L$6="en juego",$L$6="hoy!"),1,0)</formula>
    </cfRule>
  </conditionalFormatting>
  <conditionalFormatting sqref="J8:K8">
    <cfRule type="expression" dxfId="503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U26"/>
  <sheetViews>
    <sheetView showGridLines="0" showOutlineSymbols="0" topLeftCell="A2" workbookViewId="0">
      <selection activeCell="C12" sqref="C11:C12"/>
    </sheetView>
  </sheetViews>
  <sheetFormatPr baseColWidth="10" defaultColWidth="9.140625" defaultRowHeight="12.75" x14ac:dyDescent="0.2"/>
  <cols>
    <col min="1" max="1" width="2.7109375" style="130" customWidth="1"/>
    <col min="2" max="2" width="22.285156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0.5703125" style="130" customWidth="1"/>
    <col min="7" max="7" width="18.42578125" style="130" customWidth="1"/>
    <col min="8" max="16" width="8.140625" style="130" customWidth="1"/>
    <col min="17" max="17" width="5.7109375" style="130" customWidth="1"/>
    <col min="18" max="19" width="7.7109375" style="130" customWidth="1"/>
    <col min="20" max="20" width="5.7109375" style="130" customWidth="1"/>
    <col min="21" max="21" width="7.7109375" style="130" customWidth="1"/>
    <col min="22" max="16384" width="9.140625" style="130"/>
  </cols>
  <sheetData>
    <row r="1" spans="1:21" s="129" customFormat="1" ht="58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275"/>
      <c r="U1" s="128"/>
    </row>
    <row r="2" spans="1:21" s="129" customFormat="1" ht="63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275"/>
      <c r="U2" s="68"/>
    </row>
    <row r="3" spans="1:21" ht="21" customHeight="1" thickBot="1" x14ac:dyDescent="0.25">
      <c r="G3" s="131"/>
      <c r="L3" s="132"/>
      <c r="M3" s="133"/>
      <c r="S3" s="131"/>
    </row>
    <row r="4" spans="1:21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Q4" s="300" t="s">
        <v>75</v>
      </c>
      <c r="R4" s="301"/>
      <c r="S4" s="301"/>
      <c r="T4" s="302"/>
    </row>
    <row r="5" spans="1:21" ht="12.75" customHeight="1" x14ac:dyDescent="0.2">
      <c r="A5" s="134"/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Q5" s="303"/>
      <c r="R5" s="304"/>
      <c r="S5" s="304"/>
      <c r="T5" s="305"/>
    </row>
    <row r="6" spans="1:21" ht="23.25" customHeight="1" thickBot="1" x14ac:dyDescent="0.25">
      <c r="A6" s="103" t="str">
        <f t="shared" ref="A6:A11" si="0">IF(OR(L6="finalizado",L6="en juego",L6="hoy!"),"Ø","")</f>
        <v/>
      </c>
      <c r="B6" s="154" t="str">
        <f ca="1">CELL("CONTENIDO",Q7)</f>
        <v>ZOLO SISTEMAS  LOK</v>
      </c>
      <c r="C6" s="155"/>
      <c r="D6" s="156" t="s">
        <v>13</v>
      </c>
      <c r="E6" s="155"/>
      <c r="F6" s="156" t="str">
        <f ca="1">CELL("CONTENIDO",Q9)</f>
        <v>CHEWBACCAS PAIPA</v>
      </c>
      <c r="G6" s="175" t="s">
        <v>80</v>
      </c>
      <c r="H6" s="298">
        <v>42293</v>
      </c>
      <c r="I6" s="299"/>
      <c r="J6" s="297">
        <v>0.58333333333333337</v>
      </c>
      <c r="K6" s="297"/>
      <c r="L6" s="327"/>
      <c r="M6" s="327"/>
      <c r="O6" s="134"/>
      <c r="P6" s="134"/>
      <c r="Q6" s="306"/>
      <c r="R6" s="307"/>
      <c r="S6" s="307"/>
      <c r="T6" s="308"/>
    </row>
    <row r="7" spans="1:21" ht="23.25" customHeight="1" x14ac:dyDescent="0.35">
      <c r="A7" s="103" t="str">
        <f t="shared" si="0"/>
        <v/>
      </c>
      <c r="B7" s="154" t="str">
        <f ca="1">CELL("CONTENIDO",Q11)</f>
        <v>CUÑADOS DE GAFAS</v>
      </c>
      <c r="C7" s="155"/>
      <c r="D7" s="156" t="s">
        <v>13</v>
      </c>
      <c r="E7" s="155"/>
      <c r="F7" s="156" t="str">
        <f ca="1">CELL("CONTENIDO",Q13)</f>
        <v>MAL SAQUE</v>
      </c>
      <c r="G7" s="175" t="s">
        <v>80</v>
      </c>
      <c r="H7" s="298">
        <v>42293</v>
      </c>
      <c r="I7" s="299"/>
      <c r="J7" s="297">
        <v>0.625</v>
      </c>
      <c r="K7" s="297"/>
      <c r="L7" s="327"/>
      <c r="M7" s="327"/>
      <c r="N7" s="135"/>
      <c r="O7" s="104"/>
      <c r="P7" s="104"/>
      <c r="Q7" s="343" t="s">
        <v>175</v>
      </c>
      <c r="R7" s="344"/>
      <c r="S7" s="344"/>
      <c r="T7" s="345"/>
    </row>
    <row r="8" spans="1:21" ht="23.25" customHeight="1" x14ac:dyDescent="0.4">
      <c r="A8" s="103" t="str">
        <f t="shared" si="0"/>
        <v/>
      </c>
      <c r="B8" s="154" t="str">
        <f ca="1">CELL("CONTENIDO",Q7)</f>
        <v>ZOLO SISTEMAS  LOK</v>
      </c>
      <c r="C8" s="155"/>
      <c r="D8" s="156" t="s">
        <v>13</v>
      </c>
      <c r="E8" s="155"/>
      <c r="F8" s="156" t="str">
        <f ca="1">CELL("CONTENIDO",Q11)</f>
        <v>CUÑADOS DE GAFAS</v>
      </c>
      <c r="G8" s="175" t="s">
        <v>80</v>
      </c>
      <c r="H8" s="298">
        <v>42297</v>
      </c>
      <c r="I8" s="299"/>
      <c r="J8" s="297">
        <v>0.45833333333333331</v>
      </c>
      <c r="K8" s="297"/>
      <c r="L8" s="327"/>
      <c r="M8" s="327"/>
      <c r="N8" s="136"/>
      <c r="O8" s="105"/>
      <c r="P8" s="105"/>
      <c r="Q8" s="340"/>
      <c r="R8" s="341"/>
      <c r="S8" s="341"/>
      <c r="T8" s="342"/>
    </row>
    <row r="9" spans="1:21" ht="23.25" customHeight="1" x14ac:dyDescent="0.2">
      <c r="A9" s="103" t="str">
        <f t="shared" si="0"/>
        <v/>
      </c>
      <c r="B9" s="154" t="str">
        <f ca="1">CELL("CONTENIDO",Q13)</f>
        <v>MAL SAQUE</v>
      </c>
      <c r="C9" s="155"/>
      <c r="D9" s="156" t="s">
        <v>13</v>
      </c>
      <c r="E9" s="155"/>
      <c r="F9" s="156" t="str">
        <f ca="1">CELL("CONTENIDO",Q9)</f>
        <v>CHEWBACCAS PAIPA</v>
      </c>
      <c r="G9" s="175" t="s">
        <v>80</v>
      </c>
      <c r="H9" s="298">
        <v>42299</v>
      </c>
      <c r="I9" s="299"/>
      <c r="J9" s="297">
        <v>0.625</v>
      </c>
      <c r="K9" s="297"/>
      <c r="L9" s="327"/>
      <c r="M9" s="327"/>
      <c r="O9" s="134"/>
      <c r="P9" s="134"/>
      <c r="Q9" s="331" t="s">
        <v>202</v>
      </c>
      <c r="R9" s="332"/>
      <c r="S9" s="332"/>
      <c r="T9" s="333"/>
    </row>
    <row r="10" spans="1:21" ht="23.25" customHeight="1" x14ac:dyDescent="0.2">
      <c r="A10" s="103" t="str">
        <f t="shared" si="0"/>
        <v/>
      </c>
      <c r="B10" s="154" t="str">
        <f ca="1">CELL("CONTENIDO",Q7)</f>
        <v>ZOLO SISTEMAS  LOK</v>
      </c>
      <c r="C10" s="155"/>
      <c r="D10" s="156" t="s">
        <v>13</v>
      </c>
      <c r="E10" s="155"/>
      <c r="F10" s="156" t="str">
        <f ca="1">CELL("CONTENIDO",Q13)</f>
        <v>MAL SAQUE</v>
      </c>
      <c r="G10" s="175" t="s">
        <v>80</v>
      </c>
      <c r="H10" s="298">
        <v>42321</v>
      </c>
      <c r="I10" s="299"/>
      <c r="J10" s="297">
        <v>0.70833333333333337</v>
      </c>
      <c r="K10" s="297"/>
      <c r="L10" s="327"/>
      <c r="M10" s="327"/>
      <c r="O10" s="134"/>
      <c r="P10" s="134"/>
      <c r="Q10" s="340"/>
      <c r="R10" s="341"/>
      <c r="S10" s="341"/>
      <c r="T10" s="342"/>
    </row>
    <row r="11" spans="1:21" ht="23.25" customHeight="1" x14ac:dyDescent="0.2">
      <c r="A11" s="103" t="str">
        <f t="shared" si="0"/>
        <v/>
      </c>
      <c r="B11" s="154" t="str">
        <f ca="1">CELL("CONTENIDO",Q9)</f>
        <v>CHEWBACCAS PAIPA</v>
      </c>
      <c r="C11" s="155"/>
      <c r="D11" s="156" t="s">
        <v>13</v>
      </c>
      <c r="E11" s="155"/>
      <c r="F11" s="156" t="str">
        <f ca="1">CELL("CONTENIDO",Q11)</f>
        <v>CUÑADOS DE GAFAS</v>
      </c>
      <c r="G11" s="175" t="s">
        <v>80</v>
      </c>
      <c r="H11" s="298">
        <v>42321</v>
      </c>
      <c r="I11" s="299"/>
      <c r="J11" s="297">
        <v>0.45833333333333331</v>
      </c>
      <c r="K11" s="297"/>
      <c r="L11" s="327"/>
      <c r="M11" s="327"/>
      <c r="O11" s="134"/>
      <c r="P11" s="134"/>
      <c r="Q11" s="331" t="s">
        <v>176</v>
      </c>
      <c r="R11" s="332"/>
      <c r="S11" s="332"/>
      <c r="T11" s="333"/>
    </row>
    <row r="12" spans="1:21" ht="23.25" customHeight="1" x14ac:dyDescent="0.2">
      <c r="B12" s="138"/>
      <c r="C12" s="139"/>
      <c r="D12" s="139"/>
      <c r="E12" s="139"/>
      <c r="F12" s="134"/>
      <c r="G12" s="140"/>
      <c r="H12" s="139"/>
      <c r="I12" s="141"/>
      <c r="M12" s="106"/>
      <c r="O12" s="134"/>
      <c r="P12" s="134"/>
      <c r="Q12" s="340"/>
      <c r="R12" s="341"/>
      <c r="S12" s="341"/>
      <c r="T12" s="342"/>
    </row>
    <row r="13" spans="1:21" ht="23.25" customHeight="1" x14ac:dyDescent="0.2">
      <c r="B13" s="138"/>
      <c r="C13" s="139"/>
      <c r="D13" s="139"/>
      <c r="E13" s="139"/>
      <c r="F13" s="134"/>
      <c r="G13" s="140"/>
      <c r="H13" s="139"/>
      <c r="I13" s="139"/>
      <c r="M13" s="106"/>
      <c r="O13" s="134"/>
      <c r="P13" s="134"/>
      <c r="Q13" s="331" t="s">
        <v>95</v>
      </c>
      <c r="R13" s="332"/>
      <c r="S13" s="332"/>
      <c r="T13" s="333"/>
    </row>
    <row r="14" spans="1:21" ht="23.2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M14" s="106"/>
      <c r="O14" s="142"/>
      <c r="Q14" s="340"/>
      <c r="R14" s="341"/>
      <c r="S14" s="341"/>
      <c r="T14" s="342"/>
    </row>
    <row r="15" spans="1:21" ht="13.5" thickBot="1" x14ac:dyDescent="0.25">
      <c r="G15" s="168" t="s">
        <v>28</v>
      </c>
      <c r="H15" s="169"/>
      <c r="I15" s="169"/>
      <c r="J15" s="169"/>
      <c r="K15" s="169"/>
      <c r="L15" s="169"/>
      <c r="M15" s="169"/>
      <c r="N15" s="169"/>
      <c r="O15" s="170"/>
      <c r="P15" s="65"/>
    </row>
    <row r="16" spans="1:21" ht="30" customHeight="1" x14ac:dyDescent="0.2">
      <c r="G16" s="157"/>
      <c r="H16" s="158" t="s">
        <v>29</v>
      </c>
      <c r="I16" s="158" t="s">
        <v>30</v>
      </c>
      <c r="J16" s="158" t="s">
        <v>31</v>
      </c>
      <c r="K16" s="158" t="s">
        <v>32</v>
      </c>
      <c r="L16" s="158" t="s">
        <v>33</v>
      </c>
      <c r="M16" s="158" t="s">
        <v>34</v>
      </c>
      <c r="N16" s="158" t="s">
        <v>35</v>
      </c>
      <c r="O16" s="159" t="s">
        <v>36</v>
      </c>
      <c r="P16" s="158"/>
    </row>
    <row r="17" spans="2:17" ht="30" customHeight="1" x14ac:dyDescent="0.2">
      <c r="F17" s="144" t="s">
        <v>72</v>
      </c>
      <c r="G17" s="162" t="str">
        <f ca="1">calculoD!F52</f>
        <v>ZOLO SISTEMAS  LOK</v>
      </c>
      <c r="H17" s="160">
        <f ca="1">calculoD!G52</f>
        <v>0</v>
      </c>
      <c r="I17" s="160">
        <f ca="1">calculoD!H52</f>
        <v>0</v>
      </c>
      <c r="J17" s="160">
        <f ca="1">calculoD!I52</f>
        <v>0</v>
      </c>
      <c r="K17" s="160">
        <f ca="1">calculoD!J52</f>
        <v>0</v>
      </c>
      <c r="L17" s="160">
        <f ca="1">calculoD!K52</f>
        <v>0</v>
      </c>
      <c r="M17" s="160">
        <f ca="1">calculoD!L52</f>
        <v>0</v>
      </c>
      <c r="N17" s="160">
        <f ca="1">L17-M17</f>
        <v>0</v>
      </c>
      <c r="O17" s="161">
        <f ca="1">calculoD!M52</f>
        <v>0</v>
      </c>
      <c r="P17" s="174"/>
      <c r="Q17" s="145"/>
    </row>
    <row r="18" spans="2:17" ht="30" customHeight="1" x14ac:dyDescent="0.2">
      <c r="F18" s="144" t="s">
        <v>72</v>
      </c>
      <c r="G18" s="162" t="str">
        <f ca="1">calculoD!F53</f>
        <v>CHEWBACCAS PAIPA</v>
      </c>
      <c r="H18" s="160">
        <f ca="1">calculoD!G53</f>
        <v>0</v>
      </c>
      <c r="I18" s="160">
        <f ca="1">calculoD!H53</f>
        <v>0</v>
      </c>
      <c r="J18" s="160">
        <f ca="1">calculoD!I53</f>
        <v>0</v>
      </c>
      <c r="K18" s="160">
        <f ca="1">calculoD!J53</f>
        <v>0</v>
      </c>
      <c r="L18" s="160">
        <f ca="1">calculoD!K53</f>
        <v>0</v>
      </c>
      <c r="M18" s="160">
        <f ca="1">calculoD!L53</f>
        <v>0</v>
      </c>
      <c r="N18" s="160">
        <f ca="1">L18-M18</f>
        <v>0</v>
      </c>
      <c r="O18" s="161">
        <v>0</v>
      </c>
      <c r="P18" s="174"/>
      <c r="Q18" s="145"/>
    </row>
    <row r="19" spans="2:17" ht="30" customHeight="1" x14ac:dyDescent="0.2">
      <c r="F19" s="65"/>
      <c r="G19" s="162" t="str">
        <f ca="1">calculoD!F54</f>
        <v>CUÑADOS DE GAFAS</v>
      </c>
      <c r="H19" s="160">
        <f ca="1">calculoD!G54</f>
        <v>0</v>
      </c>
      <c r="I19" s="160">
        <f ca="1">calculoD!H54</f>
        <v>0</v>
      </c>
      <c r="J19" s="160">
        <f ca="1">calculoD!I54</f>
        <v>0</v>
      </c>
      <c r="K19" s="160">
        <f ca="1">calculoD!J54</f>
        <v>0</v>
      </c>
      <c r="L19" s="160">
        <f ca="1">calculoD!K54</f>
        <v>0</v>
      </c>
      <c r="M19" s="160">
        <f ca="1">calculoD!L54</f>
        <v>0</v>
      </c>
      <c r="N19" s="160">
        <f ca="1">L19-M19</f>
        <v>0</v>
      </c>
      <c r="O19" s="161">
        <f ca="1">calculoD!M54</f>
        <v>0</v>
      </c>
      <c r="P19" s="174"/>
      <c r="Q19" s="65"/>
    </row>
    <row r="20" spans="2:17" ht="30" customHeight="1" x14ac:dyDescent="0.2">
      <c r="F20" s="65"/>
      <c r="G20" s="162" t="str">
        <f ca="1">calculoD!F55</f>
        <v>MAL SAQUE</v>
      </c>
      <c r="H20" s="160">
        <f ca="1">calculoD!G55</f>
        <v>0</v>
      </c>
      <c r="I20" s="160">
        <f ca="1">calculoD!H55</f>
        <v>0</v>
      </c>
      <c r="J20" s="160">
        <f ca="1">calculoD!I55</f>
        <v>0</v>
      </c>
      <c r="K20" s="160">
        <f ca="1">calculoD!J55</f>
        <v>0</v>
      </c>
      <c r="L20" s="160">
        <f ca="1">calculoD!K55</f>
        <v>0</v>
      </c>
      <c r="M20" s="160">
        <f ca="1">calculoD!L55</f>
        <v>0</v>
      </c>
      <c r="N20" s="160">
        <f ca="1">L20-M20</f>
        <v>0</v>
      </c>
      <c r="O20" s="161">
        <f ca="1">calculoD!M55</f>
        <v>0</v>
      </c>
      <c r="P20" s="174"/>
      <c r="Q20" s="65"/>
    </row>
    <row r="22" spans="2:17" ht="11.25" customHeight="1" x14ac:dyDescent="0.2"/>
    <row r="23" spans="2:17" ht="9" customHeight="1" x14ac:dyDescent="0.2"/>
    <row r="24" spans="2:17" x14ac:dyDescent="0.2">
      <c r="B24" s="146"/>
      <c r="C24" s="147"/>
      <c r="N24" s="107"/>
      <c r="O24" s="107"/>
      <c r="P24" s="107"/>
      <c r="Q24" s="148"/>
    </row>
    <row r="25" spans="2:17" ht="12.75" hidden="1" customHeight="1" x14ac:dyDescent="0.2"/>
    <row r="26" spans="2:17" ht="12.75" hidden="1" customHeight="1" x14ac:dyDescent="0.2"/>
  </sheetData>
  <dataConsolidate/>
  <mergeCells count="29">
    <mergeCell ref="A1:S2"/>
    <mergeCell ref="L7:M7"/>
    <mergeCell ref="H9:I9"/>
    <mergeCell ref="Q11:T12"/>
    <mergeCell ref="Q13:T14"/>
    <mergeCell ref="H11:I11"/>
    <mergeCell ref="J11:K11"/>
    <mergeCell ref="J10:K10"/>
    <mergeCell ref="L11:M11"/>
    <mergeCell ref="Q9:T10"/>
    <mergeCell ref="L10:M10"/>
    <mergeCell ref="J9:K9"/>
    <mergeCell ref="L9:M9"/>
    <mergeCell ref="H10:I10"/>
    <mergeCell ref="Q4:T6"/>
    <mergeCell ref="H5:I5"/>
    <mergeCell ref="J5:K5"/>
    <mergeCell ref="H7:I7"/>
    <mergeCell ref="Q7:T8"/>
    <mergeCell ref="B5:F5"/>
    <mergeCell ref="B4:M4"/>
    <mergeCell ref="H6:I6"/>
    <mergeCell ref="J6:K6"/>
    <mergeCell ref="L5:M5"/>
    <mergeCell ref="L6:M6"/>
    <mergeCell ref="H8:I8"/>
    <mergeCell ref="L8:M8"/>
    <mergeCell ref="J7:K7"/>
    <mergeCell ref="J8:K8"/>
  </mergeCells>
  <phoneticPr fontId="12" type="noConversion"/>
  <conditionalFormatting sqref="F17:F18">
    <cfRule type="expression" dxfId="502" priority="73" stopIfTrue="1">
      <formula>IF(AND($H$17=3,$H$18=3,$H$19=3,$H$20=3),1,0)</formula>
    </cfRule>
  </conditionalFormatting>
  <conditionalFormatting sqref="C7:E7 L7:M7">
    <cfRule type="expression" dxfId="501" priority="55" stopIfTrue="1">
      <formula>IF(OR($L$7="en juego",$L$7="hoy!"),1,0)</formula>
    </cfRule>
  </conditionalFormatting>
  <conditionalFormatting sqref="C7:C9 E7:E9">
    <cfRule type="expression" dxfId="500" priority="56" stopIfTrue="1">
      <formula>IF(OR($L$6="en juego",$L$6="hoy!"),1,0)</formula>
    </cfRule>
  </conditionalFormatting>
  <conditionalFormatting sqref="C8:E8 L8">
    <cfRule type="expression" dxfId="499" priority="57" stopIfTrue="1">
      <formula>IF(OR($L$8="en juego",$L$8="hoy!"),1,0)</formula>
    </cfRule>
  </conditionalFormatting>
  <conditionalFormatting sqref="C9:E9 L9:M9">
    <cfRule type="expression" dxfId="498" priority="58" stopIfTrue="1">
      <formula>IF(OR($L$9="en juego",$L$9="hoy!"),1,0)</formula>
    </cfRule>
  </conditionalFormatting>
  <conditionalFormatting sqref="B8">
    <cfRule type="expression" dxfId="497" priority="53" stopIfTrue="1">
      <formula>IF(OR($L$6="en juego",$L$6="hoy!"),1,0)</formula>
    </cfRule>
  </conditionalFormatting>
  <conditionalFormatting sqref="F9">
    <cfRule type="expression" dxfId="496" priority="51" stopIfTrue="1">
      <formula>IF(OR($L$6="en juego",$L$6="hoy!"),1,0)</formula>
    </cfRule>
  </conditionalFormatting>
  <conditionalFormatting sqref="F8">
    <cfRule type="expression" dxfId="495" priority="49" stopIfTrue="1">
      <formula>IF(OR($L$6="en juego",$L$6="hoy!"),1,0)</formula>
    </cfRule>
  </conditionalFormatting>
  <conditionalFormatting sqref="B7">
    <cfRule type="expression" dxfId="494" priority="47" stopIfTrue="1">
      <formula>IF(OR($L$6="en juego",$L$6="hoy!"),1,0)</formula>
    </cfRule>
  </conditionalFormatting>
  <conditionalFormatting sqref="B9">
    <cfRule type="expression" dxfId="493" priority="46" stopIfTrue="1">
      <formula>IF(OR($L$6="en juego",$L$6="hoy!"),1,0)</formula>
    </cfRule>
  </conditionalFormatting>
  <conditionalFormatting sqref="F7">
    <cfRule type="expression" dxfId="492" priority="44" stopIfTrue="1">
      <formula>IF(OR($L$6="en juego",$L$6="hoy!"),1,0)</formula>
    </cfRule>
  </conditionalFormatting>
  <conditionalFormatting sqref="P17:P18 G19:G20">
    <cfRule type="expression" dxfId="491" priority="37" stopIfTrue="1">
      <formula>IF(AND($H$20=3,$H$21=3,$H$22=3,$H$23=3),1,0)</formula>
    </cfRule>
  </conditionalFormatting>
  <conditionalFormatting sqref="G7:G9">
    <cfRule type="expression" dxfId="490" priority="36" stopIfTrue="1">
      <formula>IF(OR($L$6="en juego",$L$6="hoy!"),1,0)</formula>
    </cfRule>
  </conditionalFormatting>
  <conditionalFormatting sqref="G7:G9">
    <cfRule type="expression" dxfId="489" priority="35" stopIfTrue="1">
      <formula>IF(OR($L$8="en juego",$L$8="hoy!"),1,0)</formula>
    </cfRule>
  </conditionalFormatting>
  <conditionalFormatting sqref="J7:K7">
    <cfRule type="expression" dxfId="488" priority="33" stopIfTrue="1">
      <formula>IF(OR($L$6="en juego",$L$6="hoy!"),1,0)</formula>
    </cfRule>
  </conditionalFormatting>
  <conditionalFormatting sqref="J9:K9">
    <cfRule type="expression" dxfId="487" priority="31" stopIfTrue="1">
      <formula>IF(OR($L$6="en juego",$L$6="hoy!"),1,0)</formula>
    </cfRule>
  </conditionalFormatting>
  <conditionalFormatting sqref="C6:E6 L6:M6">
    <cfRule type="expression" dxfId="486" priority="25" stopIfTrue="1">
      <formula>IF(OR($L$7="en juego",$L$7="hoy!"),1,0)</formula>
    </cfRule>
  </conditionalFormatting>
  <conditionalFormatting sqref="C6 E6">
    <cfRule type="expression" dxfId="485" priority="26" stopIfTrue="1">
      <formula>IF(OR($L$6="en juego",$L$6="hoy!"),1,0)</formula>
    </cfRule>
  </conditionalFormatting>
  <conditionalFormatting sqref="B6">
    <cfRule type="expression" dxfId="484" priority="24" stopIfTrue="1">
      <formula>IF(OR($L$6="en juego",$L$6="hoy!"),1,0)</formula>
    </cfRule>
  </conditionalFormatting>
  <conditionalFormatting sqref="F6">
    <cfRule type="expression" dxfId="483" priority="23" stopIfTrue="1">
      <formula>IF(OR($L$6="en juego",$L$6="hoy!"),1,0)</formula>
    </cfRule>
  </conditionalFormatting>
  <conditionalFormatting sqref="G6">
    <cfRule type="expression" dxfId="482" priority="22" stopIfTrue="1">
      <formula>IF(OR($L$6="en juego",$L$6="hoy!"),1,0)</formula>
    </cfRule>
  </conditionalFormatting>
  <conditionalFormatting sqref="G6">
    <cfRule type="expression" dxfId="481" priority="21" stopIfTrue="1">
      <formula>IF(OR($L$8="en juego",$L$8="hoy!"),1,0)</formula>
    </cfRule>
  </conditionalFormatting>
  <conditionalFormatting sqref="C10 E10">
    <cfRule type="expression" dxfId="480" priority="17" stopIfTrue="1">
      <formula>IF(OR($L$6="en juego",$L$6="hoy!"),1,0)</formula>
    </cfRule>
  </conditionalFormatting>
  <conditionalFormatting sqref="C10:E10 L10:M10">
    <cfRule type="expression" dxfId="479" priority="18" stopIfTrue="1">
      <formula>IF(OR($L$9="en juego",$L$9="hoy!"),1,0)</formula>
    </cfRule>
  </conditionalFormatting>
  <conditionalFormatting sqref="F10">
    <cfRule type="expression" dxfId="478" priority="16" stopIfTrue="1">
      <formula>IF(OR($L$6="en juego",$L$6="hoy!"),1,0)</formula>
    </cfRule>
  </conditionalFormatting>
  <conditionalFormatting sqref="B10">
    <cfRule type="expression" dxfId="477" priority="15" stopIfTrue="1">
      <formula>IF(OR($L$6="en juego",$L$6="hoy!"),1,0)</formula>
    </cfRule>
  </conditionalFormatting>
  <conditionalFormatting sqref="G10">
    <cfRule type="expression" dxfId="476" priority="14" stopIfTrue="1">
      <formula>IF(OR($L$6="en juego",$L$6="hoy!"),1,0)</formula>
    </cfRule>
  </conditionalFormatting>
  <conditionalFormatting sqref="G10">
    <cfRule type="expression" dxfId="475" priority="13" stopIfTrue="1">
      <formula>IF(OR($L$8="en juego",$L$8="hoy!"),1,0)</formula>
    </cfRule>
  </conditionalFormatting>
  <conditionalFormatting sqref="J10:K10">
    <cfRule type="expression" dxfId="474" priority="12" stopIfTrue="1">
      <formula>IF(OR($L$6="en juego",$L$6="hoy!"),1,0)</formula>
    </cfRule>
  </conditionalFormatting>
  <conditionalFormatting sqref="C11 E11">
    <cfRule type="expression" dxfId="473" priority="10" stopIfTrue="1">
      <formula>IF(OR($L$6="en juego",$L$6="hoy!"),1,0)</formula>
    </cfRule>
  </conditionalFormatting>
  <conditionalFormatting sqref="C11:E11 L11:M11">
    <cfRule type="expression" dxfId="472" priority="11" stopIfTrue="1">
      <formula>IF(OR($L$9="en juego",$L$9="hoy!"),1,0)</formula>
    </cfRule>
  </conditionalFormatting>
  <conditionalFormatting sqref="F11">
    <cfRule type="expression" dxfId="471" priority="9" stopIfTrue="1">
      <formula>IF(OR($L$6="en juego",$L$6="hoy!"),1,0)</formula>
    </cfRule>
  </conditionalFormatting>
  <conditionalFormatting sqref="B11">
    <cfRule type="expression" dxfId="470" priority="8" stopIfTrue="1">
      <formula>IF(OR($L$6="en juego",$L$6="hoy!"),1,0)</formula>
    </cfRule>
  </conditionalFormatting>
  <conditionalFormatting sqref="G11">
    <cfRule type="expression" dxfId="469" priority="7" stopIfTrue="1">
      <formula>IF(OR($L$6="en juego",$L$6="hoy!"),1,0)</formula>
    </cfRule>
  </conditionalFormatting>
  <conditionalFormatting sqref="G11">
    <cfRule type="expression" dxfId="468" priority="6" stopIfTrue="1">
      <formula>IF(OR($L$8="en juego",$L$8="hoy!"),1,0)</formula>
    </cfRule>
  </conditionalFormatting>
  <conditionalFormatting sqref="G17:G18">
    <cfRule type="expression" dxfId="467" priority="4" stopIfTrue="1">
      <formula>IF(AND($G$21=3,$H$22=3,$H$23=3,$H$24=3),1,0)</formula>
    </cfRule>
  </conditionalFormatting>
  <conditionalFormatting sqref="J6:K6">
    <cfRule type="expression" dxfId="466" priority="3" stopIfTrue="1">
      <formula>IF(OR($L$6="en juego",$L$6="hoy!"),1,0)</formula>
    </cfRule>
  </conditionalFormatting>
  <conditionalFormatting sqref="J8:K8">
    <cfRule type="expression" dxfId="465" priority="2" stopIfTrue="1">
      <formula>IF(OR($L$6="en juego",$L$6="hoy!"),1,0)</formula>
    </cfRule>
  </conditionalFormatting>
  <conditionalFormatting sqref="J11:K11">
    <cfRule type="expression" dxfId="464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F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T27"/>
  <sheetViews>
    <sheetView showGridLines="0" showOutlineSymbols="0" workbookViewId="0">
      <selection activeCell="J13" sqref="J13"/>
    </sheetView>
  </sheetViews>
  <sheetFormatPr baseColWidth="10" defaultColWidth="9.140625" defaultRowHeight="12.75" x14ac:dyDescent="0.2"/>
  <cols>
    <col min="1" max="1" width="2.7109375" style="130" customWidth="1"/>
    <col min="2" max="2" width="25.710937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6.140625" style="130" customWidth="1"/>
    <col min="7" max="7" width="19.42578125" style="130" customWidth="1"/>
    <col min="8" max="15" width="8.4257812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66.7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0" s="129" customFormat="1" ht="66.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74</v>
      </c>
      <c r="Q4" s="301"/>
      <c r="R4" s="301"/>
      <c r="S4" s="302"/>
    </row>
    <row r="5" spans="1:20" ht="12.75" customHeight="1" x14ac:dyDescent="0.2"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0" ht="20.25" customHeight="1" thickBot="1" x14ac:dyDescent="0.25">
      <c r="A6" s="103" t="str">
        <f t="shared" ref="A6:A11" si="0">IF(OR(L6="finalizado",L6="en juego",L6="hoy!"),"Ø","")</f>
        <v/>
      </c>
      <c r="B6" s="154" t="str">
        <f ca="1">CELL("CONTENIDO",P7)</f>
        <v>MARRANOS F.C. 2,0</v>
      </c>
      <c r="C6" s="155"/>
      <c r="D6" s="156" t="s">
        <v>13</v>
      </c>
      <c r="E6" s="155"/>
      <c r="F6" s="156" t="str">
        <f ca="1">CELL("CONTENIDO",P9)</f>
        <v>EL CORRIENTAZO</v>
      </c>
      <c r="G6" s="175" t="s">
        <v>80</v>
      </c>
      <c r="H6" s="298">
        <v>42293</v>
      </c>
      <c r="I6" s="299"/>
      <c r="J6" s="297">
        <v>0.66666666666666663</v>
      </c>
      <c r="K6" s="297"/>
      <c r="L6" s="327"/>
      <c r="M6" s="327"/>
      <c r="O6" s="134"/>
      <c r="P6" s="303"/>
      <c r="Q6" s="304"/>
      <c r="R6" s="304"/>
      <c r="S6" s="305"/>
    </row>
    <row r="7" spans="1:20" ht="20.25" customHeight="1" x14ac:dyDescent="0.35">
      <c r="A7" s="103" t="str">
        <f t="shared" si="0"/>
        <v/>
      </c>
      <c r="B7" s="154" t="str">
        <f ca="1">CELL("CONTENIDO",P11)</f>
        <v>1000 DE PAN</v>
      </c>
      <c r="C7" s="155"/>
      <c r="D7" s="156" t="s">
        <v>13</v>
      </c>
      <c r="E7" s="155"/>
      <c r="F7" s="156" t="str">
        <f ca="1">CELL("CONTENIDO",P13)</f>
        <v>ATLÉTICO TAMAL</v>
      </c>
      <c r="G7" s="175" t="s">
        <v>80</v>
      </c>
      <c r="H7" s="298">
        <v>42293</v>
      </c>
      <c r="I7" s="299"/>
      <c r="J7" s="297">
        <v>0.70833333333333337</v>
      </c>
      <c r="K7" s="297"/>
      <c r="L7" s="327"/>
      <c r="M7" s="327"/>
      <c r="N7" s="135"/>
      <c r="O7" s="104"/>
      <c r="P7" s="343" t="s">
        <v>177</v>
      </c>
      <c r="Q7" s="344"/>
      <c r="R7" s="344"/>
      <c r="S7" s="345"/>
    </row>
    <row r="8" spans="1:20" ht="20.25" customHeight="1" x14ac:dyDescent="0.4">
      <c r="A8" s="103" t="str">
        <f t="shared" si="0"/>
        <v/>
      </c>
      <c r="B8" s="154" t="str">
        <f ca="1">CELL("CONTENIDO",P7)</f>
        <v>MARRANOS F.C. 2,0</v>
      </c>
      <c r="C8" s="155"/>
      <c r="D8" s="156" t="s">
        <v>13</v>
      </c>
      <c r="E8" s="155"/>
      <c r="F8" s="156" t="str">
        <f ca="1">CELL("CONTENIDO",P11)</f>
        <v>1000 DE PAN</v>
      </c>
      <c r="G8" s="175" t="s">
        <v>80</v>
      </c>
      <c r="H8" s="298">
        <v>42314</v>
      </c>
      <c r="I8" s="299"/>
      <c r="J8" s="297">
        <v>0.5</v>
      </c>
      <c r="K8" s="297"/>
      <c r="L8" s="327"/>
      <c r="M8" s="327"/>
      <c r="N8" s="136"/>
      <c r="O8" s="105"/>
      <c r="P8" s="340"/>
      <c r="Q8" s="341"/>
      <c r="R8" s="341"/>
      <c r="S8" s="342"/>
    </row>
    <row r="9" spans="1:20" ht="20.25" customHeight="1" x14ac:dyDescent="0.2">
      <c r="A9" s="103" t="str">
        <f t="shared" si="0"/>
        <v/>
      </c>
      <c r="B9" s="154" t="str">
        <f ca="1">CELL("CONTENIDO",P13)</f>
        <v>ATLÉTICO TAMAL</v>
      </c>
      <c r="C9" s="155"/>
      <c r="D9" s="156" t="s">
        <v>13</v>
      </c>
      <c r="E9" s="155"/>
      <c r="F9" s="156" t="str">
        <f ca="1">CELL("CONTENIDO",P9)</f>
        <v>EL CORRIENTAZO</v>
      </c>
      <c r="G9" s="175" t="s">
        <v>80</v>
      </c>
      <c r="H9" s="298">
        <v>42311</v>
      </c>
      <c r="I9" s="299"/>
      <c r="J9" s="297">
        <v>0.54166666666666663</v>
      </c>
      <c r="K9" s="297"/>
      <c r="L9" s="327"/>
      <c r="M9" s="327"/>
      <c r="O9" s="134"/>
      <c r="P9" s="331" t="s">
        <v>178</v>
      </c>
      <c r="Q9" s="332"/>
      <c r="R9" s="332"/>
      <c r="S9" s="333"/>
    </row>
    <row r="10" spans="1:20" ht="20.25" customHeight="1" x14ac:dyDescent="0.2">
      <c r="A10" s="103" t="str">
        <f t="shared" si="0"/>
        <v/>
      </c>
      <c r="B10" s="154" t="str">
        <f ca="1">CELL("CONTENIDO",P7)</f>
        <v>MARRANOS F.C. 2,0</v>
      </c>
      <c r="C10" s="155"/>
      <c r="D10" s="156" t="s">
        <v>13</v>
      </c>
      <c r="E10" s="155"/>
      <c r="F10" s="156" t="str">
        <f ca="1">CELL("CONTENIDO",P13)</f>
        <v>ATLÉTICO TAMAL</v>
      </c>
      <c r="G10" s="175" t="s">
        <v>80</v>
      </c>
      <c r="H10" s="298">
        <v>42328</v>
      </c>
      <c r="I10" s="299"/>
      <c r="J10" s="297" t="s">
        <v>79</v>
      </c>
      <c r="K10" s="297"/>
      <c r="L10" s="327"/>
      <c r="M10" s="330"/>
      <c r="O10" s="134"/>
      <c r="P10" s="340"/>
      <c r="Q10" s="341"/>
      <c r="R10" s="341"/>
      <c r="S10" s="342"/>
    </row>
    <row r="11" spans="1:20" ht="20.25" customHeight="1" x14ac:dyDescent="0.2">
      <c r="A11" s="103" t="str">
        <f t="shared" si="0"/>
        <v/>
      </c>
      <c r="B11" s="154" t="str">
        <f ca="1">CELL("CONTENIDO",P9)</f>
        <v>EL CORRIENTAZO</v>
      </c>
      <c r="C11" s="155"/>
      <c r="D11" s="156" t="s">
        <v>13</v>
      </c>
      <c r="E11" s="155"/>
      <c r="F11" s="156" t="str">
        <f ca="1">CELL("CONTENIDO",P11)</f>
        <v>1000 DE PAN</v>
      </c>
      <c r="G11" s="175" t="s">
        <v>80</v>
      </c>
      <c r="H11" s="298">
        <v>42328</v>
      </c>
      <c r="I11" s="299"/>
      <c r="J11" s="297">
        <v>0.45833333333333331</v>
      </c>
      <c r="K11" s="297"/>
      <c r="L11" s="327"/>
      <c r="M11" s="330"/>
      <c r="O11" s="134"/>
      <c r="P11" s="331" t="s">
        <v>179</v>
      </c>
      <c r="Q11" s="332"/>
      <c r="R11" s="332"/>
      <c r="S11" s="333"/>
    </row>
    <row r="12" spans="1:20" ht="20.25" customHeight="1" x14ac:dyDescent="0.2">
      <c r="A12" s="134"/>
      <c r="B12" s="138"/>
      <c r="C12" s="139"/>
      <c r="D12" s="139"/>
      <c r="E12" s="139"/>
      <c r="F12" s="134"/>
      <c r="G12" s="140"/>
      <c r="H12" s="139"/>
      <c r="I12" s="141"/>
      <c r="M12" s="106"/>
      <c r="O12" s="134"/>
      <c r="P12" s="340"/>
      <c r="Q12" s="341"/>
      <c r="R12" s="341"/>
      <c r="S12" s="342"/>
    </row>
    <row r="13" spans="1:20" ht="20.25" customHeight="1" x14ac:dyDescent="0.2">
      <c r="B13" s="138"/>
      <c r="C13" s="139"/>
      <c r="D13" s="139"/>
      <c r="E13" s="139"/>
      <c r="F13" s="134"/>
      <c r="G13" s="140"/>
      <c r="H13" s="139"/>
      <c r="I13" s="139"/>
      <c r="M13" s="106"/>
      <c r="O13" s="134"/>
      <c r="P13" s="331" t="s">
        <v>180</v>
      </c>
      <c r="Q13" s="332"/>
      <c r="R13" s="332"/>
      <c r="S13" s="333"/>
    </row>
    <row r="14" spans="1:20" ht="20.2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M14" s="106"/>
      <c r="O14" s="134"/>
      <c r="P14" s="334"/>
      <c r="Q14" s="335"/>
      <c r="R14" s="335"/>
      <c r="S14" s="336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M15" s="106"/>
      <c r="O15" s="142"/>
      <c r="S15" s="134"/>
      <c r="T15" s="134"/>
    </row>
    <row r="16" spans="1:20" ht="13.5" thickBot="1" x14ac:dyDescent="0.25"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9" ht="35.25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9" ht="35.25" customHeight="1" x14ac:dyDescent="0.2">
      <c r="F18" s="144" t="s">
        <v>72</v>
      </c>
      <c r="G18" s="162" t="str">
        <f ca="1">calculoE!F52</f>
        <v>MARRANOS F.C. 2,0</v>
      </c>
      <c r="H18" s="160">
        <f ca="1">calculoE!G52</f>
        <v>0</v>
      </c>
      <c r="I18" s="160">
        <f ca="1">calculoE!H52</f>
        <v>0</v>
      </c>
      <c r="J18" s="160">
        <f ca="1">calculoE!I52</f>
        <v>0</v>
      </c>
      <c r="K18" s="160">
        <f ca="1">calculoE!J52</f>
        <v>0</v>
      </c>
      <c r="L18" s="160">
        <f ca="1">calculoE!K52</f>
        <v>0</v>
      </c>
      <c r="M18" s="160">
        <f ca="1">calculoE!L52</f>
        <v>0</v>
      </c>
      <c r="N18" s="160">
        <f ca="1">L18-M18</f>
        <v>0</v>
      </c>
      <c r="O18" s="161">
        <f ca="1">calculoE!M52</f>
        <v>0</v>
      </c>
      <c r="P18" s="145"/>
      <c r="S18" s="65"/>
    </row>
    <row r="19" spans="2:19" ht="35.25" customHeight="1" x14ac:dyDescent="0.2">
      <c r="F19" s="144" t="s">
        <v>72</v>
      </c>
      <c r="G19" s="162" t="str">
        <f ca="1">calculoE!F53</f>
        <v>EL CORRIENTAZO</v>
      </c>
      <c r="H19" s="160">
        <f ca="1">calculoE!G53</f>
        <v>0</v>
      </c>
      <c r="I19" s="160">
        <f ca="1">calculoE!H53</f>
        <v>0</v>
      </c>
      <c r="J19" s="160">
        <f ca="1">calculoE!I53</f>
        <v>0</v>
      </c>
      <c r="K19" s="160">
        <f ca="1">calculoE!J53</f>
        <v>0</v>
      </c>
      <c r="L19" s="160">
        <f ca="1">calculoE!K53</f>
        <v>0</v>
      </c>
      <c r="M19" s="160">
        <f ca="1">calculoE!L53</f>
        <v>0</v>
      </c>
      <c r="N19" s="160">
        <f ca="1">L19-M19</f>
        <v>0</v>
      </c>
      <c r="O19" s="161">
        <f ca="1">calculoE!M53</f>
        <v>0</v>
      </c>
      <c r="P19" s="145"/>
      <c r="S19" s="65"/>
    </row>
    <row r="20" spans="2:19" ht="35.25" customHeight="1" x14ac:dyDescent="0.2">
      <c r="F20" s="65"/>
      <c r="G20" s="162" t="str">
        <f ca="1">calculoE!F54</f>
        <v>1000 DE PAN</v>
      </c>
      <c r="H20" s="160">
        <f ca="1">calculoE!G54</f>
        <v>0</v>
      </c>
      <c r="I20" s="160">
        <f ca="1">calculoE!H54</f>
        <v>0</v>
      </c>
      <c r="J20" s="160">
        <f ca="1">calculoE!I54</f>
        <v>0</v>
      </c>
      <c r="K20" s="160">
        <f ca="1">calculoE!J54</f>
        <v>0</v>
      </c>
      <c r="L20" s="160">
        <f ca="1">calculoE!K54</f>
        <v>0</v>
      </c>
      <c r="M20" s="160">
        <f ca="1">calculoE!L54</f>
        <v>0</v>
      </c>
      <c r="N20" s="160">
        <f ca="1">L20-M20</f>
        <v>0</v>
      </c>
      <c r="O20" s="161">
        <f ca="1">calculoE!M54</f>
        <v>0</v>
      </c>
      <c r="P20" s="65"/>
      <c r="S20" s="65"/>
    </row>
    <row r="21" spans="2:19" ht="35.25" customHeight="1" x14ac:dyDescent="0.2">
      <c r="F21" s="65"/>
      <c r="G21" s="162" t="str">
        <f ca="1">calculoE!F55</f>
        <v>ATLÉTICO TAMAL</v>
      </c>
      <c r="H21" s="160">
        <f ca="1">calculoE!G55</f>
        <v>0</v>
      </c>
      <c r="I21" s="160">
        <f ca="1">calculoE!H55</f>
        <v>0</v>
      </c>
      <c r="J21" s="160">
        <f ca="1">calculoE!I55</f>
        <v>0</v>
      </c>
      <c r="K21" s="160">
        <f ca="1">calculoE!J55</f>
        <v>0</v>
      </c>
      <c r="L21" s="160">
        <f ca="1">calculoE!K55</f>
        <v>0</v>
      </c>
      <c r="M21" s="160">
        <f ca="1">calculoE!L55</f>
        <v>0</v>
      </c>
      <c r="N21" s="160">
        <f ca="1">L21-M21</f>
        <v>0</v>
      </c>
      <c r="O21" s="161">
        <f ca="1">calculoE!M55</f>
        <v>0</v>
      </c>
      <c r="P21" s="65"/>
      <c r="S21" s="65"/>
    </row>
    <row r="23" spans="2:19" ht="11.25" customHeight="1" x14ac:dyDescent="0.2"/>
    <row r="24" spans="2:19" ht="9" customHeight="1" x14ac:dyDescent="0.2"/>
    <row r="25" spans="2:19" x14ac:dyDescent="0.2">
      <c r="B25" s="146"/>
      <c r="C25" s="147"/>
      <c r="N25" s="107"/>
      <c r="O25" s="107"/>
      <c r="P25" s="148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P11:S12"/>
    <mergeCell ref="G16:O16"/>
    <mergeCell ref="L9:M9"/>
    <mergeCell ref="L10:M10"/>
    <mergeCell ref="L8:M8"/>
    <mergeCell ref="P13:S14"/>
    <mergeCell ref="P9:S10"/>
    <mergeCell ref="J9:K9"/>
    <mergeCell ref="L11:M11"/>
    <mergeCell ref="H9:I9"/>
    <mergeCell ref="H10:I10"/>
    <mergeCell ref="H11:I11"/>
    <mergeCell ref="J11:K11"/>
    <mergeCell ref="J10:K10"/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P4:S6"/>
    <mergeCell ref="P7:S8"/>
    <mergeCell ref="J7:K7"/>
    <mergeCell ref="J8:K8"/>
  </mergeCells>
  <phoneticPr fontId="12" type="noConversion"/>
  <conditionalFormatting sqref="F18:F19">
    <cfRule type="expression" dxfId="463" priority="60" stopIfTrue="1">
      <formula>IF(AND($H$18=3,$H$19=3,$H$20=3,$H$21=3),1,0)</formula>
    </cfRule>
  </conditionalFormatting>
  <conditionalFormatting sqref="C7:E7 L7:M7">
    <cfRule type="expression" dxfId="462" priority="40" stopIfTrue="1">
      <formula>IF(OR($L$7="en juego",$L$7="hoy!"),1,0)</formula>
    </cfRule>
  </conditionalFormatting>
  <conditionalFormatting sqref="C7 E7 B6:F6 L6:M6 E9:E11 C9:C11">
    <cfRule type="expression" dxfId="461" priority="41" stopIfTrue="1">
      <formula>IF(OR($L$6="en juego",$L$6="hoy!"),1,0)</formula>
    </cfRule>
  </conditionalFormatting>
  <conditionalFormatting sqref="C9:E9 L9:M9">
    <cfRule type="expression" dxfId="460" priority="43" stopIfTrue="1">
      <formula>IF(OR($L$9="en juego",$L$9="hoy!"),1,0)</formula>
    </cfRule>
  </conditionalFormatting>
  <conditionalFormatting sqref="C10:E10 L10:M10">
    <cfRule type="expression" dxfId="459" priority="44" stopIfTrue="1">
      <formula>IF(OR($L$10="en juego",$L$10="hoy!"),1,0)</formula>
    </cfRule>
  </conditionalFormatting>
  <conditionalFormatting sqref="C11:E11">
    <cfRule type="expression" dxfId="458" priority="45" stopIfTrue="1">
      <formula>IF(OR($L$11="en juego",$L$11="hoy!"),1,0)</formula>
    </cfRule>
  </conditionalFormatting>
  <conditionalFormatting sqref="F11">
    <cfRule type="expression" dxfId="457" priority="37" stopIfTrue="1">
      <formula>IF(OR($L$6="en juego",$L$6="hoy!"),1,0)</formula>
    </cfRule>
  </conditionalFormatting>
  <conditionalFormatting sqref="F9">
    <cfRule type="expression" dxfId="456" priority="36" stopIfTrue="1">
      <formula>IF(OR($L$6="en juego",$L$6="hoy!"),1,0)</formula>
    </cfRule>
  </conditionalFormatting>
  <conditionalFormatting sqref="B10">
    <cfRule type="expression" dxfId="455" priority="35" stopIfTrue="1">
      <formula>IF(OR($L$6="en juego",$L$6="hoy!"),1,0)</formula>
    </cfRule>
  </conditionalFormatting>
  <conditionalFormatting sqref="F10">
    <cfRule type="expression" dxfId="454" priority="33" stopIfTrue="1">
      <formula>IF(OR($L$6="en juego",$L$6="hoy!"),1,0)</formula>
    </cfRule>
  </conditionalFormatting>
  <conditionalFormatting sqref="B7">
    <cfRule type="expression" dxfId="453" priority="32" stopIfTrue="1">
      <formula>IF(OR($L$6="en juego",$L$6="hoy!"),1,0)</formula>
    </cfRule>
  </conditionalFormatting>
  <conditionalFormatting sqref="B9">
    <cfRule type="expression" dxfId="452" priority="31" stopIfTrue="1">
      <formula>IF(OR($L$6="en juego",$L$6="hoy!"),1,0)</formula>
    </cfRule>
  </conditionalFormatting>
  <conditionalFormatting sqref="B11">
    <cfRule type="expression" dxfId="451" priority="30" stopIfTrue="1">
      <formula>IF(OR($L$6="en juego",$L$6="hoy!"),1,0)</formula>
    </cfRule>
  </conditionalFormatting>
  <conditionalFormatting sqref="F7">
    <cfRule type="expression" dxfId="450" priority="29" stopIfTrue="1">
      <formula>IF(OR($L$6="en juego",$L$6="hoy!"),1,0)</formula>
    </cfRule>
  </conditionalFormatting>
  <conditionalFormatting sqref="L11:M11">
    <cfRule type="expression" dxfId="449" priority="23" stopIfTrue="1">
      <formula>IF(OR($L$10="en juego",$L$10="hoy!"),1,0)</formula>
    </cfRule>
  </conditionalFormatting>
  <conditionalFormatting sqref="G20:G21">
    <cfRule type="expression" dxfId="448" priority="22" stopIfTrue="1">
      <formula>IF(AND($H$21=3,$H$22=3,$H$23=3,$H$24=3),1,0)</formula>
    </cfRule>
  </conditionalFormatting>
  <conditionalFormatting sqref="G6:G7 G9:G11">
    <cfRule type="expression" dxfId="447" priority="21" stopIfTrue="1">
      <formula>IF(OR($L$6="en juego",$L$6="hoy!"),1,0)</formula>
    </cfRule>
  </conditionalFormatting>
  <conditionalFormatting sqref="G6:G7 G9:G11">
    <cfRule type="expression" dxfId="446" priority="20" stopIfTrue="1">
      <formula>IF(OR($L$8="en juego",$L$8="hoy!"),1,0)</formula>
    </cfRule>
  </conditionalFormatting>
  <conditionalFormatting sqref="J6:K6">
    <cfRule type="expression" dxfId="445" priority="19" stopIfTrue="1">
      <formula>IF(OR($L$6="en juego",$L$6="hoy!"),1,0)</formula>
    </cfRule>
  </conditionalFormatting>
  <conditionalFormatting sqref="J11:K11">
    <cfRule type="expression" dxfId="444" priority="14" stopIfTrue="1">
      <formula>IF(OR($L$6="en juego",$L$6="hoy!"),1,0)</formula>
    </cfRule>
  </conditionalFormatting>
  <conditionalFormatting sqref="C8:E8 L8:M8">
    <cfRule type="expression" dxfId="443" priority="12" stopIfTrue="1">
      <formula>IF(OR($L$7="en juego",$L$7="hoy!"),1,0)</formula>
    </cfRule>
  </conditionalFormatting>
  <conditionalFormatting sqref="C8 E8">
    <cfRule type="expression" dxfId="442" priority="13" stopIfTrue="1">
      <formula>IF(OR($L$6="en juego",$L$6="hoy!"),1,0)</formula>
    </cfRule>
  </conditionalFormatting>
  <conditionalFormatting sqref="B8">
    <cfRule type="expression" dxfId="441" priority="11" stopIfTrue="1">
      <formula>IF(OR($L$6="en juego",$L$6="hoy!"),1,0)</formula>
    </cfRule>
  </conditionalFormatting>
  <conditionalFormatting sqref="F8">
    <cfRule type="expression" dxfId="440" priority="10" stopIfTrue="1">
      <formula>IF(OR($L$6="en juego",$L$6="hoy!"),1,0)</formula>
    </cfRule>
  </conditionalFormatting>
  <conditionalFormatting sqref="G8">
    <cfRule type="expression" dxfId="439" priority="9" stopIfTrue="1">
      <formula>IF(OR($L$6="en juego",$L$6="hoy!"),1,0)</formula>
    </cfRule>
  </conditionalFormatting>
  <conditionalFormatting sqref="G8">
    <cfRule type="expression" dxfId="438" priority="8" stopIfTrue="1">
      <formula>IF(OR($L$8="en juego",$L$8="hoy!"),1,0)</formula>
    </cfRule>
  </conditionalFormatting>
  <conditionalFormatting sqref="G18:G19">
    <cfRule type="expression" dxfId="437" priority="6" stopIfTrue="1">
      <formula>IF(AND($G$21=3,$H$22=3,$H$23=3,$H$24=3),1,0)</formula>
    </cfRule>
  </conditionalFormatting>
  <conditionalFormatting sqref="J7:K7">
    <cfRule type="expression" dxfId="436" priority="5" stopIfTrue="1">
      <formula>IF(OR($L$6="en juego",$L$6="hoy!"),1,0)</formula>
    </cfRule>
  </conditionalFormatting>
  <conditionalFormatting sqref="J8:K8">
    <cfRule type="expression" dxfId="435" priority="4" stopIfTrue="1">
      <formula>IF(OR($L$6="en juego",$L$6="hoy!"),1,0)</formula>
    </cfRule>
  </conditionalFormatting>
  <conditionalFormatting sqref="J10:K10">
    <cfRule type="expression" dxfId="434" priority="2" stopIfTrue="1">
      <formula>IF(OR($L$6="en juego",$L$6="hoy!"),1,0)</formula>
    </cfRule>
  </conditionalFormatting>
  <conditionalFormatting sqref="J9:K9">
    <cfRule type="expression" dxfId="433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B8:B9 F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T27"/>
  <sheetViews>
    <sheetView showGridLines="0" showOutlineSymbols="0" workbookViewId="0">
      <selection activeCell="H7" sqref="H7:I7"/>
    </sheetView>
  </sheetViews>
  <sheetFormatPr baseColWidth="10" defaultColWidth="9.140625" defaultRowHeight="12.75" x14ac:dyDescent="0.2"/>
  <cols>
    <col min="1" max="1" width="2.7109375" style="130" customWidth="1"/>
    <col min="2" max="2" width="25.57031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3.85546875" style="130" customWidth="1"/>
    <col min="7" max="7" width="19.28515625" style="130" customWidth="1"/>
    <col min="8" max="15" width="8.14062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53.2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0" s="129" customFormat="1" ht="81.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73</v>
      </c>
      <c r="Q4" s="301"/>
      <c r="R4" s="301"/>
      <c r="S4" s="302"/>
    </row>
    <row r="5" spans="1:20" ht="12.75" customHeight="1" x14ac:dyDescent="0.2"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0" ht="23.25" customHeight="1" thickBot="1" x14ac:dyDescent="0.25">
      <c r="A6" s="103" t="str">
        <f t="shared" ref="A6:A11" si="0">IF(OR(L6="finalizado",L6="en juego",L6="hoy!"),"Ø","")</f>
        <v/>
      </c>
      <c r="B6" s="154" t="str">
        <f>IF(P7&lt;&gt;"",P7,"")</f>
        <v>RAIZ DE MENOS UNO</v>
      </c>
      <c r="C6" s="155"/>
      <c r="D6" s="156" t="s">
        <v>13</v>
      </c>
      <c r="E6" s="155"/>
      <c r="F6" s="156" t="str">
        <f>IF(P9&lt;&gt;"",P9,"")</f>
        <v>HANGOVER 69</v>
      </c>
      <c r="G6" s="175" t="s">
        <v>80</v>
      </c>
      <c r="H6" s="298">
        <v>42290</v>
      </c>
      <c r="I6" s="299"/>
      <c r="J6" s="297">
        <v>0.58333333333333337</v>
      </c>
      <c r="K6" s="297"/>
      <c r="L6" s="327" t="s">
        <v>135</v>
      </c>
      <c r="M6" s="327"/>
      <c r="O6" s="134"/>
      <c r="P6" s="303"/>
      <c r="Q6" s="304"/>
      <c r="R6" s="304"/>
      <c r="S6" s="305"/>
    </row>
    <row r="7" spans="1:20" ht="23.25" customHeight="1" x14ac:dyDescent="0.35">
      <c r="A7" s="103" t="str">
        <f t="shared" si="0"/>
        <v/>
      </c>
      <c r="B7" s="154" t="str">
        <f>IF(P11&lt;&gt;"",P11,"")</f>
        <v>A.C. MECÁNICA</v>
      </c>
      <c r="C7" s="155"/>
      <c r="D7" s="156" t="s">
        <v>13</v>
      </c>
      <c r="E7" s="155"/>
      <c r="F7" s="156" t="str">
        <f>IF(P13&lt;&gt;"",P13,"")</f>
        <v>FORGUESLAYA F.C.</v>
      </c>
      <c r="G7" s="175" t="s">
        <v>80</v>
      </c>
      <c r="H7" s="298">
        <v>42297</v>
      </c>
      <c r="I7" s="299"/>
      <c r="J7" s="297">
        <v>0.54166666666666663</v>
      </c>
      <c r="K7" s="297"/>
      <c r="L7" s="327"/>
      <c r="M7" s="327"/>
      <c r="N7" s="135"/>
      <c r="O7" s="104"/>
      <c r="P7" s="343" t="s">
        <v>112</v>
      </c>
      <c r="Q7" s="344"/>
      <c r="R7" s="344"/>
      <c r="S7" s="345"/>
    </row>
    <row r="8" spans="1:20" ht="23.25" customHeight="1" x14ac:dyDescent="0.4">
      <c r="A8" s="103" t="str">
        <f t="shared" si="0"/>
        <v/>
      </c>
      <c r="B8" s="154" t="str">
        <f>IF(P7&lt;&gt;"",P7,"")</f>
        <v>RAIZ DE MENOS UNO</v>
      </c>
      <c r="C8" s="155"/>
      <c r="D8" s="156" t="s">
        <v>13</v>
      </c>
      <c r="E8" s="155"/>
      <c r="F8" s="156" t="str">
        <f>IF(P11&lt;&gt;"",P11,"")</f>
        <v>A.C. MECÁNICA</v>
      </c>
      <c r="G8" s="175" t="s">
        <v>80</v>
      </c>
      <c r="H8" s="298">
        <v>42312</v>
      </c>
      <c r="I8" s="299"/>
      <c r="J8" s="297">
        <v>0.54166666666666663</v>
      </c>
      <c r="K8" s="297"/>
      <c r="L8" s="327"/>
      <c r="M8" s="327"/>
      <c r="N8" s="136"/>
      <c r="O8" s="105"/>
      <c r="P8" s="340"/>
      <c r="Q8" s="341"/>
      <c r="R8" s="341"/>
      <c r="S8" s="342"/>
    </row>
    <row r="9" spans="1:20" ht="23.25" customHeight="1" x14ac:dyDescent="0.2">
      <c r="A9" s="103" t="str">
        <f t="shared" si="0"/>
        <v/>
      </c>
      <c r="B9" s="154" t="str">
        <f>IF(P9&lt;&gt;"",P9,"")</f>
        <v>HANGOVER 69</v>
      </c>
      <c r="C9" s="155"/>
      <c r="D9" s="156" t="s">
        <v>13</v>
      </c>
      <c r="E9" s="155"/>
      <c r="F9" s="156" t="str">
        <f>IF(P13&lt;&gt;"",P13,"")</f>
        <v>FORGUESLAYA F.C.</v>
      </c>
      <c r="G9" s="175" t="s">
        <v>80</v>
      </c>
      <c r="H9" s="298">
        <v>42304</v>
      </c>
      <c r="I9" s="299"/>
      <c r="J9" s="297">
        <v>0.625</v>
      </c>
      <c r="K9" s="297"/>
      <c r="L9" s="327"/>
      <c r="M9" s="327"/>
      <c r="O9" s="134"/>
      <c r="P9" s="331" t="s">
        <v>99</v>
      </c>
      <c r="Q9" s="332"/>
      <c r="R9" s="332"/>
      <c r="S9" s="333"/>
    </row>
    <row r="10" spans="1:20" ht="23.25" customHeight="1" x14ac:dyDescent="0.2">
      <c r="A10" s="103" t="str">
        <f t="shared" si="0"/>
        <v/>
      </c>
      <c r="B10" s="154" t="str">
        <f>IF(P7&lt;&gt;"",P7,"")</f>
        <v>RAIZ DE MENOS UNO</v>
      </c>
      <c r="C10" s="155"/>
      <c r="D10" s="156" t="s">
        <v>13</v>
      </c>
      <c r="E10" s="155"/>
      <c r="F10" s="156" t="str">
        <f>IF(P13&lt;&gt;"",P13,"")</f>
        <v>FORGUESLAYA F.C.</v>
      </c>
      <c r="G10" s="175" t="s">
        <v>80</v>
      </c>
      <c r="H10" s="298">
        <v>42320</v>
      </c>
      <c r="I10" s="299"/>
      <c r="J10" s="297">
        <v>0.625</v>
      </c>
      <c r="K10" s="297"/>
      <c r="L10" s="327"/>
      <c r="M10" s="327"/>
      <c r="O10" s="134"/>
      <c r="P10" s="340"/>
      <c r="Q10" s="341"/>
      <c r="R10" s="341"/>
      <c r="S10" s="342"/>
    </row>
    <row r="11" spans="1:20" ht="23.25" customHeight="1" x14ac:dyDescent="0.2">
      <c r="A11" s="103" t="str">
        <f t="shared" si="0"/>
        <v/>
      </c>
      <c r="B11" s="154" t="str">
        <f>IF(P9&lt;&gt;"",P9,"")</f>
        <v>HANGOVER 69</v>
      </c>
      <c r="C11" s="155"/>
      <c r="D11" s="156" t="s">
        <v>13</v>
      </c>
      <c r="E11" s="155"/>
      <c r="F11" s="156" t="str">
        <f>IF(P11&lt;&gt;"",P11,"")</f>
        <v>A.C. MECÁNICA</v>
      </c>
      <c r="G11" s="175" t="s">
        <v>80</v>
      </c>
      <c r="H11" s="298">
        <v>42328</v>
      </c>
      <c r="I11" s="299"/>
      <c r="J11" s="297">
        <v>0.54166666666666663</v>
      </c>
      <c r="K11" s="297"/>
      <c r="L11" s="327"/>
      <c r="M11" s="330"/>
      <c r="O11" s="134"/>
      <c r="P11" s="331" t="s">
        <v>181</v>
      </c>
      <c r="Q11" s="332"/>
      <c r="R11" s="332"/>
      <c r="S11" s="333"/>
    </row>
    <row r="12" spans="1:20" ht="23.25" customHeight="1" x14ac:dyDescent="0.2">
      <c r="A12" s="134"/>
      <c r="B12" s="138"/>
      <c r="C12" s="139"/>
      <c r="D12" s="139"/>
      <c r="E12" s="139"/>
      <c r="F12" s="134"/>
      <c r="G12" s="140"/>
      <c r="H12" s="139"/>
      <c r="I12" s="141"/>
      <c r="M12" s="106"/>
      <c r="O12" s="134"/>
      <c r="P12" s="340"/>
      <c r="Q12" s="341"/>
      <c r="R12" s="341"/>
      <c r="S12" s="342"/>
    </row>
    <row r="13" spans="1:20" ht="23.25" customHeight="1" x14ac:dyDescent="0.2">
      <c r="B13" s="138"/>
      <c r="C13" s="139"/>
      <c r="D13" s="139"/>
      <c r="E13" s="139"/>
      <c r="F13" s="134"/>
      <c r="G13" s="140"/>
      <c r="H13" s="139"/>
      <c r="I13" s="139"/>
      <c r="M13" s="106"/>
      <c r="O13" s="134"/>
      <c r="P13" s="331" t="s">
        <v>182</v>
      </c>
      <c r="Q13" s="332"/>
      <c r="R13" s="332"/>
      <c r="S13" s="333"/>
    </row>
    <row r="14" spans="1:20" ht="23.25" customHeight="1" thickBot="1" x14ac:dyDescent="0.25">
      <c r="B14" s="138"/>
      <c r="C14" s="139"/>
      <c r="D14" s="139"/>
      <c r="E14" s="139"/>
      <c r="F14" s="134"/>
      <c r="G14" s="140"/>
      <c r="H14" s="139"/>
      <c r="I14" s="139"/>
      <c r="M14" s="106"/>
      <c r="O14" s="134"/>
      <c r="P14" s="334"/>
      <c r="Q14" s="335"/>
      <c r="R14" s="335"/>
      <c r="S14" s="336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M15" s="106"/>
      <c r="O15" s="142"/>
      <c r="S15" s="134"/>
    </row>
    <row r="16" spans="1:20" ht="13.5" thickBot="1" x14ac:dyDescent="0.25"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9" ht="37.5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9" ht="37.5" customHeight="1" x14ac:dyDescent="0.2">
      <c r="F18" s="144" t="s">
        <v>72</v>
      </c>
      <c r="G18" s="162" t="str">
        <f>calculoF!F52</f>
        <v>RAIZ DE MENOS UNO</v>
      </c>
      <c r="H18" s="160">
        <f>calculoF!G52</f>
        <v>0</v>
      </c>
      <c r="I18" s="160">
        <f>calculoF!H52</f>
        <v>0</v>
      </c>
      <c r="J18" s="160">
        <f>calculoF!I52</f>
        <v>0</v>
      </c>
      <c r="K18" s="160">
        <f>calculoF!J52</f>
        <v>0</v>
      </c>
      <c r="L18" s="160">
        <f>calculoF!K52</f>
        <v>0</v>
      </c>
      <c r="M18" s="160">
        <f>calculoF!L52</f>
        <v>0</v>
      </c>
      <c r="N18" s="160">
        <f>L18-M18</f>
        <v>0</v>
      </c>
      <c r="O18" s="161">
        <f>calculoF!M52</f>
        <v>0</v>
      </c>
      <c r="P18" s="145"/>
      <c r="S18" s="65"/>
    </row>
    <row r="19" spans="2:19" ht="37.5" customHeight="1" x14ac:dyDescent="0.2">
      <c r="F19" s="144" t="s">
        <v>72</v>
      </c>
      <c r="G19" s="162" t="str">
        <f>calculoF!F53</f>
        <v>HANGOVER 69</v>
      </c>
      <c r="H19" s="160">
        <f>calculoF!G53</f>
        <v>0</v>
      </c>
      <c r="I19" s="160">
        <f>calculoF!H53</f>
        <v>0</v>
      </c>
      <c r="J19" s="160">
        <f>calculoF!I53</f>
        <v>0</v>
      </c>
      <c r="K19" s="160">
        <f>calculoF!J53</f>
        <v>0</v>
      </c>
      <c r="L19" s="160">
        <f>calculoF!K53</f>
        <v>0</v>
      </c>
      <c r="M19" s="160">
        <f>calculoF!L53</f>
        <v>0</v>
      </c>
      <c r="N19" s="160">
        <f>L19-M19</f>
        <v>0</v>
      </c>
      <c r="O19" s="161">
        <f>calculoF!M53</f>
        <v>0</v>
      </c>
      <c r="P19" s="145"/>
      <c r="S19" s="65"/>
    </row>
    <row r="20" spans="2:19" ht="37.5" customHeight="1" x14ac:dyDescent="0.2">
      <c r="F20" s="65"/>
      <c r="G20" s="162" t="str">
        <f>calculoF!F54</f>
        <v>A.C. MECÁNICA</v>
      </c>
      <c r="H20" s="160">
        <f>calculoF!G54</f>
        <v>0</v>
      </c>
      <c r="I20" s="160">
        <f>calculoF!H54</f>
        <v>0</v>
      </c>
      <c r="J20" s="160">
        <f>calculoF!I54</f>
        <v>0</v>
      </c>
      <c r="K20" s="160">
        <f>calculoF!J54</f>
        <v>0</v>
      </c>
      <c r="L20" s="160">
        <f>calculoF!K54</f>
        <v>0</v>
      </c>
      <c r="M20" s="160">
        <f>calculoF!L54</f>
        <v>0</v>
      </c>
      <c r="N20" s="160">
        <f>L20-M20</f>
        <v>0</v>
      </c>
      <c r="O20" s="161">
        <f>calculoF!M54</f>
        <v>0</v>
      </c>
      <c r="P20" s="65"/>
      <c r="S20" s="65"/>
    </row>
    <row r="21" spans="2:19" ht="37.5" customHeight="1" x14ac:dyDescent="0.2">
      <c r="F21" s="65"/>
      <c r="G21" s="162" t="str">
        <f>calculoF!F55</f>
        <v>FORGUESLAYA F.C.</v>
      </c>
      <c r="H21" s="160">
        <f>calculoF!G55</f>
        <v>0</v>
      </c>
      <c r="I21" s="160">
        <f>calculoF!H55</f>
        <v>0</v>
      </c>
      <c r="J21" s="160">
        <f>calculoF!I55</f>
        <v>0</v>
      </c>
      <c r="K21" s="160">
        <f>calculoF!J55</f>
        <v>0</v>
      </c>
      <c r="L21" s="160">
        <f>calculoF!K55</f>
        <v>0</v>
      </c>
      <c r="M21" s="160">
        <f>calculoF!L55</f>
        <v>0</v>
      </c>
      <c r="N21" s="160">
        <f>L21-M21</f>
        <v>0</v>
      </c>
      <c r="O21" s="161">
        <f>calculoF!M55</f>
        <v>0</v>
      </c>
      <c r="P21" s="65"/>
      <c r="S21" s="65"/>
    </row>
    <row r="23" spans="2:19" ht="11.25" customHeight="1" x14ac:dyDescent="0.2"/>
    <row r="24" spans="2:19" ht="9" customHeight="1" x14ac:dyDescent="0.2"/>
    <row r="25" spans="2:19" x14ac:dyDescent="0.2">
      <c r="B25" s="146"/>
      <c r="C25" s="147"/>
      <c r="N25" s="107"/>
      <c r="O25" s="107"/>
      <c r="P25" s="148"/>
    </row>
    <row r="26" spans="2:19" ht="12.75" hidden="1" customHeight="1" x14ac:dyDescent="0.2"/>
    <row r="27" spans="2:19" ht="12.75" hidden="1" customHeight="1" x14ac:dyDescent="0.2"/>
  </sheetData>
  <dataConsolidate link="1"/>
  <mergeCells count="30">
    <mergeCell ref="P11:S12"/>
    <mergeCell ref="G16:O16"/>
    <mergeCell ref="L9:M9"/>
    <mergeCell ref="L10:M10"/>
    <mergeCell ref="L8:M8"/>
    <mergeCell ref="P13:S14"/>
    <mergeCell ref="P9:S10"/>
    <mergeCell ref="J9:K9"/>
    <mergeCell ref="L11:M11"/>
    <mergeCell ref="H9:I9"/>
    <mergeCell ref="H10:I10"/>
    <mergeCell ref="H11:I11"/>
    <mergeCell ref="J11:K11"/>
    <mergeCell ref="J10:K10"/>
    <mergeCell ref="A1:S2"/>
    <mergeCell ref="H5:I5"/>
    <mergeCell ref="J5:K5"/>
    <mergeCell ref="H7:I7"/>
    <mergeCell ref="H8:I8"/>
    <mergeCell ref="L7:M7"/>
    <mergeCell ref="B5:F5"/>
    <mergeCell ref="B4:M4"/>
    <mergeCell ref="H6:I6"/>
    <mergeCell ref="J6:K6"/>
    <mergeCell ref="L5:M5"/>
    <mergeCell ref="L6:M6"/>
    <mergeCell ref="P4:S6"/>
    <mergeCell ref="P7:S8"/>
    <mergeCell ref="J7:K7"/>
    <mergeCell ref="J8:K8"/>
  </mergeCells>
  <phoneticPr fontId="12" type="noConversion"/>
  <conditionalFormatting sqref="F18:F19">
    <cfRule type="expression" dxfId="432" priority="60" stopIfTrue="1">
      <formula>IF(AND($H$18=3,$H$19=3,$H$20=3,$H$21=3),1,0)</formula>
    </cfRule>
  </conditionalFormatting>
  <conditionalFormatting sqref="C7:E7 L7:M7">
    <cfRule type="expression" dxfId="431" priority="53" stopIfTrue="1">
      <formula>IF(OR($L$7="en juego",$L$7="hoy!"),1,0)</formula>
    </cfRule>
  </conditionalFormatting>
  <conditionalFormatting sqref="C7 E7 B6:F6 L6:M6 E9 C9 C11 E11">
    <cfRule type="expression" dxfId="430" priority="54" stopIfTrue="1">
      <formula>IF(OR($L$6="en juego",$L$6="hoy!"),1,0)</formula>
    </cfRule>
  </conditionalFormatting>
  <conditionalFormatting sqref="C9:E9 L9:M9">
    <cfRule type="expression" dxfId="429" priority="56" stopIfTrue="1">
      <formula>IF(OR($L$9="en juego",$L$9="hoy!"),1,0)</formula>
    </cfRule>
  </conditionalFormatting>
  <conditionalFormatting sqref="C11:E11">
    <cfRule type="expression" dxfId="428" priority="58" stopIfTrue="1">
      <formula>IF(OR($L$11="en juego",$L$11="hoy!"),1,0)</formula>
    </cfRule>
  </conditionalFormatting>
  <conditionalFormatting sqref="F11">
    <cfRule type="expression" dxfId="427" priority="50" stopIfTrue="1">
      <formula>IF(OR($L$6="en juego",$L$6="hoy!"),1,0)</formula>
    </cfRule>
  </conditionalFormatting>
  <conditionalFormatting sqref="F9">
    <cfRule type="expression" dxfId="426" priority="49" stopIfTrue="1">
      <formula>IF(OR($L$6="en juego",$L$6="hoy!"),1,0)</formula>
    </cfRule>
  </conditionalFormatting>
  <conditionalFormatting sqref="B7">
    <cfRule type="expression" dxfId="425" priority="45" stopIfTrue="1">
      <formula>IF(OR($L$6="en juego",$L$6="hoy!"),1,0)</formula>
    </cfRule>
  </conditionalFormatting>
  <conditionalFormatting sqref="B9">
    <cfRule type="expression" dxfId="424" priority="44" stopIfTrue="1">
      <formula>IF(OR($L$6="en juego",$L$6="hoy!"),1,0)</formula>
    </cfRule>
  </conditionalFormatting>
  <conditionalFormatting sqref="B11">
    <cfRule type="expression" dxfId="423" priority="43" stopIfTrue="1">
      <formula>IF(OR($L$6="en juego",$L$6="hoy!"),1,0)</formula>
    </cfRule>
  </conditionalFormatting>
  <conditionalFormatting sqref="F7">
    <cfRule type="expression" dxfId="422" priority="42" stopIfTrue="1">
      <formula>IF(OR($L$6="en juego",$L$6="hoy!"),1,0)</formula>
    </cfRule>
  </conditionalFormatting>
  <conditionalFormatting sqref="L11:M11">
    <cfRule type="expression" dxfId="421" priority="36" stopIfTrue="1">
      <formula>IF(OR($L$10="en juego",$L$10="hoy!"),1,0)</formula>
    </cfRule>
  </conditionalFormatting>
  <conditionalFormatting sqref="G20:G21">
    <cfRule type="expression" dxfId="420" priority="35" stopIfTrue="1">
      <formula>IF(AND($H$21=3,$H$22=3,$H$23=3,$H$24=3),1,0)</formula>
    </cfRule>
  </conditionalFormatting>
  <conditionalFormatting sqref="G6">
    <cfRule type="expression" dxfId="419" priority="34" stopIfTrue="1">
      <formula>IF(OR($L$6="en juego",$L$6="hoy!"),1,0)</formula>
    </cfRule>
  </conditionalFormatting>
  <conditionalFormatting sqref="G6">
    <cfRule type="expression" dxfId="418" priority="33" stopIfTrue="1">
      <formula>IF(OR($L$8="en juego",$L$8="hoy!"),1,0)</formula>
    </cfRule>
  </conditionalFormatting>
  <conditionalFormatting sqref="G7 G9 G11">
    <cfRule type="expression" dxfId="417" priority="32" stopIfTrue="1">
      <formula>IF(OR($L$6="en juego",$L$6="hoy!"),1,0)</formula>
    </cfRule>
  </conditionalFormatting>
  <conditionalFormatting sqref="G7 G9 G11">
    <cfRule type="expression" dxfId="416" priority="31" stopIfTrue="1">
      <formula>IF(OR($L$8="en juego",$L$8="hoy!"),1,0)</formula>
    </cfRule>
  </conditionalFormatting>
  <conditionalFormatting sqref="J7:K7">
    <cfRule type="expression" dxfId="415" priority="29" stopIfTrue="1">
      <formula>IF(OR($L$6="en juego",$L$6="hoy!"),1,0)</formula>
    </cfRule>
  </conditionalFormatting>
  <conditionalFormatting sqref="J9:K9">
    <cfRule type="expression" dxfId="414" priority="27" stopIfTrue="1">
      <formula>IF(OR($L$6="en juego",$L$6="hoy!"),1,0)</formula>
    </cfRule>
  </conditionalFormatting>
  <conditionalFormatting sqref="C8:E8 L8:M8">
    <cfRule type="expression" dxfId="413" priority="21" stopIfTrue="1">
      <formula>IF(OR($L$7="en juego",$L$7="hoy!"),1,0)</formula>
    </cfRule>
  </conditionalFormatting>
  <conditionalFormatting sqref="C8 E8">
    <cfRule type="expression" dxfId="412" priority="22" stopIfTrue="1">
      <formula>IF(OR($L$6="en juego",$L$6="hoy!"),1,0)</formula>
    </cfRule>
  </conditionalFormatting>
  <conditionalFormatting sqref="B8">
    <cfRule type="expression" dxfId="411" priority="20" stopIfTrue="1">
      <formula>IF(OR($L$6="en juego",$L$6="hoy!"),1,0)</formula>
    </cfRule>
  </conditionalFormatting>
  <conditionalFormatting sqref="F8">
    <cfRule type="expression" dxfId="410" priority="19" stopIfTrue="1">
      <formula>IF(OR($L$6="en juego",$L$6="hoy!"),1,0)</formula>
    </cfRule>
  </conditionalFormatting>
  <conditionalFormatting sqref="G8">
    <cfRule type="expression" dxfId="409" priority="18" stopIfTrue="1">
      <formula>IF(OR($L$6="en juego",$L$6="hoy!"),1,0)</formula>
    </cfRule>
  </conditionalFormatting>
  <conditionalFormatting sqref="G8">
    <cfRule type="expression" dxfId="408" priority="17" stopIfTrue="1">
      <formula>IF(OR($L$8="en juego",$L$8="hoy!"),1,0)</formula>
    </cfRule>
  </conditionalFormatting>
  <conditionalFormatting sqref="E10 C10">
    <cfRule type="expression" dxfId="407" priority="14" stopIfTrue="1">
      <formula>IF(OR($L$6="en juego",$L$6="hoy!"),1,0)</formula>
    </cfRule>
  </conditionalFormatting>
  <conditionalFormatting sqref="C10:E10 L10:M10">
    <cfRule type="expression" dxfId="406" priority="15" stopIfTrue="1">
      <formula>IF(OR($L$9="en juego",$L$9="hoy!"),1,0)</formula>
    </cfRule>
  </conditionalFormatting>
  <conditionalFormatting sqref="F10">
    <cfRule type="expression" dxfId="405" priority="13" stopIfTrue="1">
      <formula>IF(OR($L$6="en juego",$L$6="hoy!"),1,0)</formula>
    </cfRule>
  </conditionalFormatting>
  <conditionalFormatting sqref="B10">
    <cfRule type="expression" dxfId="404" priority="12" stopIfTrue="1">
      <formula>IF(OR($L$6="en juego",$L$6="hoy!"),1,0)</formula>
    </cfRule>
  </conditionalFormatting>
  <conditionalFormatting sqref="G10">
    <cfRule type="expression" dxfId="403" priority="11" stopIfTrue="1">
      <formula>IF(OR($L$6="en juego",$L$6="hoy!"),1,0)</formula>
    </cfRule>
  </conditionalFormatting>
  <conditionalFormatting sqref="G10">
    <cfRule type="expression" dxfId="402" priority="10" stopIfTrue="1">
      <formula>IF(OR($L$8="en juego",$L$8="hoy!"),1,0)</formula>
    </cfRule>
  </conditionalFormatting>
  <conditionalFormatting sqref="G18:G19">
    <cfRule type="expression" dxfId="401" priority="8" stopIfTrue="1">
      <formula>IF(AND($H$21=3,$H$22=3,$H$23=3,$H$24=3),1,0)</formula>
    </cfRule>
  </conditionalFormatting>
  <conditionalFormatting sqref="J6:K6">
    <cfRule type="expression" dxfId="400" priority="4" stopIfTrue="1">
      <formula>IF(OR($L$6="en juego",$L$6="hoy!"),1,0)</formula>
    </cfRule>
  </conditionalFormatting>
  <conditionalFormatting sqref="J8:K8">
    <cfRule type="expression" dxfId="399" priority="3" stopIfTrue="1">
      <formula>IF(OR($L$6="en juego",$L$6="hoy!"),1,0)</formula>
    </cfRule>
  </conditionalFormatting>
  <conditionalFormatting sqref="J10:K10">
    <cfRule type="expression" dxfId="398" priority="2" stopIfTrue="1">
      <formula>IF(OR($L$6="en juego",$L$6="hoy!"),1,0)</formula>
    </cfRule>
  </conditionalFormatting>
  <conditionalFormatting sqref="J11:K11">
    <cfRule type="expression" dxfId="397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27"/>
  <sheetViews>
    <sheetView showGridLines="0" showOutlineSymbols="0" workbookViewId="0">
      <selection activeCell="J11" sqref="J11:K11"/>
    </sheetView>
  </sheetViews>
  <sheetFormatPr baseColWidth="10" defaultColWidth="9.140625" defaultRowHeight="12.75" x14ac:dyDescent="0.2"/>
  <cols>
    <col min="1" max="1" width="2.7109375" style="130" customWidth="1"/>
    <col min="2" max="2" width="30.28515625" style="130" customWidth="1"/>
    <col min="3" max="3" width="3.28515625" style="130" customWidth="1"/>
    <col min="4" max="4" width="1.7109375" style="130" customWidth="1"/>
    <col min="5" max="5" width="3.42578125" style="130" customWidth="1"/>
    <col min="6" max="6" width="26" style="130" customWidth="1"/>
    <col min="7" max="7" width="16.85546875" style="130" customWidth="1"/>
    <col min="8" max="9" width="8.85546875" style="130" customWidth="1"/>
    <col min="10" max="11" width="8.140625" style="130" customWidth="1"/>
    <col min="12" max="13" width="8.42578125" style="130" customWidth="1"/>
    <col min="14" max="15" width="6.85546875" style="130" customWidth="1"/>
    <col min="16" max="16" width="5.7109375" style="130" customWidth="1"/>
    <col min="17" max="18" width="7.7109375" style="130" customWidth="1"/>
    <col min="19" max="19" width="5.7109375" style="130" customWidth="1"/>
    <col min="20" max="20" width="7.7109375" style="130" customWidth="1"/>
    <col min="21" max="16384" width="9.140625" style="130"/>
  </cols>
  <sheetData>
    <row r="1" spans="1:20" s="129" customFormat="1" ht="67.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0" s="129" customFormat="1" ht="67.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68"/>
    </row>
    <row r="3" spans="1:20" ht="21" customHeight="1" thickBot="1" x14ac:dyDescent="0.25">
      <c r="G3" s="131"/>
      <c r="L3" s="132"/>
      <c r="M3" s="133"/>
      <c r="R3" s="131"/>
    </row>
    <row r="4" spans="1:20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71</v>
      </c>
      <c r="Q4" s="301"/>
      <c r="R4" s="301"/>
      <c r="S4" s="302"/>
    </row>
    <row r="5" spans="1:20" ht="12.75" customHeight="1" x14ac:dyDescent="0.2"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0" ht="24" customHeight="1" thickBot="1" x14ac:dyDescent="0.25">
      <c r="A6" s="103" t="str">
        <f t="shared" ref="A6:A11" si="0">IF(OR(L6="finalizado",L6="en juego",L6="hoy!"),"Ø","")</f>
        <v/>
      </c>
      <c r="B6" s="154" t="str">
        <f>IF(P7&lt;&gt;"",P7,"")</f>
        <v>ACADEMIA F.C.</v>
      </c>
      <c r="C6" s="155"/>
      <c r="D6" s="156" t="s">
        <v>13</v>
      </c>
      <c r="E6" s="155"/>
      <c r="F6" s="156" t="str">
        <f>IF(P9&lt;&gt;"",P9,"")</f>
        <v>FRANCE</v>
      </c>
      <c r="G6" s="175" t="s">
        <v>80</v>
      </c>
      <c r="H6" s="298">
        <v>42299</v>
      </c>
      <c r="I6" s="299"/>
      <c r="J6" s="297">
        <v>0.54166666666666663</v>
      </c>
      <c r="K6" s="297"/>
      <c r="L6" s="327"/>
      <c r="M6" s="327"/>
      <c r="O6" s="134"/>
      <c r="P6" s="303"/>
      <c r="Q6" s="304"/>
      <c r="R6" s="304"/>
      <c r="S6" s="305"/>
    </row>
    <row r="7" spans="1:20" ht="24" customHeight="1" x14ac:dyDescent="0.35">
      <c r="A7" s="103" t="str">
        <f t="shared" si="0"/>
        <v/>
      </c>
      <c r="B7" s="154" t="str">
        <f>IF(P11&lt;&gt;"",P11,"")</f>
        <v>ANFITRIONES</v>
      </c>
      <c r="C7" s="155"/>
      <c r="D7" s="156" t="s">
        <v>13</v>
      </c>
      <c r="E7" s="155"/>
      <c r="F7" s="156" t="str">
        <f>IF(P13&lt;&gt;"",P13,"")</f>
        <v>REAL COHOLICOS</v>
      </c>
      <c r="G7" s="175" t="s">
        <v>80</v>
      </c>
      <c r="H7" s="298">
        <v>42299</v>
      </c>
      <c r="I7" s="299"/>
      <c r="J7" s="297">
        <v>0.58333333333333337</v>
      </c>
      <c r="K7" s="297"/>
      <c r="L7" s="327"/>
      <c r="M7" s="327"/>
      <c r="N7" s="135"/>
      <c r="O7" s="104"/>
      <c r="P7" s="343" t="s">
        <v>104</v>
      </c>
      <c r="Q7" s="344"/>
      <c r="R7" s="344"/>
      <c r="S7" s="345"/>
    </row>
    <row r="8" spans="1:20" ht="24" customHeight="1" x14ac:dyDescent="0.4">
      <c r="A8" s="103" t="str">
        <f t="shared" si="0"/>
        <v/>
      </c>
      <c r="B8" s="154" t="str">
        <f>IF(P7&lt;&gt;"",P7,"")</f>
        <v>ACADEMIA F.C.</v>
      </c>
      <c r="C8" s="155"/>
      <c r="D8" s="156" t="s">
        <v>13</v>
      </c>
      <c r="E8" s="155"/>
      <c r="F8" s="156" t="str">
        <f>IF(P11&lt;&gt;"",P11,"")</f>
        <v>ANFITRIONES</v>
      </c>
      <c r="G8" s="175" t="s">
        <v>80</v>
      </c>
      <c r="H8" s="298">
        <v>42313</v>
      </c>
      <c r="I8" s="299"/>
      <c r="J8" s="297">
        <v>0.54166666666666663</v>
      </c>
      <c r="K8" s="297"/>
      <c r="L8" s="327"/>
      <c r="M8" s="327"/>
      <c r="N8" s="136"/>
      <c r="O8" s="105"/>
      <c r="P8" s="340"/>
      <c r="Q8" s="341"/>
      <c r="R8" s="341"/>
      <c r="S8" s="342"/>
    </row>
    <row r="9" spans="1:20" ht="24" customHeight="1" x14ac:dyDescent="0.2">
      <c r="A9" s="103" t="str">
        <f t="shared" si="0"/>
        <v/>
      </c>
      <c r="B9" s="154" t="str">
        <f>IF(P13&lt;&gt;"",P13,"")</f>
        <v>REAL COHOLICOS</v>
      </c>
      <c r="C9" s="155"/>
      <c r="D9" s="156" t="s">
        <v>13</v>
      </c>
      <c r="E9" s="155"/>
      <c r="F9" s="156" t="str">
        <f>IF(P9&lt;&gt;"",P9,"")</f>
        <v>FRANCE</v>
      </c>
      <c r="G9" s="175" t="s">
        <v>80</v>
      </c>
      <c r="H9" s="298">
        <v>42306</v>
      </c>
      <c r="I9" s="299"/>
      <c r="J9" s="297">
        <v>0.66666666666666663</v>
      </c>
      <c r="K9" s="297"/>
      <c r="L9" s="327"/>
      <c r="M9" s="327"/>
      <c r="O9" s="134"/>
      <c r="P9" s="331" t="s">
        <v>183</v>
      </c>
      <c r="Q9" s="332"/>
      <c r="R9" s="332"/>
      <c r="S9" s="333"/>
    </row>
    <row r="10" spans="1:20" ht="24" customHeight="1" x14ac:dyDescent="0.2">
      <c r="A10" s="103" t="str">
        <f t="shared" si="0"/>
        <v/>
      </c>
      <c r="B10" s="154" t="str">
        <f>IF(P7&lt;&gt;"",P7,"")</f>
        <v>ACADEMIA F.C.</v>
      </c>
      <c r="C10" s="155"/>
      <c r="D10" s="156" t="s">
        <v>13</v>
      </c>
      <c r="E10" s="155"/>
      <c r="F10" s="156" t="str">
        <f>IF(P13&lt;&gt;"",P13,"")</f>
        <v>REAL COHOLICOS</v>
      </c>
      <c r="G10" s="175" t="s">
        <v>80</v>
      </c>
      <c r="H10" s="298">
        <v>42327</v>
      </c>
      <c r="I10" s="299"/>
      <c r="J10" s="297">
        <v>0.54166666666666663</v>
      </c>
      <c r="K10" s="297"/>
      <c r="L10" s="327"/>
      <c r="M10" s="330"/>
      <c r="O10" s="134"/>
      <c r="P10" s="340"/>
      <c r="Q10" s="341"/>
      <c r="R10" s="341"/>
      <c r="S10" s="342"/>
    </row>
    <row r="11" spans="1:20" ht="24" customHeight="1" x14ac:dyDescent="0.2">
      <c r="A11" s="103" t="str">
        <f t="shared" si="0"/>
        <v/>
      </c>
      <c r="B11" s="154" t="str">
        <f>IF(P9&lt;&gt;"",P9,"")</f>
        <v>FRANCE</v>
      </c>
      <c r="C11" s="155"/>
      <c r="D11" s="156" t="s">
        <v>13</v>
      </c>
      <c r="E11" s="155"/>
      <c r="F11" s="156" t="str">
        <f>IF(P11&lt;&gt;"",P11,"")</f>
        <v>ANFITRIONES</v>
      </c>
      <c r="G11" s="175" t="s">
        <v>80</v>
      </c>
      <c r="H11" s="298">
        <v>42326</v>
      </c>
      <c r="I11" s="299"/>
      <c r="J11" s="297">
        <v>0.54166666666666663</v>
      </c>
      <c r="K11" s="297"/>
      <c r="L11" s="327"/>
      <c r="M11" s="330"/>
      <c r="O11" s="134"/>
      <c r="P11" s="331" t="s">
        <v>92</v>
      </c>
      <c r="Q11" s="332"/>
      <c r="R11" s="332"/>
      <c r="S11" s="333"/>
    </row>
    <row r="12" spans="1:20" ht="24" customHeight="1" x14ac:dyDescent="0.2">
      <c r="A12" s="134"/>
      <c r="B12" s="138"/>
      <c r="C12" s="139"/>
      <c r="D12" s="139"/>
      <c r="E12" s="139"/>
      <c r="F12" s="134"/>
      <c r="G12" s="140"/>
      <c r="H12" s="139"/>
      <c r="P12" s="340"/>
      <c r="Q12" s="341"/>
      <c r="R12" s="341"/>
      <c r="S12" s="342"/>
    </row>
    <row r="13" spans="1:20" ht="24" customHeight="1" x14ac:dyDescent="0.2">
      <c r="B13" s="138"/>
      <c r="C13" s="139"/>
      <c r="D13" s="139"/>
      <c r="E13" s="139"/>
      <c r="F13" s="134"/>
      <c r="G13" s="140"/>
      <c r="H13" s="139"/>
      <c r="P13" s="283" t="s">
        <v>125</v>
      </c>
      <c r="Q13" s="284"/>
      <c r="R13" s="284"/>
      <c r="S13" s="285"/>
    </row>
    <row r="14" spans="1:20" ht="24" customHeight="1" thickBot="1" x14ac:dyDescent="0.25">
      <c r="B14" s="138"/>
      <c r="C14" s="139"/>
      <c r="D14" s="139"/>
      <c r="E14" s="139"/>
      <c r="F14" s="134"/>
      <c r="G14" s="140"/>
      <c r="H14" s="139"/>
      <c r="P14" s="289"/>
      <c r="Q14" s="290"/>
      <c r="R14" s="290"/>
      <c r="S14" s="291"/>
    </row>
    <row r="15" spans="1:20" ht="13.5" customHeight="1" thickBot="1" x14ac:dyDescent="0.25">
      <c r="B15" s="138"/>
      <c r="C15" s="139"/>
      <c r="D15" s="139"/>
      <c r="E15" s="139"/>
      <c r="F15" s="134"/>
      <c r="G15" s="140"/>
      <c r="H15" s="139"/>
      <c r="I15" s="139"/>
      <c r="J15" s="132"/>
      <c r="K15" s="132"/>
      <c r="L15" s="106"/>
      <c r="M15" s="106"/>
      <c r="O15" s="134"/>
      <c r="P15" s="143"/>
      <c r="Q15" s="143"/>
      <c r="R15" s="143"/>
      <c r="S15" s="143"/>
    </row>
    <row r="16" spans="1:20" ht="13.5" customHeight="1" thickBot="1" x14ac:dyDescent="0.25"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6" ht="29.25" customHeight="1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6" ht="29.25" customHeight="1" x14ac:dyDescent="0.2">
      <c r="F18" s="144" t="s">
        <v>72</v>
      </c>
      <c r="G18" s="162" t="str">
        <f>calculoG!F52</f>
        <v>ACADEMIA F.C.</v>
      </c>
      <c r="H18" s="160">
        <f>calculoG!G52</f>
        <v>0</v>
      </c>
      <c r="I18" s="160">
        <f>calculoG!H52</f>
        <v>0</v>
      </c>
      <c r="J18" s="160">
        <f>calculoG!I52</f>
        <v>0</v>
      </c>
      <c r="K18" s="160">
        <f>calculoG!J52</f>
        <v>0</v>
      </c>
      <c r="L18" s="160">
        <f>calculoG!K52</f>
        <v>0</v>
      </c>
      <c r="M18" s="160">
        <f>calculoG!L52</f>
        <v>0</v>
      </c>
      <c r="N18" s="160">
        <f>L18-M18</f>
        <v>0</v>
      </c>
      <c r="O18" s="161">
        <f>calculoG!M52</f>
        <v>0</v>
      </c>
      <c r="P18" s="145"/>
    </row>
    <row r="19" spans="2:16" ht="29.25" customHeight="1" x14ac:dyDescent="0.2">
      <c r="F19" s="144" t="s">
        <v>72</v>
      </c>
      <c r="G19" s="162" t="str">
        <f>calculoG!F53</f>
        <v>FRANCE</v>
      </c>
      <c r="H19" s="160">
        <f>calculoG!G53</f>
        <v>0</v>
      </c>
      <c r="I19" s="160">
        <f>calculoG!H53</f>
        <v>0</v>
      </c>
      <c r="J19" s="160">
        <f>calculoG!I53</f>
        <v>0</v>
      </c>
      <c r="K19" s="160">
        <f>calculoG!J53</f>
        <v>0</v>
      </c>
      <c r="L19" s="160">
        <f>calculoG!K53</f>
        <v>0</v>
      </c>
      <c r="M19" s="160">
        <f>calculoG!L53</f>
        <v>0</v>
      </c>
      <c r="N19" s="160">
        <f>L19-M19</f>
        <v>0</v>
      </c>
      <c r="O19" s="161">
        <f>calculoG!M53</f>
        <v>0</v>
      </c>
      <c r="P19" s="145"/>
    </row>
    <row r="20" spans="2:16" ht="29.25" customHeight="1" x14ac:dyDescent="0.2">
      <c r="F20" s="65"/>
      <c r="G20" s="162" t="str">
        <f>calculoG!F54</f>
        <v>ANFITRIONES</v>
      </c>
      <c r="H20" s="160">
        <f>calculoG!G54</f>
        <v>0</v>
      </c>
      <c r="I20" s="160">
        <f>calculoG!H54</f>
        <v>0</v>
      </c>
      <c r="J20" s="160">
        <f>calculoG!I54</f>
        <v>0</v>
      </c>
      <c r="K20" s="160">
        <f>calculoG!J54</f>
        <v>0</v>
      </c>
      <c r="L20" s="160">
        <f>calculoG!K54</f>
        <v>0</v>
      </c>
      <c r="M20" s="160">
        <f>calculoG!L54</f>
        <v>0</v>
      </c>
      <c r="N20" s="160">
        <f>L20-M20</f>
        <v>0</v>
      </c>
      <c r="O20" s="161">
        <f>calculoG!M54</f>
        <v>0</v>
      </c>
      <c r="P20" s="65"/>
    </row>
    <row r="21" spans="2:16" ht="29.25" customHeight="1" x14ac:dyDescent="0.2">
      <c r="F21" s="65"/>
      <c r="G21" s="162" t="str">
        <f>calculoG!F55</f>
        <v>REAL COHOLICOS</v>
      </c>
      <c r="H21" s="160">
        <f>calculoG!G55</f>
        <v>0</v>
      </c>
      <c r="I21" s="160">
        <f>calculoG!H55</f>
        <v>0</v>
      </c>
      <c r="J21" s="160">
        <f>calculoG!I55</f>
        <v>0</v>
      </c>
      <c r="K21" s="160">
        <f>calculoG!J55</f>
        <v>0</v>
      </c>
      <c r="L21" s="160">
        <f>calculoG!K55</f>
        <v>0</v>
      </c>
      <c r="M21" s="160">
        <f>calculoG!L55</f>
        <v>0</v>
      </c>
      <c r="N21" s="160">
        <f>L21-M21</f>
        <v>0</v>
      </c>
      <c r="O21" s="161">
        <f>calculoG!M55</f>
        <v>0</v>
      </c>
      <c r="P21" s="65"/>
    </row>
    <row r="23" spans="2:16" ht="11.25" customHeight="1" x14ac:dyDescent="0.2"/>
    <row r="24" spans="2:16" ht="9" customHeight="1" x14ac:dyDescent="0.2"/>
    <row r="25" spans="2:16" x14ac:dyDescent="0.2">
      <c r="B25" s="146"/>
      <c r="C25" s="147"/>
      <c r="N25" s="107"/>
      <c r="O25" s="107"/>
      <c r="P25" s="148"/>
    </row>
    <row r="26" spans="2:16" ht="12.75" hidden="1" customHeight="1" x14ac:dyDescent="0.2"/>
    <row r="27" spans="2:16" ht="12.75" hidden="1" customHeight="1" x14ac:dyDescent="0.2"/>
  </sheetData>
  <dataConsolidate/>
  <mergeCells count="30">
    <mergeCell ref="G16:O16"/>
    <mergeCell ref="L9:M9"/>
    <mergeCell ref="L10:M10"/>
    <mergeCell ref="L11:M11"/>
    <mergeCell ref="H9:I9"/>
    <mergeCell ref="H10:I10"/>
    <mergeCell ref="H11:I11"/>
    <mergeCell ref="J11:K11"/>
    <mergeCell ref="J10:K10"/>
    <mergeCell ref="L5:M5"/>
    <mergeCell ref="P4:S6"/>
    <mergeCell ref="J9:K9"/>
    <mergeCell ref="P7:S8"/>
    <mergeCell ref="P9:S10"/>
    <mergeCell ref="P11:S12"/>
    <mergeCell ref="P13:S14"/>
    <mergeCell ref="A1:S2"/>
    <mergeCell ref="B5:F5"/>
    <mergeCell ref="B4:M4"/>
    <mergeCell ref="L6:M6"/>
    <mergeCell ref="L8:M8"/>
    <mergeCell ref="J7:K7"/>
    <mergeCell ref="J8:K8"/>
    <mergeCell ref="H5:I5"/>
    <mergeCell ref="J5:K5"/>
    <mergeCell ref="H7:I7"/>
    <mergeCell ref="H8:I8"/>
    <mergeCell ref="L7:M7"/>
    <mergeCell ref="H6:I6"/>
    <mergeCell ref="J6:K6"/>
  </mergeCells>
  <phoneticPr fontId="12" type="noConversion"/>
  <conditionalFormatting sqref="F18:F19">
    <cfRule type="expression" dxfId="396" priority="53" stopIfTrue="1">
      <formula>IF(AND($H$18=3,$H$19=3,$H$20=3,$H$21=3),1,0)</formula>
    </cfRule>
  </conditionalFormatting>
  <conditionalFormatting sqref="C7:E7 L7:M7">
    <cfRule type="expression" dxfId="395" priority="44" stopIfTrue="1">
      <formula>IF(OR($L$7="en juego",$L$7="hoy!"),1,0)</formula>
    </cfRule>
  </conditionalFormatting>
  <conditionalFormatting sqref="C7:C8 E7:E8 B6:F6 L6:M6 E10:E11 C10:C11">
    <cfRule type="expression" dxfId="394" priority="45" stopIfTrue="1">
      <formula>IF(OR($L$6="en juego",$L$6="hoy!"),1,0)</formula>
    </cfRule>
  </conditionalFormatting>
  <conditionalFormatting sqref="C8:E8 L8">
    <cfRule type="expression" dxfId="393" priority="46" stopIfTrue="1">
      <formula>IF(OR($L$8="en juego",$L$8="hoy!"),1,0)</formula>
    </cfRule>
  </conditionalFormatting>
  <conditionalFormatting sqref="C10:E10 L10:M10">
    <cfRule type="expression" dxfId="392" priority="48" stopIfTrue="1">
      <formula>IF(OR($L$10="en juego",$L$10="hoy!"),1,0)</formula>
    </cfRule>
  </conditionalFormatting>
  <conditionalFormatting sqref="C11:E11">
    <cfRule type="expression" dxfId="391" priority="49" stopIfTrue="1">
      <formula>IF(OR($L$11="en juego",$L$11="hoy!"),1,0)</formula>
    </cfRule>
  </conditionalFormatting>
  <conditionalFormatting sqref="B8">
    <cfRule type="expression" dxfId="390" priority="42" stopIfTrue="1">
      <formula>IF(OR($L$6="en juego",$L$6="hoy!"),1,0)</formula>
    </cfRule>
  </conditionalFormatting>
  <conditionalFormatting sqref="F11">
    <cfRule type="expression" dxfId="389" priority="41" stopIfTrue="1">
      <formula>IF(OR($L$6="en juego",$L$6="hoy!"),1,0)</formula>
    </cfRule>
  </conditionalFormatting>
  <conditionalFormatting sqref="B10">
    <cfRule type="expression" dxfId="388" priority="39" stopIfTrue="1">
      <formula>IF(OR($L$6="en juego",$L$6="hoy!"),1,0)</formula>
    </cfRule>
  </conditionalFormatting>
  <conditionalFormatting sqref="F8">
    <cfRule type="expression" dxfId="387" priority="38" stopIfTrue="1">
      <formula>IF(OR($L$6="en juego",$L$6="hoy!"),1,0)</formula>
    </cfRule>
  </conditionalFormatting>
  <conditionalFormatting sqref="F10">
    <cfRule type="expression" dxfId="386" priority="37" stopIfTrue="1">
      <formula>IF(OR($L$6="en juego",$L$6="hoy!"),1,0)</formula>
    </cfRule>
  </conditionalFormatting>
  <conditionalFormatting sqref="B7">
    <cfRule type="expression" dxfId="385" priority="36" stopIfTrue="1">
      <formula>IF(OR($L$6="en juego",$L$6="hoy!"),1,0)</formula>
    </cfRule>
  </conditionalFormatting>
  <conditionalFormatting sqref="B11">
    <cfRule type="expression" dxfId="384" priority="34" stopIfTrue="1">
      <formula>IF(OR($L$6="en juego",$L$6="hoy!"),1,0)</formula>
    </cfRule>
  </conditionalFormatting>
  <conditionalFormatting sqref="F7">
    <cfRule type="expression" dxfId="383" priority="33" stopIfTrue="1">
      <formula>IF(OR($L$6="en juego",$L$6="hoy!"),1,0)</formula>
    </cfRule>
  </conditionalFormatting>
  <conditionalFormatting sqref="L11:M11">
    <cfRule type="expression" dxfId="382" priority="27" stopIfTrue="1">
      <formula>IF(OR($L$10="en juego",$L$10="hoy!"),1,0)</formula>
    </cfRule>
  </conditionalFormatting>
  <conditionalFormatting sqref="G20:G21">
    <cfRule type="expression" dxfId="381" priority="26" stopIfTrue="1">
      <formula>IF(AND($H$21=3,$H$22=3,$H$23=3,$H$24=3),1,0)</formula>
    </cfRule>
  </conditionalFormatting>
  <conditionalFormatting sqref="G6:G8 G10:G11">
    <cfRule type="expression" dxfId="380" priority="25" stopIfTrue="1">
      <formula>IF(OR($L$6="en juego",$L$6="hoy!"),1,0)</formula>
    </cfRule>
  </conditionalFormatting>
  <conditionalFormatting sqref="G6:G8 G10:G11">
    <cfRule type="expression" dxfId="379" priority="24" stopIfTrue="1">
      <formula>IF(OR($L$8="en juego",$L$8="hoy!"),1,0)</formula>
    </cfRule>
  </conditionalFormatting>
  <conditionalFormatting sqref="J6:K6">
    <cfRule type="expression" dxfId="378" priority="23" stopIfTrue="1">
      <formula>IF(OR($L$6="en juego",$L$6="hoy!"),1,0)</formula>
    </cfRule>
  </conditionalFormatting>
  <conditionalFormatting sqref="J8:K8">
    <cfRule type="expression" dxfId="377" priority="20" stopIfTrue="1">
      <formula>IF(OR($L$6="en juego",$L$6="hoy!"),1,0)</formula>
    </cfRule>
  </conditionalFormatting>
  <conditionalFormatting sqref="C9 E9">
    <cfRule type="expression" dxfId="376" priority="15" stopIfTrue="1">
      <formula>IF(OR($L$6="en juego",$L$6="hoy!"),1,0)</formula>
    </cfRule>
  </conditionalFormatting>
  <conditionalFormatting sqref="C9:E9">
    <cfRule type="expression" dxfId="375" priority="16" stopIfTrue="1">
      <formula>IF(OR($L$8="en juego",$L$8="hoy!"),1,0)</formula>
    </cfRule>
  </conditionalFormatting>
  <conditionalFormatting sqref="B9">
    <cfRule type="expression" dxfId="374" priority="14" stopIfTrue="1">
      <formula>IF(OR($L$6="en juego",$L$6="hoy!"),1,0)</formula>
    </cfRule>
  </conditionalFormatting>
  <conditionalFormatting sqref="F9">
    <cfRule type="expression" dxfId="373" priority="13" stopIfTrue="1">
      <formula>IF(OR($L$6="en juego",$L$6="hoy!"),1,0)</formula>
    </cfRule>
  </conditionalFormatting>
  <conditionalFormatting sqref="G9">
    <cfRule type="expression" dxfId="372" priority="12" stopIfTrue="1">
      <formula>IF(OR($L$6="en juego",$L$6="hoy!"),1,0)</formula>
    </cfRule>
  </conditionalFormatting>
  <conditionalFormatting sqref="G9">
    <cfRule type="expression" dxfId="371" priority="11" stopIfTrue="1">
      <formula>IF(OR($L$8="en juego",$L$8="hoy!"),1,0)</formula>
    </cfRule>
  </conditionalFormatting>
  <conditionalFormatting sqref="L9">
    <cfRule type="expression" dxfId="370" priority="9" stopIfTrue="1">
      <formula>IF(OR($L$8="en juego",$L$8="hoy!"),1,0)</formula>
    </cfRule>
  </conditionalFormatting>
  <conditionalFormatting sqref="G18:G19">
    <cfRule type="expression" dxfId="369" priority="8" stopIfTrue="1">
      <formula>IF(AND($H$21=3,$H$22=3,$H$23=3,$H$24=3),1,0)</formula>
    </cfRule>
  </conditionalFormatting>
  <conditionalFormatting sqref="J7:K7">
    <cfRule type="expression" dxfId="368" priority="4" stopIfTrue="1">
      <formula>IF(OR($L$6="en juego",$L$6="hoy!"),1,0)</formula>
    </cfRule>
  </conditionalFormatting>
  <conditionalFormatting sqref="J9:K9">
    <cfRule type="expression" dxfId="367" priority="3" stopIfTrue="1">
      <formula>IF(OR($L$6="en juego",$L$6="hoy!"),1,0)</formula>
    </cfRule>
  </conditionalFormatting>
  <conditionalFormatting sqref="J10:K10">
    <cfRule type="expression" dxfId="366" priority="2" stopIfTrue="1">
      <formula>IF(OR($L$6="en juego",$L$6="hoy!"),1,0)</formula>
    </cfRule>
  </conditionalFormatting>
  <conditionalFormatting sqref="J11:K11">
    <cfRule type="expression" dxfId="365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29"/>
  <sheetViews>
    <sheetView showGridLines="0" showOutlineSymbols="0" topLeftCell="A2" workbookViewId="0">
      <selection activeCell="J12" sqref="J12"/>
    </sheetView>
  </sheetViews>
  <sheetFormatPr baseColWidth="10" defaultColWidth="9.140625" defaultRowHeight="12.75" x14ac:dyDescent="0.2"/>
  <cols>
    <col min="1" max="1" width="2.7109375" style="83" customWidth="1"/>
    <col min="2" max="2" width="26.7109375" style="83" customWidth="1"/>
    <col min="3" max="3" width="3.28515625" style="83" customWidth="1"/>
    <col min="4" max="4" width="1.7109375" style="83" customWidth="1"/>
    <col min="5" max="5" width="3.42578125" style="83" customWidth="1"/>
    <col min="6" max="6" width="26.140625" style="83" customWidth="1"/>
    <col min="7" max="7" width="25" style="83" customWidth="1"/>
    <col min="8" max="9" width="8.42578125" style="83" customWidth="1"/>
    <col min="10" max="11" width="6.140625" style="83" customWidth="1"/>
    <col min="12" max="12" width="6.28515625" style="83" customWidth="1"/>
    <col min="13" max="13" width="7.28515625" style="83" customWidth="1"/>
    <col min="14" max="15" width="8.7109375" style="83" customWidth="1"/>
    <col min="16" max="16" width="5.7109375" style="83" customWidth="1"/>
    <col min="17" max="18" width="7.7109375" style="83" customWidth="1"/>
    <col min="19" max="19" width="5.7109375" style="83" customWidth="1"/>
    <col min="20" max="20" width="7.7109375" style="83" customWidth="1"/>
    <col min="21" max="16384" width="9.140625" style="83"/>
  </cols>
  <sheetData>
    <row r="1" spans="1:28" s="129" customFormat="1" ht="75" customHeight="1" x14ac:dyDescent="0.2">
      <c r="A1" s="309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128"/>
    </row>
    <row r="2" spans="1:28" s="129" customFormat="1" ht="75" customHeight="1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28"/>
    </row>
    <row r="3" spans="1:28" ht="21" customHeight="1" thickBot="1" x14ac:dyDescent="0.25">
      <c r="G3" s="108"/>
      <c r="L3" s="109"/>
      <c r="M3" s="110"/>
      <c r="R3" s="108"/>
    </row>
    <row r="4" spans="1:28" ht="12.75" customHeight="1" thickBot="1" x14ac:dyDescent="0.25">
      <c r="B4" s="328" t="s">
        <v>12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P4" s="300" t="s">
        <v>69</v>
      </c>
      <c r="Q4" s="301"/>
      <c r="R4" s="301"/>
      <c r="S4" s="302"/>
    </row>
    <row r="5" spans="1:28" ht="12.75" customHeight="1" x14ac:dyDescent="0.2">
      <c r="B5" s="316"/>
      <c r="C5" s="317"/>
      <c r="D5" s="317"/>
      <c r="E5" s="317"/>
      <c r="F5" s="318"/>
      <c r="G5" s="153" t="s">
        <v>63</v>
      </c>
      <c r="H5" s="326" t="s">
        <v>64</v>
      </c>
      <c r="I5" s="326"/>
      <c r="J5" s="326" t="s">
        <v>65</v>
      </c>
      <c r="K5" s="326"/>
      <c r="L5" s="326" t="s">
        <v>37</v>
      </c>
      <c r="M5" s="326"/>
      <c r="P5" s="303"/>
      <c r="Q5" s="304"/>
      <c r="R5" s="304"/>
      <c r="S5" s="305"/>
    </row>
    <row r="6" spans="1:28" ht="24" customHeight="1" thickBot="1" x14ac:dyDescent="0.25">
      <c r="A6" s="112" t="str">
        <f t="shared" ref="A6:A11" si="0">IF(OR(L6="finalizado",L6="en juego",L6="hoy!"),"Ø","")</f>
        <v/>
      </c>
      <c r="B6" s="154" t="str">
        <f ca="1">CELL("CONTENIDO",P7)</f>
        <v>GUERREROS Z</v>
      </c>
      <c r="C6" s="155"/>
      <c r="D6" s="156" t="s">
        <v>13</v>
      </c>
      <c r="E6" s="155"/>
      <c r="F6" s="156" t="str">
        <f ca="1">CELL("CONTENIDO",P9)</f>
        <v>ANÓNIMOS F.C.</v>
      </c>
      <c r="G6" s="175" t="s">
        <v>80</v>
      </c>
      <c r="H6" s="298">
        <v>42299</v>
      </c>
      <c r="I6" s="299"/>
      <c r="J6" s="297">
        <v>0.66666666666666663</v>
      </c>
      <c r="K6" s="297"/>
      <c r="L6" s="327"/>
      <c r="M6" s="327"/>
      <c r="O6" s="111"/>
      <c r="P6" s="303"/>
      <c r="Q6" s="304"/>
      <c r="R6" s="304"/>
      <c r="S6" s="305"/>
    </row>
    <row r="7" spans="1:28" ht="24.75" customHeight="1" x14ac:dyDescent="0.35">
      <c r="A7" s="112" t="str">
        <f t="shared" si="0"/>
        <v/>
      </c>
      <c r="B7" s="154" t="str">
        <f ca="1">CELL("CONTENIDO",P11)</f>
        <v>LOS NULE</v>
      </c>
      <c r="C7" s="155"/>
      <c r="D7" s="156" t="s">
        <v>13</v>
      </c>
      <c r="E7" s="155"/>
      <c r="F7" s="156" t="str">
        <f ca="1">CELL("CONTENIDO",P13)</f>
        <v>LOS PELAOS</v>
      </c>
      <c r="G7" s="175" t="s">
        <v>80</v>
      </c>
      <c r="H7" s="298">
        <v>42293</v>
      </c>
      <c r="I7" s="299"/>
      <c r="J7" s="297" t="s">
        <v>79</v>
      </c>
      <c r="K7" s="297"/>
      <c r="L7" s="327"/>
      <c r="M7" s="327"/>
      <c r="N7" s="113"/>
      <c r="O7" s="114"/>
      <c r="P7" s="343" t="s">
        <v>184</v>
      </c>
      <c r="Q7" s="344"/>
      <c r="R7" s="344"/>
      <c r="S7" s="345"/>
    </row>
    <row r="8" spans="1:28" ht="24.75" customHeight="1" x14ac:dyDescent="0.4">
      <c r="A8" s="112" t="str">
        <f t="shared" si="0"/>
        <v/>
      </c>
      <c r="B8" s="154" t="str">
        <f ca="1">CELL("CONTENIDO",P7)</f>
        <v>GUERREROS Z</v>
      </c>
      <c r="C8" s="155"/>
      <c r="D8" s="156" t="s">
        <v>13</v>
      </c>
      <c r="E8" s="155"/>
      <c r="F8" s="156" t="str">
        <f ca="1">CELL("CONTENIDO",P11)</f>
        <v>LOS NULE</v>
      </c>
      <c r="G8" s="175" t="s">
        <v>80</v>
      </c>
      <c r="H8" s="298">
        <v>42306</v>
      </c>
      <c r="I8" s="299"/>
      <c r="J8" s="297">
        <v>0.58333333333333337</v>
      </c>
      <c r="K8" s="297"/>
      <c r="L8" s="327"/>
      <c r="M8" s="327"/>
      <c r="N8" s="115"/>
      <c r="O8" s="116"/>
      <c r="P8" s="340"/>
      <c r="Q8" s="341"/>
      <c r="R8" s="341"/>
      <c r="S8" s="342"/>
    </row>
    <row r="9" spans="1:28" ht="24.75" customHeight="1" x14ac:dyDescent="0.2">
      <c r="A9" s="112" t="str">
        <f t="shared" si="0"/>
        <v/>
      </c>
      <c r="B9" s="154" t="str">
        <f ca="1">CELL("CONTENIDO",P9)</f>
        <v>ANÓNIMOS F.C.</v>
      </c>
      <c r="C9" s="155"/>
      <c r="D9" s="156" t="s">
        <v>13</v>
      </c>
      <c r="E9" s="155"/>
      <c r="F9" s="156" t="str">
        <f ca="1">CELL("CONTENIDO",P13)</f>
        <v>LOS PELAOS</v>
      </c>
      <c r="G9" s="175" t="s">
        <v>80</v>
      </c>
      <c r="H9" s="298">
        <v>42304</v>
      </c>
      <c r="I9" s="299"/>
      <c r="J9" s="297">
        <v>0.45833333333333331</v>
      </c>
      <c r="K9" s="297"/>
      <c r="L9" s="327"/>
      <c r="M9" s="327"/>
      <c r="O9" s="111"/>
      <c r="P9" s="283" t="s">
        <v>94</v>
      </c>
      <c r="Q9" s="284"/>
      <c r="R9" s="284"/>
      <c r="S9" s="285"/>
    </row>
    <row r="10" spans="1:28" ht="24.75" customHeight="1" x14ac:dyDescent="0.2">
      <c r="A10" s="112" t="str">
        <f t="shared" si="0"/>
        <v/>
      </c>
      <c r="B10" s="154" t="str">
        <f ca="1">CELL("CONTENIDO",P7)</f>
        <v>GUERREROS Z</v>
      </c>
      <c r="C10" s="155"/>
      <c r="D10" s="156" t="s">
        <v>13</v>
      </c>
      <c r="E10" s="155"/>
      <c r="F10" s="156" t="str">
        <f ca="1">CELL("CONTENIDO",P13)</f>
        <v>LOS PELAOS</v>
      </c>
      <c r="G10" s="175" t="s">
        <v>80</v>
      </c>
      <c r="H10" s="298">
        <v>42328</v>
      </c>
      <c r="I10" s="299"/>
      <c r="J10" s="297">
        <v>0.58333333333333337</v>
      </c>
      <c r="K10" s="297"/>
      <c r="L10" s="327"/>
      <c r="M10" s="330"/>
      <c r="O10" s="111"/>
      <c r="P10" s="286"/>
      <c r="Q10" s="287"/>
      <c r="R10" s="287"/>
      <c r="S10" s="288"/>
    </row>
    <row r="11" spans="1:28" ht="24.75" customHeight="1" x14ac:dyDescent="0.2">
      <c r="A11" s="112" t="str">
        <f t="shared" si="0"/>
        <v/>
      </c>
      <c r="B11" s="154" t="str">
        <f ca="1">CELL("CONTENIDO",P9)</f>
        <v>ANÓNIMOS F.C.</v>
      </c>
      <c r="C11" s="155"/>
      <c r="D11" s="156" t="s">
        <v>13</v>
      </c>
      <c r="E11" s="155"/>
      <c r="F11" s="156" t="str">
        <f ca="1">CELL("CONTENIDO",P11)</f>
        <v>LOS NULE</v>
      </c>
      <c r="G11" s="175" t="s">
        <v>80</v>
      </c>
      <c r="H11" s="298">
        <v>42328</v>
      </c>
      <c r="I11" s="299"/>
      <c r="J11" s="297">
        <v>0.625</v>
      </c>
      <c r="K11" s="297"/>
      <c r="L11" s="327"/>
      <c r="M11" s="330"/>
      <c r="O11" s="111"/>
      <c r="P11" s="331" t="s">
        <v>98</v>
      </c>
      <c r="Q11" s="332"/>
      <c r="R11" s="332"/>
      <c r="S11" s="333"/>
    </row>
    <row r="12" spans="1:28" ht="24.75" customHeight="1" x14ac:dyDescent="0.2">
      <c r="A12" s="111"/>
      <c r="B12" s="117"/>
      <c r="C12" s="118"/>
      <c r="D12" s="118"/>
      <c r="E12" s="118"/>
      <c r="F12" s="111"/>
      <c r="G12" s="119"/>
      <c r="H12" s="118"/>
      <c r="I12" s="120"/>
      <c r="J12" s="109"/>
      <c r="K12" s="121"/>
      <c r="L12" s="121"/>
      <c r="M12" s="121"/>
      <c r="O12" s="111"/>
      <c r="P12" s="340"/>
      <c r="Q12" s="341"/>
      <c r="R12" s="341"/>
      <c r="S12" s="342"/>
    </row>
    <row r="13" spans="1:28" ht="24.75" customHeight="1" x14ac:dyDescent="0.2">
      <c r="B13" s="117"/>
      <c r="C13" s="118"/>
      <c r="D13" s="118"/>
      <c r="E13" s="118"/>
      <c r="F13" s="111"/>
      <c r="H13" s="118"/>
      <c r="I13" s="118"/>
      <c r="J13" s="109"/>
      <c r="K13" s="121"/>
      <c r="L13" s="121"/>
      <c r="M13" s="121"/>
      <c r="O13" s="111"/>
      <c r="P13" s="331" t="s">
        <v>185</v>
      </c>
      <c r="Q13" s="332"/>
      <c r="R13" s="332"/>
      <c r="S13" s="333"/>
      <c r="AB13" s="119"/>
    </row>
    <row r="14" spans="1:28" ht="24.75" customHeight="1" thickBot="1" x14ac:dyDescent="0.25">
      <c r="B14" s="117"/>
      <c r="C14" s="118"/>
      <c r="D14" s="118"/>
      <c r="E14" s="118"/>
      <c r="F14" s="111"/>
      <c r="G14" s="119"/>
      <c r="H14" s="118"/>
      <c r="I14" s="118"/>
      <c r="J14" s="109"/>
      <c r="K14" s="121"/>
      <c r="L14" s="121"/>
      <c r="M14" s="121"/>
      <c r="P14" s="334"/>
      <c r="Q14" s="335"/>
      <c r="R14" s="335"/>
      <c r="S14" s="336"/>
    </row>
    <row r="15" spans="1:28" ht="13.5" customHeight="1" thickBot="1" x14ac:dyDescent="0.25">
      <c r="B15" s="117"/>
      <c r="C15" s="118"/>
      <c r="D15" s="118"/>
      <c r="E15" s="118"/>
      <c r="F15" s="111"/>
      <c r="G15" s="119"/>
      <c r="H15" s="118"/>
      <c r="I15" s="118"/>
      <c r="J15" s="109"/>
      <c r="K15" s="109"/>
      <c r="L15" s="121"/>
      <c r="M15" s="121"/>
      <c r="O15" s="111"/>
    </row>
    <row r="16" spans="1:28" ht="13.5" thickBot="1" x14ac:dyDescent="0.25">
      <c r="C16" s="111"/>
      <c r="G16" s="311" t="s">
        <v>28</v>
      </c>
      <c r="H16" s="312"/>
      <c r="I16" s="312"/>
      <c r="J16" s="312"/>
      <c r="K16" s="312"/>
      <c r="L16" s="312"/>
      <c r="M16" s="312"/>
      <c r="N16" s="312"/>
      <c r="O16" s="319"/>
    </row>
    <row r="17" spans="2:18" x14ac:dyDescent="0.2">
      <c r="G17" s="157"/>
      <c r="H17" s="158" t="s">
        <v>29</v>
      </c>
      <c r="I17" s="158" t="s">
        <v>30</v>
      </c>
      <c r="J17" s="158" t="s">
        <v>31</v>
      </c>
      <c r="K17" s="158" t="s">
        <v>32</v>
      </c>
      <c r="L17" s="158" t="s">
        <v>33</v>
      </c>
      <c r="M17" s="158" t="s">
        <v>34</v>
      </c>
      <c r="N17" s="158" t="s">
        <v>35</v>
      </c>
      <c r="O17" s="159" t="s">
        <v>36</v>
      </c>
    </row>
    <row r="18" spans="2:18" ht="47.25" customHeight="1" x14ac:dyDescent="0.2">
      <c r="F18" s="122" t="s">
        <v>70</v>
      </c>
      <c r="G18" s="162" t="str">
        <f ca="1">calculoH!F52</f>
        <v>GUERREROS Z</v>
      </c>
      <c r="H18" s="160">
        <f ca="1">calculoH!G52</f>
        <v>0</v>
      </c>
      <c r="I18" s="160">
        <f ca="1">calculoH!H52</f>
        <v>0</v>
      </c>
      <c r="J18" s="160">
        <f ca="1">calculoH!I52</f>
        <v>0</v>
      </c>
      <c r="K18" s="160">
        <f ca="1">calculoH!J52</f>
        <v>0</v>
      </c>
      <c r="L18" s="160">
        <f ca="1">calculoH!K52</f>
        <v>0</v>
      </c>
      <c r="M18" s="160">
        <f ca="1">calculoH!L52</f>
        <v>0</v>
      </c>
      <c r="N18" s="160">
        <f ca="1">L18-M18</f>
        <v>0</v>
      </c>
      <c r="O18" s="161">
        <f ca="1">calculoH!M52</f>
        <v>0</v>
      </c>
      <c r="P18" s="123"/>
    </row>
    <row r="19" spans="2:18" ht="47.25" customHeight="1" x14ac:dyDescent="0.2">
      <c r="F19" s="122" t="s">
        <v>70</v>
      </c>
      <c r="G19" s="162" t="str">
        <f ca="1">calculoH!F53</f>
        <v>ANÓNIMOS F.C.</v>
      </c>
      <c r="H19" s="160">
        <f ca="1">calculoH!G53</f>
        <v>0</v>
      </c>
      <c r="I19" s="160">
        <f ca="1">calculoH!H53</f>
        <v>0</v>
      </c>
      <c r="J19" s="160">
        <f ca="1">calculoH!I53</f>
        <v>0</v>
      </c>
      <c r="K19" s="160">
        <f ca="1">calculoH!J53</f>
        <v>0</v>
      </c>
      <c r="L19" s="160">
        <f ca="1">calculoH!K53</f>
        <v>0</v>
      </c>
      <c r="M19" s="160">
        <f ca="1">calculoH!L53</f>
        <v>0</v>
      </c>
      <c r="N19" s="160">
        <f ca="1">L19-M19</f>
        <v>0</v>
      </c>
      <c r="O19" s="161">
        <f ca="1">calculoH!M53</f>
        <v>0</v>
      </c>
      <c r="P19" s="123"/>
    </row>
    <row r="20" spans="2:18" ht="47.25" customHeight="1" x14ac:dyDescent="0.2">
      <c r="F20" s="73"/>
      <c r="G20" s="162" t="str">
        <f ca="1">calculoH!F54</f>
        <v>LOS NULE</v>
      </c>
      <c r="H20" s="160">
        <f ca="1">calculoH!G54</f>
        <v>0</v>
      </c>
      <c r="I20" s="160">
        <f ca="1">calculoH!H54</f>
        <v>0</v>
      </c>
      <c r="J20" s="160">
        <f ca="1">calculoH!I54</f>
        <v>0</v>
      </c>
      <c r="K20" s="160">
        <f ca="1">calculoH!J54</f>
        <v>0</v>
      </c>
      <c r="L20" s="160">
        <f ca="1">calculoH!K54</f>
        <v>0</v>
      </c>
      <c r="M20" s="160">
        <f ca="1">calculoH!L54</f>
        <v>0</v>
      </c>
      <c r="N20" s="160">
        <f ca="1">L20-M20</f>
        <v>0</v>
      </c>
      <c r="O20" s="161">
        <f ca="1">calculoH!M54</f>
        <v>0</v>
      </c>
      <c r="P20" s="73"/>
    </row>
    <row r="21" spans="2:18" ht="47.25" customHeight="1" x14ac:dyDescent="0.2">
      <c r="F21" s="73"/>
      <c r="G21" s="162" t="str">
        <f ca="1">calculoH!F55</f>
        <v>LOS PELAOS</v>
      </c>
      <c r="H21" s="160">
        <f ca="1">calculoH!G55</f>
        <v>0</v>
      </c>
      <c r="I21" s="160">
        <f ca="1">calculoH!H55</f>
        <v>0</v>
      </c>
      <c r="J21" s="160">
        <f ca="1">calculoH!I55</f>
        <v>0</v>
      </c>
      <c r="K21" s="160">
        <f ca="1">calculoH!J55</f>
        <v>0</v>
      </c>
      <c r="L21" s="160">
        <f ca="1">calculoH!K55</f>
        <v>0</v>
      </c>
      <c r="M21" s="160">
        <f ca="1">calculoH!L55</f>
        <v>0</v>
      </c>
      <c r="N21" s="160">
        <f ca="1">L21-M21</f>
        <v>0</v>
      </c>
      <c r="O21" s="161">
        <f ca="1">calculoH!M55</f>
        <v>0</v>
      </c>
      <c r="P21" s="73"/>
    </row>
    <row r="23" spans="2:18" ht="11.25" customHeight="1" x14ac:dyDescent="0.2"/>
    <row r="24" spans="2:18" ht="9" customHeight="1" x14ac:dyDescent="0.2"/>
    <row r="25" spans="2:18" x14ac:dyDescent="0.2">
      <c r="B25" s="124"/>
      <c r="C25" s="125"/>
      <c r="N25" s="126"/>
      <c r="O25" s="126"/>
      <c r="P25" s="127"/>
    </row>
    <row r="26" spans="2:18" hidden="1" x14ac:dyDescent="0.2"/>
    <row r="27" spans="2:18" hidden="1" x14ac:dyDescent="0.2"/>
    <row r="29" spans="2:18" x14ac:dyDescent="0.2">
      <c r="Q29" s="346"/>
      <c r="R29" s="346"/>
    </row>
  </sheetData>
  <dataConsolidate link="1"/>
  <mergeCells count="31">
    <mergeCell ref="Q29:R29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G16:O16"/>
    <mergeCell ref="L9:M9"/>
    <mergeCell ref="L10:M10"/>
    <mergeCell ref="P4:S6"/>
    <mergeCell ref="P7:S8"/>
    <mergeCell ref="P9:S10"/>
    <mergeCell ref="P11:S12"/>
    <mergeCell ref="P13:S14"/>
    <mergeCell ref="A1:S2"/>
    <mergeCell ref="H5:I5"/>
    <mergeCell ref="J5:K5"/>
    <mergeCell ref="H7:I7"/>
    <mergeCell ref="H8:I8"/>
    <mergeCell ref="L7:M7"/>
    <mergeCell ref="L11:M11"/>
    <mergeCell ref="H9:I9"/>
    <mergeCell ref="H10:I10"/>
    <mergeCell ref="H11:I11"/>
    <mergeCell ref="J11:K11"/>
    <mergeCell ref="J10:K10"/>
    <mergeCell ref="B5:F5"/>
  </mergeCells>
  <phoneticPr fontId="12" type="noConversion"/>
  <conditionalFormatting sqref="F18:F19">
    <cfRule type="expression" dxfId="364" priority="58" stopIfTrue="1">
      <formula>IF(AND($H$18=3,$H$19=3,$H$20=3,$H$21=3),1,0)</formula>
    </cfRule>
  </conditionalFormatting>
  <conditionalFormatting sqref="C7:E7 L7:M7">
    <cfRule type="expression" dxfId="363" priority="42" stopIfTrue="1">
      <formula>IF(OR($L$7="en juego",$L$7="hoy!"),1,0)</formula>
    </cfRule>
  </conditionalFormatting>
  <conditionalFormatting sqref="C7:C8 E7:E8 B6:F6 L6:M6 E10:E11 C10:C11">
    <cfRule type="expression" dxfId="362" priority="43" stopIfTrue="1">
      <formula>IF(OR($L$6="en juego",$L$6="hoy!"),1,0)</formula>
    </cfRule>
  </conditionalFormatting>
  <conditionalFormatting sqref="C8:E8 L8">
    <cfRule type="expression" dxfId="361" priority="44" stopIfTrue="1">
      <formula>IF(OR($L$8="en juego",$L$8="hoy!"),1,0)</formula>
    </cfRule>
  </conditionalFormatting>
  <conditionalFormatting sqref="C10:E10 L10:M10">
    <cfRule type="expression" dxfId="360" priority="46" stopIfTrue="1">
      <formula>IF(OR($L$10="en juego",$L$10="hoy!"),1,0)</formula>
    </cfRule>
  </conditionalFormatting>
  <conditionalFormatting sqref="C11:E11">
    <cfRule type="expression" dxfId="359" priority="47" stopIfTrue="1">
      <formula>IF(OR($L$11="en juego",$L$11="hoy!"),1,0)</formula>
    </cfRule>
  </conditionalFormatting>
  <conditionalFormatting sqref="B8">
    <cfRule type="expression" dxfId="358" priority="40" stopIfTrue="1">
      <formula>IF(OR($L$6="en juego",$L$6="hoy!"),1,0)</formula>
    </cfRule>
  </conditionalFormatting>
  <conditionalFormatting sqref="F11">
    <cfRule type="expression" dxfId="357" priority="39" stopIfTrue="1">
      <formula>IF(OR($L$6="en juego",$L$6="hoy!"),1,0)</formula>
    </cfRule>
  </conditionalFormatting>
  <conditionalFormatting sqref="B10">
    <cfRule type="expression" dxfId="356" priority="37" stopIfTrue="1">
      <formula>IF(OR($L$6="en juego",$L$6="hoy!"),1,0)</formula>
    </cfRule>
  </conditionalFormatting>
  <conditionalFormatting sqref="F8">
    <cfRule type="expression" dxfId="355" priority="36" stopIfTrue="1">
      <formula>IF(OR($L$6="en juego",$L$6="hoy!"),1,0)</formula>
    </cfRule>
  </conditionalFormatting>
  <conditionalFormatting sqref="F10">
    <cfRule type="expression" dxfId="354" priority="35" stopIfTrue="1">
      <formula>IF(OR($L$6="en juego",$L$6="hoy!"),1,0)</formula>
    </cfRule>
  </conditionalFormatting>
  <conditionalFormatting sqref="B7">
    <cfRule type="expression" dxfId="353" priority="34" stopIfTrue="1">
      <formula>IF(OR($L$6="en juego",$L$6="hoy!"),1,0)</formula>
    </cfRule>
  </conditionalFormatting>
  <conditionalFormatting sqref="B11">
    <cfRule type="expression" dxfId="352" priority="32" stopIfTrue="1">
      <formula>IF(OR($L$6="en juego",$L$6="hoy!"),1,0)</formula>
    </cfRule>
  </conditionalFormatting>
  <conditionalFormatting sqref="F7">
    <cfRule type="expression" dxfId="351" priority="31" stopIfTrue="1">
      <formula>IF(OR($L$6="en juego",$L$6="hoy!"),1,0)</formula>
    </cfRule>
  </conditionalFormatting>
  <conditionalFormatting sqref="L11:M11">
    <cfRule type="expression" dxfId="350" priority="25" stopIfTrue="1">
      <formula>IF(OR($L$10="en juego",$L$10="hoy!"),1,0)</formula>
    </cfRule>
  </conditionalFormatting>
  <conditionalFormatting sqref="G20:G21">
    <cfRule type="expression" dxfId="349" priority="24" stopIfTrue="1">
      <formula>IF(AND($H$21=3,$H$22=3,$H$23=3,$H$24=3),1,0)</formula>
    </cfRule>
  </conditionalFormatting>
  <conditionalFormatting sqref="G6">
    <cfRule type="expression" dxfId="348" priority="22" stopIfTrue="1">
      <formula>IF(OR($L$6="en juego",$L$6="hoy!"),1,0)</formula>
    </cfRule>
  </conditionalFormatting>
  <conditionalFormatting sqref="G6">
    <cfRule type="expression" dxfId="347" priority="21" stopIfTrue="1">
      <formula>IF(OR($L$8="en juego",$L$8="hoy!"),1,0)</formula>
    </cfRule>
  </conditionalFormatting>
  <conditionalFormatting sqref="G7:G8 G10:G11">
    <cfRule type="expression" dxfId="346" priority="20" stopIfTrue="1">
      <formula>IF(OR($L$6="en juego",$L$6="hoy!"),1,0)</formula>
    </cfRule>
  </conditionalFormatting>
  <conditionalFormatting sqref="G7:G8 G10:G11">
    <cfRule type="expression" dxfId="345" priority="19" stopIfTrue="1">
      <formula>IF(OR($L$8="en juego",$L$8="hoy!"),1,0)</formula>
    </cfRule>
  </conditionalFormatting>
  <conditionalFormatting sqref="J11:K11">
    <cfRule type="expression" dxfId="344" priority="13" stopIfTrue="1">
      <formula>IF(OR($L$6="en juego",$L$6="hoy!"),1,0)</formula>
    </cfRule>
  </conditionalFormatting>
  <conditionalFormatting sqref="C9 E9">
    <cfRule type="expression" dxfId="343" priority="11" stopIfTrue="1">
      <formula>IF(OR($L$6="en juego",$L$6="hoy!"),1,0)</formula>
    </cfRule>
  </conditionalFormatting>
  <conditionalFormatting sqref="C9:E9 L9">
    <cfRule type="expression" dxfId="342" priority="12" stopIfTrue="1">
      <formula>IF(OR($L$8="en juego",$L$8="hoy!"),1,0)</formula>
    </cfRule>
  </conditionalFormatting>
  <conditionalFormatting sqref="B9">
    <cfRule type="expression" dxfId="341" priority="10" stopIfTrue="1">
      <formula>IF(OR($L$6="en juego",$L$6="hoy!"),1,0)</formula>
    </cfRule>
  </conditionalFormatting>
  <conditionalFormatting sqref="F9">
    <cfRule type="expression" dxfId="340" priority="9" stopIfTrue="1">
      <formula>IF(OR($L$6="en juego",$L$6="hoy!"),1,0)</formula>
    </cfRule>
  </conditionalFormatting>
  <conditionalFormatting sqref="G9">
    <cfRule type="expression" dxfId="339" priority="8" stopIfTrue="1">
      <formula>IF(OR($L$6="en juego",$L$6="hoy!"),1,0)</formula>
    </cfRule>
  </conditionalFormatting>
  <conditionalFormatting sqref="G9">
    <cfRule type="expression" dxfId="338" priority="7" stopIfTrue="1">
      <formula>IF(OR($L$8="en juego",$L$8="hoy!"),1,0)</formula>
    </cfRule>
  </conditionalFormatting>
  <conditionalFormatting sqref="J9:K9">
    <cfRule type="expression" dxfId="337" priority="6" stopIfTrue="1">
      <formula>IF(OR($L$6="en juego",$L$6="hoy!"),1,0)</formula>
    </cfRule>
  </conditionalFormatting>
  <conditionalFormatting sqref="G18:G19">
    <cfRule type="expression" dxfId="336" priority="5" stopIfTrue="1">
      <formula>IF(AND($H$21=3,$H$22=3,$H$23=3,$H$24=3),1,0)</formula>
    </cfRule>
  </conditionalFormatting>
  <conditionalFormatting sqref="J7:K7">
    <cfRule type="expression" dxfId="335" priority="4" stopIfTrue="1">
      <formula>IF(OR($L$6="en juego",$L$6="hoy!"),1,0)</formula>
    </cfRule>
  </conditionalFormatting>
  <conditionalFormatting sqref="J8:K8">
    <cfRule type="expression" dxfId="334" priority="3" stopIfTrue="1">
      <formula>IF(OR($L$6="en juego",$L$6="hoy!"),1,0)</formula>
    </cfRule>
  </conditionalFormatting>
  <conditionalFormatting sqref="J6:K6">
    <cfRule type="expression" dxfId="333" priority="2" stopIfTrue="1">
      <formula>IF(OR($L$6="en juego",$L$6="hoy!"),1,0)</formula>
    </cfRule>
  </conditionalFormatting>
  <conditionalFormatting sqref="J10:K10">
    <cfRule type="expression" dxfId="332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Menu</vt:lpstr>
      <vt:lpstr>- A -</vt:lpstr>
      <vt:lpstr>- B -</vt:lpstr>
      <vt:lpstr>- C -</vt:lpstr>
      <vt:lpstr>- D -</vt:lpstr>
      <vt:lpstr>- E -</vt:lpstr>
      <vt:lpstr>- F -</vt:lpstr>
      <vt:lpstr>- G -</vt:lpstr>
      <vt:lpstr>- H -</vt:lpstr>
      <vt:lpstr>- I -</vt:lpstr>
      <vt:lpstr>- J - </vt:lpstr>
      <vt:lpstr>- K -</vt:lpstr>
      <vt:lpstr>- L -</vt:lpstr>
      <vt:lpstr>- M -</vt:lpstr>
      <vt:lpstr>- N -</vt:lpstr>
      <vt:lpstr>- O - 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Lizeth Moreno</cp:lastModifiedBy>
  <cp:lastPrinted>2014-09-16T16:12:39Z</cp:lastPrinted>
  <dcterms:created xsi:type="dcterms:W3CDTF">2001-10-15T19:26:14Z</dcterms:created>
  <dcterms:modified xsi:type="dcterms:W3CDTF">2015-10-19T20:24:32Z</dcterms:modified>
</cp:coreProperties>
</file>