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I\Desktop\Nueva carpeta (7) - copia\sorteos\"/>
    </mc:Choice>
  </mc:AlternateContent>
  <bookViews>
    <workbookView showHorizontalScroll="0" showVerticalScroll="0" xWindow="-15" yWindow="-75" windowWidth="10305" windowHeight="5580" firstSheet="1" activeTab="2"/>
  </bookViews>
  <sheets>
    <sheet name="Menu" sheetId="23" state="hidden" r:id="rId1"/>
    <sheet name="- A -" sheetId="1" r:id="rId2"/>
    <sheet name="- B -" sheetId="34" r:id="rId3"/>
    <sheet name="LLaves-Semifinales " sheetId="33" r:id="rId4"/>
    <sheet name="- C -" sheetId="4" state="hidden" r:id="rId5"/>
    <sheet name="Reclasificación" sheetId="28" state="hidden" r:id="rId6"/>
    <sheet name="LLaves Cuartos de Final" sheetId="29" state="hidden" r:id="rId7"/>
    <sheet name="LLaves Semifinales" sheetId="30" state="hidden" r:id="rId8"/>
    <sheet name="FINAL " sheetId="31" r:id="rId9"/>
    <sheet name="Octavos de Final" sheetId="19" state="hidden" r:id="rId10"/>
    <sheet name="Cuartos de Final" sheetId="20" state="hidden" r:id="rId11"/>
    <sheet name="Semifinal" sheetId="21" state="hidden" r:id="rId12"/>
    <sheet name="FINAL" sheetId="22" state="hidden" r:id="rId13"/>
    <sheet name="Fixture" sheetId="25" state="hidden" r:id="rId14"/>
    <sheet name="calculoA" sheetId="3" state="hidden" r:id="rId15"/>
    <sheet name="calculoB" sheetId="5" state="hidden" r:id="rId16"/>
    <sheet name="calculoC" sheetId="27" state="hidden" r:id="rId17"/>
    <sheet name="calculoD" sheetId="9" state="hidden" r:id="rId18"/>
    <sheet name="calculoH" sheetId="17" state="hidden" r:id="rId19"/>
  </sheets>
  <definedNames>
    <definedName name="calculoJ" localSheetId="2">#REF!</definedName>
    <definedName name="calculoJ" localSheetId="8">#REF!</definedName>
    <definedName name="calculoJ" localSheetId="6">#REF!</definedName>
    <definedName name="calculoJ" localSheetId="7">#REF!</definedName>
    <definedName name="calculoJ" localSheetId="3">#REF!</definedName>
    <definedName name="calculoJ" localSheetId="5">#REF!</definedName>
    <definedName name="calculoJ">#REF!</definedName>
    <definedName name="Final" localSheetId="2">#REF!</definedName>
    <definedName name="Final" localSheetId="16">#REF!</definedName>
    <definedName name="Final" localSheetId="8">#REF!</definedName>
    <definedName name="Final" localSheetId="6">#REF!</definedName>
    <definedName name="Final" localSheetId="7">#REF!</definedName>
    <definedName name="Final" localSheetId="3">#REF!</definedName>
    <definedName name="Final" localSheetId="5">#REF!</definedName>
    <definedName name="Final">#REF!</definedName>
    <definedName name="FirstRound" localSheetId="2">#REF!</definedName>
    <definedName name="FirstRound" localSheetId="16">#REF!</definedName>
    <definedName name="FirstRound" localSheetId="8">#REF!</definedName>
    <definedName name="FirstRound" localSheetId="6">#REF!</definedName>
    <definedName name="FirstRound" localSheetId="7">#REF!</definedName>
    <definedName name="FirstRound" localSheetId="3">#REF!</definedName>
    <definedName name="FirstRound" localSheetId="5">#REF!</definedName>
    <definedName name="FirstRound">#REF!</definedName>
    <definedName name="Groups" localSheetId="2">#REF!</definedName>
    <definedName name="Groups" localSheetId="16">#REF!</definedName>
    <definedName name="Groups" localSheetId="8">#REF!</definedName>
    <definedName name="Groups" localSheetId="6">#REF!</definedName>
    <definedName name="Groups" localSheetId="7">#REF!</definedName>
    <definedName name="Groups" localSheetId="3">#REF!</definedName>
    <definedName name="Groups" localSheetId="5">#REF!</definedName>
    <definedName name="Groups">#REF!</definedName>
    <definedName name="M" localSheetId="2">#REF!</definedName>
    <definedName name="M" localSheetId="8">#REF!</definedName>
    <definedName name="M" localSheetId="6">#REF!</definedName>
    <definedName name="M" localSheetId="7">#REF!</definedName>
    <definedName name="M" localSheetId="3">#REF!</definedName>
    <definedName name="M" localSheetId="5">#REF!</definedName>
    <definedName name="M">#REF!</definedName>
    <definedName name="Playoff" localSheetId="2">#REF!</definedName>
    <definedName name="Playoff" localSheetId="16">#REF!</definedName>
    <definedName name="Playoff" localSheetId="8">#REF!</definedName>
    <definedName name="Playoff" localSheetId="6">#REF!</definedName>
    <definedName name="Playoff" localSheetId="7">#REF!</definedName>
    <definedName name="Playoff" localSheetId="3">#REF!</definedName>
    <definedName name="Playoff" localSheetId="5">#REF!</definedName>
    <definedName name="Playoff">#REF!</definedName>
    <definedName name="QuarterFinals" localSheetId="2">#REF!</definedName>
    <definedName name="QuarterFinals" localSheetId="16">#REF!</definedName>
    <definedName name="QuarterFinals" localSheetId="8">#REF!</definedName>
    <definedName name="QuarterFinals" localSheetId="6">#REF!</definedName>
    <definedName name="QuarterFinals" localSheetId="7">#REF!</definedName>
    <definedName name="QuarterFinals" localSheetId="3">#REF!</definedName>
    <definedName name="QuarterFinals" localSheetId="5">#REF!</definedName>
    <definedName name="QuarterFinals">#REF!</definedName>
    <definedName name="SecondRound" localSheetId="2">#REF!</definedName>
    <definedName name="SecondRound" localSheetId="16">#REF!</definedName>
    <definedName name="SecondRound" localSheetId="8">#REF!</definedName>
    <definedName name="SecondRound" localSheetId="6">#REF!</definedName>
    <definedName name="SecondRound" localSheetId="7">#REF!</definedName>
    <definedName name="SecondRound" localSheetId="3">#REF!</definedName>
    <definedName name="SecondRound" localSheetId="5">#REF!</definedName>
    <definedName name="SecondRound">#REF!</definedName>
    <definedName name="SemiFinals" localSheetId="2">#REF!</definedName>
    <definedName name="SemiFinals" localSheetId="16">#REF!</definedName>
    <definedName name="SemiFinals" localSheetId="8">#REF!</definedName>
    <definedName name="SemiFinals" localSheetId="6">#REF!</definedName>
    <definedName name="SemiFinals" localSheetId="7">#REF!</definedName>
    <definedName name="SemiFinals" localSheetId="3">#REF!</definedName>
    <definedName name="SemiFinals" localSheetId="5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S32" i="34" l="1"/>
  <c r="S33" i="34"/>
  <c r="S34" i="34"/>
  <c r="S35" i="34"/>
  <c r="S31" i="34"/>
  <c r="S32" i="1"/>
  <c r="S33" i="1"/>
  <c r="S34" i="1"/>
  <c r="S35" i="1"/>
  <c r="S36" i="1"/>
  <c r="S31" i="1"/>
  <c r="B16" i="34" l="1"/>
  <c r="L16" i="34"/>
  <c r="B9" i="1" l="1"/>
  <c r="L20" i="34" l="1"/>
  <c r="B20" i="34"/>
  <c r="L19" i="34"/>
  <c r="B19" i="34"/>
  <c r="L18" i="34"/>
  <c r="B18" i="34"/>
  <c r="L17" i="34"/>
  <c r="B17" i="34"/>
  <c r="L15" i="34"/>
  <c r="B15" i="34"/>
  <c r="L14" i="34"/>
  <c r="B14" i="34"/>
  <c r="L13" i="34"/>
  <c r="B13" i="34"/>
  <c r="L12" i="34"/>
  <c r="B12" i="34"/>
  <c r="L11" i="34"/>
  <c r="B11" i="34"/>
  <c r="L10" i="34"/>
  <c r="B10" i="34"/>
  <c r="L9" i="34"/>
  <c r="B9" i="34"/>
  <c r="L8" i="34"/>
  <c r="B8" i="34"/>
  <c r="L7" i="34"/>
  <c r="B7" i="34"/>
  <c r="L6" i="34"/>
  <c r="B6" i="34"/>
  <c r="O18" i="17" l="1"/>
  <c r="P18" i="17" s="1"/>
  <c r="F18" i="17"/>
  <c r="F16" i="17"/>
  <c r="U9" i="17"/>
  <c r="K9" i="17"/>
  <c r="F9" i="17"/>
  <c r="AC9" i="17" s="1"/>
  <c r="E9" i="17"/>
  <c r="D9" i="17"/>
  <c r="C9" i="17"/>
  <c r="B9" i="17"/>
  <c r="A9" i="17"/>
  <c r="AB8" i="17"/>
  <c r="R8" i="17"/>
  <c r="L8" i="17"/>
  <c r="F8" i="17"/>
  <c r="Z8" i="17" s="1"/>
  <c r="E8" i="17"/>
  <c r="D8" i="17"/>
  <c r="C8" i="17"/>
  <c r="B8" i="17"/>
  <c r="A8" i="17"/>
  <c r="V8" i="17" s="1"/>
  <c r="Y7" i="17"/>
  <c r="S7" i="17"/>
  <c r="G7" i="17"/>
  <c r="F7" i="17"/>
  <c r="AG7" i="17" s="1"/>
  <c r="E7" i="17"/>
  <c r="D7" i="17"/>
  <c r="C7" i="17"/>
  <c r="B7" i="17"/>
  <c r="J7" i="17" s="1"/>
  <c r="A7" i="17"/>
  <c r="AF6" i="17"/>
  <c r="Z6" i="17"/>
  <c r="S6" i="17"/>
  <c r="L6" i="17"/>
  <c r="F6" i="17"/>
  <c r="E6" i="17"/>
  <c r="D6" i="17"/>
  <c r="C6" i="17"/>
  <c r="B6" i="17"/>
  <c r="A6" i="17"/>
  <c r="U5" i="17"/>
  <c r="K5" i="17"/>
  <c r="F5" i="17"/>
  <c r="AC5" i="17" s="1"/>
  <c r="E5" i="17"/>
  <c r="D5" i="17"/>
  <c r="C5" i="17"/>
  <c r="B5" i="17"/>
  <c r="A5" i="17"/>
  <c r="AB4" i="17"/>
  <c r="AB10" i="17" s="1"/>
  <c r="G19" i="17" s="1"/>
  <c r="R4" i="17"/>
  <c r="R10" i="17" s="1"/>
  <c r="K17" i="17" s="1"/>
  <c r="L4" i="17"/>
  <c r="L10" i="17" s="1"/>
  <c r="L16" i="17" s="1"/>
  <c r="F4" i="17"/>
  <c r="Z4" i="17" s="1"/>
  <c r="Z10" i="17" s="1"/>
  <c r="L18" i="17" s="1"/>
  <c r="E4" i="17"/>
  <c r="D4" i="17"/>
  <c r="C4" i="17"/>
  <c r="B4" i="17"/>
  <c r="A4" i="17"/>
  <c r="AB2" i="17"/>
  <c r="U2" i="17"/>
  <c r="N2" i="17"/>
  <c r="F17" i="17" s="1"/>
  <c r="G2" i="17"/>
  <c r="P23" i="9"/>
  <c r="K14" i="9"/>
  <c r="K20" i="9" s="1"/>
  <c r="AG13" i="9"/>
  <c r="V13" i="9"/>
  <c r="F13" i="9"/>
  <c r="AC13" i="9" s="1"/>
  <c r="E13" i="9"/>
  <c r="D13" i="9"/>
  <c r="C13" i="9"/>
  <c r="B13" i="9"/>
  <c r="A13" i="9"/>
  <c r="AN12" i="9"/>
  <c r="AG12" i="9"/>
  <c r="AF12" i="9"/>
  <c r="AB12" i="9"/>
  <c r="Z12" i="9"/>
  <c r="S12" i="9"/>
  <c r="O12" i="9"/>
  <c r="L12" i="9"/>
  <c r="F12" i="9"/>
  <c r="AC12" i="9" s="1"/>
  <c r="E12" i="9"/>
  <c r="D12" i="9"/>
  <c r="C12" i="9"/>
  <c r="B12" i="9"/>
  <c r="A12" i="9"/>
  <c r="AG11" i="9"/>
  <c r="V11" i="9"/>
  <c r="F11" i="9"/>
  <c r="AC11" i="9" s="1"/>
  <c r="E11" i="9"/>
  <c r="D11" i="9"/>
  <c r="C11" i="9"/>
  <c r="B11" i="9"/>
  <c r="A11" i="9"/>
  <c r="AN10" i="9"/>
  <c r="AG10" i="9"/>
  <c r="AF10" i="9"/>
  <c r="AB10" i="9"/>
  <c r="Z10" i="9"/>
  <c r="S10" i="9"/>
  <c r="R10" i="9"/>
  <c r="O10" i="9"/>
  <c r="L10" i="9"/>
  <c r="F10" i="9"/>
  <c r="E10" i="9"/>
  <c r="D10" i="9"/>
  <c r="C10" i="9"/>
  <c r="B10" i="9"/>
  <c r="A10" i="9"/>
  <c r="AN9" i="9"/>
  <c r="AM9" i="9"/>
  <c r="AF9" i="9"/>
  <c r="Z9" i="9"/>
  <c r="Y9" i="9"/>
  <c r="S9" i="9"/>
  <c r="R9" i="9"/>
  <c r="L9" i="9"/>
  <c r="K9" i="9"/>
  <c r="F9" i="9"/>
  <c r="AG9" i="9" s="1"/>
  <c r="E9" i="9"/>
  <c r="D9" i="9"/>
  <c r="C9" i="9"/>
  <c r="B9" i="9"/>
  <c r="A9" i="9"/>
  <c r="AB9" i="9" s="1"/>
  <c r="AD9" i="9" s="1"/>
  <c r="AN8" i="9"/>
  <c r="AM8" i="9"/>
  <c r="AF8" i="9"/>
  <c r="Z8" i="9"/>
  <c r="Y8" i="9"/>
  <c r="R8" i="9"/>
  <c r="L8" i="9"/>
  <c r="K8" i="9"/>
  <c r="F8" i="9"/>
  <c r="AL8" i="9" s="1"/>
  <c r="E8" i="9"/>
  <c r="U8" i="9" s="1"/>
  <c r="W8" i="9" s="1"/>
  <c r="D8" i="9"/>
  <c r="C8" i="9"/>
  <c r="B8" i="9"/>
  <c r="A8" i="9"/>
  <c r="AE8" i="9" s="1"/>
  <c r="AN7" i="9"/>
  <c r="AM7" i="9"/>
  <c r="AF7" i="9"/>
  <c r="AB7" i="9"/>
  <c r="AD7" i="9" s="1"/>
  <c r="Z7" i="9"/>
  <c r="Y7" i="9"/>
  <c r="S7" i="9"/>
  <c r="R7" i="9"/>
  <c r="L7" i="9"/>
  <c r="K7" i="9"/>
  <c r="F7" i="9"/>
  <c r="AG7" i="9" s="1"/>
  <c r="E7" i="9"/>
  <c r="D7" i="9"/>
  <c r="C7" i="9"/>
  <c r="B7" i="9"/>
  <c r="A7" i="9"/>
  <c r="AN6" i="9"/>
  <c r="AM6" i="9"/>
  <c r="AF6" i="9"/>
  <c r="Z6" i="9"/>
  <c r="Y6" i="9"/>
  <c r="W6" i="9"/>
  <c r="R6" i="9"/>
  <c r="L6" i="9"/>
  <c r="K6" i="9"/>
  <c r="F6" i="9"/>
  <c r="AL6" i="9" s="1"/>
  <c r="E6" i="9"/>
  <c r="U6" i="9" s="1"/>
  <c r="D6" i="9"/>
  <c r="C6" i="9"/>
  <c r="B6" i="9"/>
  <c r="A6" i="9"/>
  <c r="AE6" i="9" s="1"/>
  <c r="AN5" i="9"/>
  <c r="AM5" i="9"/>
  <c r="AF5" i="9"/>
  <c r="AB5" i="9"/>
  <c r="AD5" i="9" s="1"/>
  <c r="Z5" i="9"/>
  <c r="Y5" i="9"/>
  <c r="S5" i="9"/>
  <c r="R5" i="9"/>
  <c r="L5" i="9"/>
  <c r="K5" i="9"/>
  <c r="F5" i="9"/>
  <c r="AG5" i="9" s="1"/>
  <c r="E5" i="9"/>
  <c r="D5" i="9"/>
  <c r="C5" i="9"/>
  <c r="B5" i="9"/>
  <c r="A5" i="9"/>
  <c r="AN4" i="9"/>
  <c r="AN14" i="9" s="1"/>
  <c r="L24" i="9" s="1"/>
  <c r="AM4" i="9"/>
  <c r="AM14" i="9" s="1"/>
  <c r="K24" i="9" s="1"/>
  <c r="AF4" i="9"/>
  <c r="AF14" i="9" s="1"/>
  <c r="K23" i="9" s="1"/>
  <c r="Z4" i="9"/>
  <c r="Z14" i="9" s="1"/>
  <c r="L22" i="9" s="1"/>
  <c r="Y4" i="9"/>
  <c r="Y14" i="9" s="1"/>
  <c r="K22" i="9" s="1"/>
  <c r="R4" i="9"/>
  <c r="R14" i="9" s="1"/>
  <c r="K21" i="9" s="1"/>
  <c r="L4" i="9"/>
  <c r="L14" i="9" s="1"/>
  <c r="L20" i="9" s="1"/>
  <c r="K4" i="9"/>
  <c r="F4" i="9"/>
  <c r="AL4" i="9" s="1"/>
  <c r="AL14" i="9" s="1"/>
  <c r="J24" i="9" s="1"/>
  <c r="E4" i="9"/>
  <c r="D4" i="9"/>
  <c r="AE4" i="9" s="1"/>
  <c r="AE14" i="9" s="1"/>
  <c r="J23" i="9" s="1"/>
  <c r="C4" i="9"/>
  <c r="B4" i="9"/>
  <c r="A4" i="9"/>
  <c r="AI2" i="9"/>
  <c r="F24" i="9" s="1"/>
  <c r="O24" i="9" s="1"/>
  <c r="AB2" i="9"/>
  <c r="F23" i="9" s="1"/>
  <c r="O23" i="9" s="1"/>
  <c r="S23" i="9" s="1"/>
  <c r="T23" i="9" s="1"/>
  <c r="U2" i="9"/>
  <c r="X12" i="9" s="1"/>
  <c r="N2" i="9"/>
  <c r="N6" i="9" s="1"/>
  <c r="P6" i="9" s="1"/>
  <c r="G2" i="9"/>
  <c r="F20" i="9" s="1"/>
  <c r="F31" i="27"/>
  <c r="O31" i="27" s="1"/>
  <c r="S31" i="27" s="1"/>
  <c r="W31" i="27" s="1"/>
  <c r="F18" i="27"/>
  <c r="D18" i="27"/>
  <c r="C18" i="27"/>
  <c r="B18" i="27"/>
  <c r="F17" i="27"/>
  <c r="D17" i="27"/>
  <c r="C17" i="27"/>
  <c r="B17" i="27"/>
  <c r="F16" i="27"/>
  <c r="D16" i="27"/>
  <c r="C16" i="27"/>
  <c r="B16" i="27"/>
  <c r="F15" i="27"/>
  <c r="D15" i="27"/>
  <c r="C15" i="27"/>
  <c r="B15" i="27"/>
  <c r="F14" i="27"/>
  <c r="D14" i="27"/>
  <c r="C14" i="27"/>
  <c r="B14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4" i="27"/>
  <c r="AW2" i="27"/>
  <c r="F33" i="27" s="1"/>
  <c r="O33" i="27" s="1"/>
  <c r="S33" i="27" s="1"/>
  <c r="W33" i="27" s="1"/>
  <c r="AA33" i="27" s="1"/>
  <c r="AE33" i="27" s="1"/>
  <c r="AP2" i="27"/>
  <c r="F32" i="27" s="1"/>
  <c r="O32" i="27" s="1"/>
  <c r="S32" i="27" s="1"/>
  <c r="W32" i="27" s="1"/>
  <c r="AA32" i="27" s="1"/>
  <c r="AI2" i="27"/>
  <c r="AB2" i="27"/>
  <c r="F30" i="27" s="1"/>
  <c r="O30" i="27" s="1"/>
  <c r="S30" i="27" s="1"/>
  <c r="U2" i="27"/>
  <c r="F29" i="27" s="1"/>
  <c r="O29" i="27" s="1"/>
  <c r="N2" i="27"/>
  <c r="F28" i="27" s="1"/>
  <c r="G2" i="27"/>
  <c r="F27" i="27" s="1"/>
  <c r="Z25" i="5"/>
  <c r="L35" i="5" s="1"/>
  <c r="BB24" i="5"/>
  <c r="BA24" i="5"/>
  <c r="AT24" i="5"/>
  <c r="AN24" i="5"/>
  <c r="AM24" i="5"/>
  <c r="AF24" i="5"/>
  <c r="Z24" i="5"/>
  <c r="Y24" i="5"/>
  <c r="R24" i="5"/>
  <c r="L24" i="5"/>
  <c r="K24" i="5"/>
  <c r="F24" i="5"/>
  <c r="E24" i="5"/>
  <c r="AB24" i="5" s="1"/>
  <c r="AD24" i="5" s="1"/>
  <c r="D24" i="5"/>
  <c r="C24" i="5"/>
  <c r="B24" i="5"/>
  <c r="A24" i="5"/>
  <c r="BB23" i="5"/>
  <c r="BA23" i="5"/>
  <c r="AT23" i="5"/>
  <c r="AN23" i="5"/>
  <c r="AM23" i="5"/>
  <c r="AF23" i="5"/>
  <c r="Z23" i="5"/>
  <c r="Y23" i="5"/>
  <c r="R23" i="5"/>
  <c r="L23" i="5"/>
  <c r="K23" i="5"/>
  <c r="F23" i="5"/>
  <c r="E23" i="5"/>
  <c r="D23" i="5"/>
  <c r="C23" i="5"/>
  <c r="B23" i="5"/>
  <c r="A23" i="5"/>
  <c r="AN22" i="5"/>
  <c r="AL22" i="5"/>
  <c r="Z22" i="5"/>
  <c r="S22" i="5"/>
  <c r="L22" i="5"/>
  <c r="F22" i="5"/>
  <c r="AU22" i="5" s="1"/>
  <c r="E22" i="5"/>
  <c r="D22" i="5"/>
  <c r="C22" i="5"/>
  <c r="B22" i="5"/>
  <c r="AC22" i="5" s="1"/>
  <c r="A22" i="5"/>
  <c r="BB21" i="5"/>
  <c r="AU21" i="5"/>
  <c r="AN21" i="5"/>
  <c r="AC21" i="5"/>
  <c r="Z21" i="5"/>
  <c r="S21" i="5"/>
  <c r="L21" i="5"/>
  <c r="F21" i="5"/>
  <c r="AT21" i="5" s="1"/>
  <c r="E21" i="5"/>
  <c r="D21" i="5"/>
  <c r="C21" i="5"/>
  <c r="B21" i="5"/>
  <c r="AL21" i="5" s="1"/>
  <c r="A21" i="5"/>
  <c r="BB20" i="5"/>
  <c r="AU20" i="5"/>
  <c r="AN20" i="5"/>
  <c r="Z20" i="5"/>
  <c r="S20" i="5"/>
  <c r="L20" i="5"/>
  <c r="F20" i="5"/>
  <c r="AT20" i="5" s="1"/>
  <c r="E20" i="5"/>
  <c r="D20" i="5"/>
  <c r="C20" i="5"/>
  <c r="B20" i="5"/>
  <c r="AL20" i="5" s="1"/>
  <c r="A20" i="5"/>
  <c r="BB19" i="5"/>
  <c r="AU19" i="5"/>
  <c r="AN19" i="5"/>
  <c r="AL19" i="5"/>
  <c r="AC19" i="5"/>
  <c r="Z19" i="5"/>
  <c r="S19" i="5"/>
  <c r="L19" i="5"/>
  <c r="F19" i="5"/>
  <c r="AT19" i="5" s="1"/>
  <c r="E19" i="5"/>
  <c r="D19" i="5"/>
  <c r="C19" i="5"/>
  <c r="B19" i="5"/>
  <c r="A19" i="5"/>
  <c r="BB18" i="5"/>
  <c r="AU18" i="5"/>
  <c r="AN18" i="5"/>
  <c r="Z18" i="5"/>
  <c r="S18" i="5"/>
  <c r="L18" i="5"/>
  <c r="F18" i="5"/>
  <c r="AT18" i="5" s="1"/>
  <c r="E18" i="5"/>
  <c r="D18" i="5"/>
  <c r="C18" i="5"/>
  <c r="B18" i="5"/>
  <c r="AL18" i="5" s="1"/>
  <c r="A18" i="5"/>
  <c r="BB17" i="5"/>
  <c r="AU17" i="5"/>
  <c r="AN17" i="5"/>
  <c r="AC17" i="5"/>
  <c r="Z17" i="5"/>
  <c r="S17" i="5"/>
  <c r="L17" i="5"/>
  <c r="J17" i="5"/>
  <c r="F17" i="5"/>
  <c r="AT17" i="5" s="1"/>
  <c r="E17" i="5"/>
  <c r="D17" i="5"/>
  <c r="C17" i="5"/>
  <c r="B17" i="5"/>
  <c r="AL17" i="5" s="1"/>
  <c r="A17" i="5"/>
  <c r="BB16" i="5"/>
  <c r="AU16" i="5"/>
  <c r="AN16" i="5"/>
  <c r="AL16" i="5"/>
  <c r="Z16" i="5"/>
  <c r="S16" i="5"/>
  <c r="L16" i="5"/>
  <c r="F16" i="5"/>
  <c r="AT16" i="5" s="1"/>
  <c r="E16" i="5"/>
  <c r="D16" i="5"/>
  <c r="C16" i="5"/>
  <c r="B16" i="5"/>
  <c r="AC16" i="5" s="1"/>
  <c r="A16" i="5"/>
  <c r="BB15" i="5"/>
  <c r="AU15" i="5"/>
  <c r="AN15" i="5"/>
  <c r="AL15" i="5"/>
  <c r="AC15" i="5"/>
  <c r="Z15" i="5"/>
  <c r="S15" i="5"/>
  <c r="L15" i="5"/>
  <c r="F15" i="5"/>
  <c r="AT15" i="5" s="1"/>
  <c r="E15" i="5"/>
  <c r="D15" i="5"/>
  <c r="C15" i="5"/>
  <c r="B15" i="5"/>
  <c r="A15" i="5"/>
  <c r="BB14" i="5"/>
  <c r="AU14" i="5"/>
  <c r="AN14" i="5"/>
  <c r="AL14" i="5"/>
  <c r="Z14" i="5"/>
  <c r="S14" i="5"/>
  <c r="L14" i="5"/>
  <c r="F14" i="5"/>
  <c r="AT14" i="5" s="1"/>
  <c r="E14" i="5"/>
  <c r="D14" i="5"/>
  <c r="C14" i="5"/>
  <c r="B14" i="5"/>
  <c r="A14" i="5"/>
  <c r="BB13" i="5"/>
  <c r="AU13" i="5"/>
  <c r="AN13" i="5"/>
  <c r="AC13" i="5"/>
  <c r="Z13" i="5"/>
  <c r="S13" i="5"/>
  <c r="L13" i="5"/>
  <c r="F13" i="5"/>
  <c r="AT13" i="5" s="1"/>
  <c r="E13" i="5"/>
  <c r="D13" i="5"/>
  <c r="C13" i="5"/>
  <c r="B13" i="5"/>
  <c r="AL13" i="5" s="1"/>
  <c r="A13" i="5"/>
  <c r="BB12" i="5"/>
  <c r="AU12" i="5"/>
  <c r="AN12" i="5"/>
  <c r="Z12" i="5"/>
  <c r="S12" i="5"/>
  <c r="L12" i="5"/>
  <c r="F12" i="5"/>
  <c r="AT12" i="5" s="1"/>
  <c r="E12" i="5"/>
  <c r="D12" i="5"/>
  <c r="C12" i="5"/>
  <c r="B12" i="5"/>
  <c r="A12" i="5"/>
  <c r="BB11" i="5"/>
  <c r="AU11" i="5"/>
  <c r="AN11" i="5"/>
  <c r="AL11" i="5"/>
  <c r="AC11" i="5"/>
  <c r="Z11" i="5"/>
  <c r="S11" i="5"/>
  <c r="L11" i="5"/>
  <c r="F11" i="5"/>
  <c r="AT11" i="5" s="1"/>
  <c r="E11" i="5"/>
  <c r="D11" i="5"/>
  <c r="C11" i="5"/>
  <c r="B11" i="5"/>
  <c r="A11" i="5"/>
  <c r="BB10" i="5"/>
  <c r="AU10" i="5"/>
  <c r="AN10" i="5"/>
  <c r="Z10" i="5"/>
  <c r="S10" i="5"/>
  <c r="L10" i="5"/>
  <c r="F10" i="5"/>
  <c r="AT10" i="5" s="1"/>
  <c r="E10" i="5"/>
  <c r="D10" i="5"/>
  <c r="C10" i="5"/>
  <c r="B10" i="5"/>
  <c r="A10" i="5"/>
  <c r="BB9" i="5"/>
  <c r="AU9" i="5"/>
  <c r="AN9" i="5"/>
  <c r="AC9" i="5"/>
  <c r="Z9" i="5"/>
  <c r="S9" i="5"/>
  <c r="L9" i="5"/>
  <c r="J9" i="5"/>
  <c r="F9" i="5"/>
  <c r="AT9" i="5" s="1"/>
  <c r="E9" i="5"/>
  <c r="D9" i="5"/>
  <c r="C9" i="5"/>
  <c r="B9" i="5"/>
  <c r="A9" i="5"/>
  <c r="BB8" i="5"/>
  <c r="AU8" i="5"/>
  <c r="AN8" i="5"/>
  <c r="AL8" i="5"/>
  <c r="Z8" i="5"/>
  <c r="S8" i="5"/>
  <c r="L8" i="5"/>
  <c r="F8" i="5"/>
  <c r="AT8" i="5" s="1"/>
  <c r="E8" i="5"/>
  <c r="D8" i="5"/>
  <c r="C8" i="5"/>
  <c r="B8" i="5"/>
  <c r="A8" i="5"/>
  <c r="BB7" i="5"/>
  <c r="AU7" i="5"/>
  <c r="AN7" i="5"/>
  <c r="Z7" i="5"/>
  <c r="S7" i="5"/>
  <c r="L7" i="5"/>
  <c r="F7" i="5"/>
  <c r="AT7" i="5" s="1"/>
  <c r="E7" i="5"/>
  <c r="D7" i="5"/>
  <c r="AC7" i="5" s="1"/>
  <c r="C7" i="5"/>
  <c r="B7" i="5"/>
  <c r="A7" i="5"/>
  <c r="BB6" i="5"/>
  <c r="AU6" i="5"/>
  <c r="AN6" i="5"/>
  <c r="Z6" i="5"/>
  <c r="S6" i="5"/>
  <c r="L6" i="5"/>
  <c r="F6" i="5"/>
  <c r="AT6" i="5" s="1"/>
  <c r="E6" i="5"/>
  <c r="D6" i="5"/>
  <c r="V6" i="5" s="1"/>
  <c r="C6" i="5"/>
  <c r="B6" i="5"/>
  <c r="AS6" i="5" s="1"/>
  <c r="A6" i="5"/>
  <c r="BB5" i="5"/>
  <c r="AU5" i="5"/>
  <c r="AN5" i="5"/>
  <c r="Z5" i="5"/>
  <c r="S5" i="5"/>
  <c r="L5" i="5"/>
  <c r="F5" i="5"/>
  <c r="AT5" i="5" s="1"/>
  <c r="E5" i="5"/>
  <c r="D5" i="5"/>
  <c r="C5" i="5"/>
  <c r="B5" i="5"/>
  <c r="AL5" i="5" s="1"/>
  <c r="A5" i="5"/>
  <c r="BB4" i="5"/>
  <c r="BB25" i="5" s="1"/>
  <c r="L39" i="5" s="1"/>
  <c r="AU4" i="5"/>
  <c r="AU25" i="5" s="1"/>
  <c r="L38" i="5" s="1"/>
  <c r="AN4" i="5"/>
  <c r="AN25" i="5" s="1"/>
  <c r="L37" i="5" s="1"/>
  <c r="AJ4" i="5"/>
  <c r="AJ25" i="5" s="1"/>
  <c r="AC4" i="5"/>
  <c r="AC25" i="5" s="1"/>
  <c r="Z4" i="5"/>
  <c r="S4" i="5"/>
  <c r="S25" i="5" s="1"/>
  <c r="L34" i="5" s="1"/>
  <c r="L4" i="5"/>
  <c r="L25" i="5" s="1"/>
  <c r="L33" i="5" s="1"/>
  <c r="J4" i="5"/>
  <c r="J25" i="5" s="1"/>
  <c r="J33" i="5" s="1"/>
  <c r="F4" i="5"/>
  <c r="AT4" i="5" s="1"/>
  <c r="AT25" i="5" s="1"/>
  <c r="K38" i="5" s="1"/>
  <c r="E4" i="5"/>
  <c r="D4" i="5"/>
  <c r="C4" i="5"/>
  <c r="B4" i="5"/>
  <c r="AE4" i="5" s="1"/>
  <c r="AE25" i="5" s="1"/>
  <c r="J36" i="5" s="1"/>
  <c r="A4" i="5"/>
  <c r="AW2" i="5"/>
  <c r="AX4" i="5" s="1"/>
  <c r="AX25" i="5" s="1"/>
  <c r="AP2" i="5"/>
  <c r="F38" i="5" s="1"/>
  <c r="O38" i="5" s="1"/>
  <c r="AI2" i="5"/>
  <c r="F37" i="5" s="1"/>
  <c r="O37" i="5" s="1"/>
  <c r="S37" i="5" s="1"/>
  <c r="AB2" i="5"/>
  <c r="F36" i="5" s="1"/>
  <c r="O36" i="5" s="1"/>
  <c r="S36" i="5" s="1"/>
  <c r="T36" i="5" s="1"/>
  <c r="U2" i="5"/>
  <c r="N2" i="5"/>
  <c r="Q22" i="5" s="1"/>
  <c r="G2" i="5"/>
  <c r="J16" i="5" s="1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Z13" i="3" s="1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F39" i="3" s="1"/>
  <c r="O39" i="3" s="1"/>
  <c r="S39" i="3" s="1"/>
  <c r="W39" i="3" s="1"/>
  <c r="AA39" i="3" s="1"/>
  <c r="AE39" i="3" s="1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F68" i="25"/>
  <c r="E68" i="25"/>
  <c r="C68" i="25"/>
  <c r="L65" i="25"/>
  <c r="J65" i="25"/>
  <c r="E63" i="25"/>
  <c r="C63" i="25"/>
  <c r="S60" i="25"/>
  <c r="Q60" i="25"/>
  <c r="E58" i="25"/>
  <c r="C58" i="25"/>
  <c r="L55" i="25"/>
  <c r="J55" i="25"/>
  <c r="E53" i="25"/>
  <c r="C53" i="25"/>
  <c r="Z48" i="25"/>
  <c r="X48" i="25"/>
  <c r="F48" i="25"/>
  <c r="E48" i="25"/>
  <c r="C48" i="25"/>
  <c r="M45" i="25"/>
  <c r="L45" i="25"/>
  <c r="J45" i="25"/>
  <c r="E43" i="25"/>
  <c r="C43" i="25"/>
  <c r="S40" i="25"/>
  <c r="Q40" i="25"/>
  <c r="E38" i="25"/>
  <c r="C38" i="25"/>
  <c r="L35" i="25"/>
  <c r="J35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E8" i="21" s="1"/>
  <c r="A8" i="21" s="1"/>
  <c r="E13" i="20"/>
  <c r="E9" i="20"/>
  <c r="M35" i="25" s="1"/>
  <c r="M4" i="20"/>
  <c r="S23" i="20" s="1"/>
  <c r="L4" i="20"/>
  <c r="E8" i="20" s="1"/>
  <c r="A8" i="20" s="1"/>
  <c r="E39" i="19"/>
  <c r="J38" i="19"/>
  <c r="E37" i="19"/>
  <c r="B68" i="25" s="1"/>
  <c r="E35" i="19"/>
  <c r="F63" i="25" s="1"/>
  <c r="E33" i="19"/>
  <c r="B63" i="25" s="1"/>
  <c r="E31" i="19"/>
  <c r="J30" i="19"/>
  <c r="E29" i="19"/>
  <c r="B48" i="25" s="1"/>
  <c r="E25" i="19"/>
  <c r="F43" i="25" s="1"/>
  <c r="E23" i="19"/>
  <c r="B43" i="25" s="1"/>
  <c r="E21" i="19"/>
  <c r="F58" i="25" s="1"/>
  <c r="J20" i="19"/>
  <c r="E19" i="19"/>
  <c r="B58" i="25" s="1"/>
  <c r="Q13" i="19"/>
  <c r="E13" i="19"/>
  <c r="F38" i="25" s="1"/>
  <c r="Q12" i="19"/>
  <c r="Q11" i="19"/>
  <c r="Q10" i="19"/>
  <c r="Q9" i="19"/>
  <c r="E9" i="19"/>
  <c r="F33" i="25" s="1"/>
  <c r="Q8" i="19"/>
  <c r="M4" i="19"/>
  <c r="S26" i="19" s="1"/>
  <c r="L4" i="19"/>
  <c r="E34" i="19" s="1"/>
  <c r="A34" i="19" s="1"/>
  <c r="N36" i="4"/>
  <c r="N35" i="4"/>
  <c r="N32" i="4"/>
  <c r="N31" i="4"/>
  <c r="F20" i="4"/>
  <c r="E18" i="27" s="1"/>
  <c r="B20" i="4"/>
  <c r="A18" i="27" s="1"/>
  <c r="F19" i="4"/>
  <c r="E17" i="27" s="1"/>
  <c r="B19" i="4"/>
  <c r="A17" i="27" s="1"/>
  <c r="F18" i="4"/>
  <c r="E16" i="27" s="1"/>
  <c r="B18" i="4"/>
  <c r="A16" i="27" s="1"/>
  <c r="F17" i="4"/>
  <c r="E15" i="27" s="1"/>
  <c r="B17" i="4"/>
  <c r="A15" i="27" s="1"/>
  <c r="F16" i="4"/>
  <c r="E14" i="27" s="1"/>
  <c r="B16" i="4"/>
  <c r="A14" i="27" s="1"/>
  <c r="F15" i="4"/>
  <c r="E13" i="27" s="1"/>
  <c r="B15" i="4"/>
  <c r="A13" i="27" s="1"/>
  <c r="F14" i="4"/>
  <c r="E12" i="27" s="1"/>
  <c r="B14" i="4"/>
  <c r="A12" i="27" s="1"/>
  <c r="F13" i="4"/>
  <c r="E11" i="27" s="1"/>
  <c r="B13" i="4"/>
  <c r="A11" i="27" s="1"/>
  <c r="F12" i="4"/>
  <c r="E10" i="27" s="1"/>
  <c r="B12" i="4"/>
  <c r="A10" i="27" s="1"/>
  <c r="F11" i="4"/>
  <c r="E9" i="27" s="1"/>
  <c r="B11" i="4"/>
  <c r="A9" i="27" s="1"/>
  <c r="F10" i="4"/>
  <c r="E8" i="27" s="1"/>
  <c r="B10" i="4"/>
  <c r="A8" i="27" s="1"/>
  <c r="F9" i="4"/>
  <c r="E7" i="27" s="1"/>
  <c r="B9" i="4"/>
  <c r="A7" i="27" s="1"/>
  <c r="F8" i="4"/>
  <c r="E6" i="27" s="1"/>
  <c r="B8" i="4"/>
  <c r="A6" i="27" s="1"/>
  <c r="F7" i="4"/>
  <c r="E5" i="27" s="1"/>
  <c r="B7" i="4"/>
  <c r="A5" i="27" s="1"/>
  <c r="F6" i="4"/>
  <c r="E4" i="27" s="1"/>
  <c r="B6" i="4"/>
  <c r="I4" i="25" s="1"/>
  <c r="L20" i="1"/>
  <c r="E18" i="3" s="1"/>
  <c r="B20" i="1"/>
  <c r="A18" i="3" s="1"/>
  <c r="L19" i="1"/>
  <c r="E17" i="3" s="1"/>
  <c r="B19" i="1"/>
  <c r="A17" i="3" s="1"/>
  <c r="L18" i="1"/>
  <c r="E16" i="3" s="1"/>
  <c r="B18" i="1"/>
  <c r="A16" i="3" s="1"/>
  <c r="L17" i="1"/>
  <c r="E15" i="3" s="1"/>
  <c r="B17" i="1"/>
  <c r="A15" i="3" s="1"/>
  <c r="L16" i="1"/>
  <c r="E14" i="3" s="1"/>
  <c r="B16" i="1"/>
  <c r="A14" i="3" s="1"/>
  <c r="L15" i="1"/>
  <c r="E13" i="3" s="1"/>
  <c r="B15" i="1"/>
  <c r="A13" i="3" s="1"/>
  <c r="L14" i="1"/>
  <c r="E12" i="3" s="1"/>
  <c r="B14" i="1"/>
  <c r="A12" i="3" s="1"/>
  <c r="L13" i="1"/>
  <c r="E11" i="3" s="1"/>
  <c r="B13" i="1"/>
  <c r="A11" i="3" s="1"/>
  <c r="L12" i="1"/>
  <c r="E10" i="3" s="1"/>
  <c r="B12" i="1"/>
  <c r="A10" i="3" s="1"/>
  <c r="L11" i="1"/>
  <c r="E9" i="3" s="1"/>
  <c r="B11" i="1"/>
  <c r="A9" i="3" s="1"/>
  <c r="L10" i="1"/>
  <c r="E8" i="3" s="1"/>
  <c r="B10" i="1"/>
  <c r="A8" i="3" s="1"/>
  <c r="L9" i="1"/>
  <c r="E7" i="3" s="1"/>
  <c r="A7" i="3"/>
  <c r="L8" i="1"/>
  <c r="E6" i="3" s="1"/>
  <c r="B8" i="1"/>
  <c r="A6" i="3" s="1"/>
  <c r="L7" i="1"/>
  <c r="E5" i="3" s="1"/>
  <c r="B7" i="1"/>
  <c r="B6" i="25" s="1"/>
  <c r="L6" i="1"/>
  <c r="E4" i="3" s="1"/>
  <c r="B6" i="1"/>
  <c r="A4" i="3" s="1"/>
  <c r="H39" i="5" l="1"/>
  <c r="AS12" i="5"/>
  <c r="Q12" i="5"/>
  <c r="AE12" i="5"/>
  <c r="J24" i="19"/>
  <c r="AL4" i="5"/>
  <c r="AL25" i="5" s="1"/>
  <c r="J37" i="5" s="1"/>
  <c r="AS5" i="5"/>
  <c r="AX6" i="5"/>
  <c r="H7" i="5"/>
  <c r="J8" i="5"/>
  <c r="AS11" i="5"/>
  <c r="AJ11" i="5"/>
  <c r="Q11" i="5"/>
  <c r="AE11" i="5"/>
  <c r="AC12" i="5"/>
  <c r="AC20" i="5"/>
  <c r="F3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G24" i="5"/>
  <c r="I24" i="5" s="1"/>
  <c r="Q4" i="5"/>
  <c r="Q25" i="5" s="1"/>
  <c r="J34" i="5" s="1"/>
  <c r="V5" i="5"/>
  <c r="AC6" i="5"/>
  <c r="J7" i="5"/>
  <c r="AS10" i="5"/>
  <c r="AJ10" i="5"/>
  <c r="Q10" i="5"/>
  <c r="AE10" i="5"/>
  <c r="AL12" i="5"/>
  <c r="J15" i="5"/>
  <c r="AW22" i="5"/>
  <c r="AY22" i="5" s="1"/>
  <c r="H37" i="5"/>
  <c r="AS4" i="5"/>
  <c r="AS25" i="5" s="1"/>
  <c r="J38" i="5" s="1"/>
  <c r="AX5" i="5"/>
  <c r="H6" i="5"/>
  <c r="AE6" i="5"/>
  <c r="AS9" i="5"/>
  <c r="AJ9" i="5"/>
  <c r="Q9" i="5"/>
  <c r="AE9" i="5"/>
  <c r="AC10" i="5"/>
  <c r="J14" i="5"/>
  <c r="AC18" i="5"/>
  <c r="J22" i="5"/>
  <c r="AW23" i="5"/>
  <c r="AY23" i="5" s="1"/>
  <c r="AX23" i="5"/>
  <c r="Q5" i="5"/>
  <c r="F35" i="5"/>
  <c r="O35" i="5" s="1"/>
  <c r="P35" i="5" s="1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4" i="5"/>
  <c r="V25" i="5" s="1"/>
  <c r="AC5" i="5"/>
  <c r="J6" i="5"/>
  <c r="AJ6" i="5"/>
  <c r="AS7" i="5"/>
  <c r="AJ7" i="5"/>
  <c r="Q7" i="5"/>
  <c r="AE7" i="5"/>
  <c r="AS8" i="5"/>
  <c r="AJ8" i="5"/>
  <c r="Q8" i="5"/>
  <c r="AE8" i="5"/>
  <c r="AL10" i="5"/>
  <c r="J13" i="5"/>
  <c r="J21" i="5"/>
  <c r="H5" i="5"/>
  <c r="AE5" i="5"/>
  <c r="AL6" i="5"/>
  <c r="AC8" i="5"/>
  <c r="AL9" i="5"/>
  <c r="J12" i="5"/>
  <c r="J20" i="5"/>
  <c r="AX24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F39" i="5"/>
  <c r="O39" i="5" s="1"/>
  <c r="H36" i="5"/>
  <c r="J5" i="5"/>
  <c r="AJ5" i="5"/>
  <c r="Q6" i="5"/>
  <c r="J11" i="5"/>
  <c r="AS14" i="5"/>
  <c r="Q14" i="5"/>
  <c r="J19" i="5"/>
  <c r="N24" i="5"/>
  <c r="P24" i="5" s="1"/>
  <c r="J34" i="19"/>
  <c r="H4" i="5"/>
  <c r="H25" i="5" s="1"/>
  <c r="AL7" i="5"/>
  <c r="J10" i="5"/>
  <c r="AS13" i="5"/>
  <c r="Q13" i="5"/>
  <c r="AC14" i="5"/>
  <c r="J18" i="5"/>
  <c r="AZ20" i="3"/>
  <c r="AZ24" i="3"/>
  <c r="K4" i="5"/>
  <c r="K25" i="5" s="1"/>
  <c r="K33" i="5" s="1"/>
  <c r="U4" i="5"/>
  <c r="U25" i="5" s="1"/>
  <c r="G35" i="5" s="1"/>
  <c r="AM4" i="5"/>
  <c r="AM25" i="5" s="1"/>
  <c r="K37" i="5" s="1"/>
  <c r="AW4" i="5"/>
  <c r="AW25" i="5" s="1"/>
  <c r="G39" i="5" s="1"/>
  <c r="K5" i="5"/>
  <c r="U5" i="5"/>
  <c r="AM5" i="5"/>
  <c r="AW5" i="5"/>
  <c r="K6" i="5"/>
  <c r="U6" i="5"/>
  <c r="AD6" i="5"/>
  <c r="AM6" i="5"/>
  <c r="AW6" i="5"/>
  <c r="K7" i="5"/>
  <c r="U7" i="5"/>
  <c r="W7" i="5" s="1"/>
  <c r="AM7" i="5"/>
  <c r="AW7" i="5"/>
  <c r="K8" i="5"/>
  <c r="U8" i="5"/>
  <c r="AM8" i="5"/>
  <c r="AW8" i="5"/>
  <c r="AY8" i="5" s="1"/>
  <c r="K9" i="5"/>
  <c r="U9" i="5"/>
  <c r="AM9" i="5"/>
  <c r="AW9" i="5"/>
  <c r="K10" i="5"/>
  <c r="U10" i="5"/>
  <c r="AM10" i="5"/>
  <c r="AW10" i="5"/>
  <c r="K11" i="5"/>
  <c r="U11" i="5"/>
  <c r="W11" i="5" s="1"/>
  <c r="AM11" i="5"/>
  <c r="AW11" i="5"/>
  <c r="K12" i="5"/>
  <c r="U12" i="5"/>
  <c r="AM12" i="5"/>
  <c r="AW12" i="5"/>
  <c r="AY12" i="5" s="1"/>
  <c r="K13" i="5"/>
  <c r="U13" i="5"/>
  <c r="AM13" i="5"/>
  <c r="AW13" i="5"/>
  <c r="K14" i="5"/>
  <c r="U14" i="5"/>
  <c r="AD14" i="5"/>
  <c r="AM14" i="5"/>
  <c r="AW14" i="5"/>
  <c r="K15" i="5"/>
  <c r="U15" i="5"/>
  <c r="W15" i="5" s="1"/>
  <c r="AM15" i="5"/>
  <c r="AW15" i="5"/>
  <c r="K16" i="5"/>
  <c r="U16" i="5"/>
  <c r="AM16" i="5"/>
  <c r="AW16" i="5"/>
  <c r="AY16" i="5" s="1"/>
  <c r="K17" i="5"/>
  <c r="U17" i="5"/>
  <c r="AM17" i="5"/>
  <c r="AW17" i="5"/>
  <c r="K18" i="5"/>
  <c r="U18" i="5"/>
  <c r="AM18" i="5"/>
  <c r="AW18" i="5"/>
  <c r="K19" i="5"/>
  <c r="U19" i="5"/>
  <c r="W19" i="5" s="1"/>
  <c r="AM19" i="5"/>
  <c r="AW19" i="5"/>
  <c r="K20" i="5"/>
  <c r="U20" i="5"/>
  <c r="AM20" i="5"/>
  <c r="AW20" i="5"/>
  <c r="AY20" i="5" s="1"/>
  <c r="K21" i="5"/>
  <c r="U21" i="5"/>
  <c r="AM21" i="5"/>
  <c r="AW21" i="5"/>
  <c r="K22" i="5"/>
  <c r="U22" i="5"/>
  <c r="AD22" i="5"/>
  <c r="AM22" i="5"/>
  <c r="AX22" i="5"/>
  <c r="N23" i="5"/>
  <c r="P23" i="5" s="1"/>
  <c r="AZ24" i="5"/>
  <c r="Q24" i="5"/>
  <c r="AP24" i="5"/>
  <c r="AR24" i="5" s="1"/>
  <c r="P37" i="5"/>
  <c r="AE13" i="5"/>
  <c r="AE14" i="5"/>
  <c r="AE15" i="5"/>
  <c r="AE16" i="5"/>
  <c r="AE17" i="5"/>
  <c r="AE18" i="5"/>
  <c r="AE19" i="5"/>
  <c r="AE20" i="5"/>
  <c r="AE21" i="5"/>
  <c r="AE22" i="5"/>
  <c r="AB23" i="5"/>
  <c r="AD23" i="5" s="1"/>
  <c r="AE24" i="5"/>
  <c r="P36" i="5"/>
  <c r="AZ19" i="3"/>
  <c r="AZ23" i="3"/>
  <c r="N4" i="5"/>
  <c r="N25" i="5" s="1"/>
  <c r="G34" i="5" s="1"/>
  <c r="W4" i="5"/>
  <c r="W25" i="5" s="1"/>
  <c r="I35" i="5" s="1"/>
  <c r="AF4" i="5"/>
  <c r="AF25" i="5" s="1"/>
  <c r="K36" i="5" s="1"/>
  <c r="AP4" i="5"/>
  <c r="AP25" i="5" s="1"/>
  <c r="G38" i="5" s="1"/>
  <c r="N5" i="5"/>
  <c r="W5" i="5"/>
  <c r="AF5" i="5"/>
  <c r="AP5" i="5"/>
  <c r="AY5" i="5"/>
  <c r="N6" i="5"/>
  <c r="W6" i="5"/>
  <c r="AF6" i="5"/>
  <c r="AP6" i="5"/>
  <c r="AY6" i="5"/>
  <c r="N7" i="5"/>
  <c r="AF7" i="5"/>
  <c r="AP7" i="5"/>
  <c r="AY7" i="5"/>
  <c r="N8" i="5"/>
  <c r="W8" i="5"/>
  <c r="AF8" i="5"/>
  <c r="AP8" i="5"/>
  <c r="N9" i="5"/>
  <c r="P9" i="5" s="1"/>
  <c r="W9" i="5"/>
  <c r="AF9" i="5"/>
  <c r="AP9" i="5"/>
  <c r="AY9" i="5"/>
  <c r="N10" i="5"/>
  <c r="W10" i="5"/>
  <c r="AF10" i="5"/>
  <c r="AP10" i="5"/>
  <c r="AR10" i="5" s="1"/>
  <c r="AY10" i="5"/>
  <c r="N11" i="5"/>
  <c r="AF11" i="5"/>
  <c r="AP11" i="5"/>
  <c r="AY11" i="5"/>
  <c r="N12" i="5"/>
  <c r="W12" i="5"/>
  <c r="AF12" i="5"/>
  <c r="AP12" i="5"/>
  <c r="N13" i="5"/>
  <c r="W13" i="5"/>
  <c r="AF13" i="5"/>
  <c r="AP13" i="5"/>
  <c r="AY13" i="5"/>
  <c r="N14" i="5"/>
  <c r="W14" i="5"/>
  <c r="AF14" i="5"/>
  <c r="AP14" i="5"/>
  <c r="AY14" i="5"/>
  <c r="N15" i="5"/>
  <c r="AF15" i="5"/>
  <c r="AP15" i="5"/>
  <c r="AY15" i="5"/>
  <c r="N16" i="5"/>
  <c r="W16" i="5"/>
  <c r="AF16" i="5"/>
  <c r="AP16" i="5"/>
  <c r="N17" i="5"/>
  <c r="P17" i="5" s="1"/>
  <c r="W17" i="5"/>
  <c r="AF17" i="5"/>
  <c r="AP17" i="5"/>
  <c r="AY17" i="5"/>
  <c r="N18" i="5"/>
  <c r="W18" i="5"/>
  <c r="AF18" i="5"/>
  <c r="AP18" i="5"/>
  <c r="AR18" i="5" s="1"/>
  <c r="AY18" i="5"/>
  <c r="N19" i="5"/>
  <c r="AF19" i="5"/>
  <c r="AP19" i="5"/>
  <c r="AY19" i="5"/>
  <c r="N20" i="5"/>
  <c r="W20" i="5"/>
  <c r="AF20" i="5"/>
  <c r="AP20" i="5"/>
  <c r="N21" i="5"/>
  <c r="W21" i="5"/>
  <c r="AF21" i="5"/>
  <c r="AP21" i="5"/>
  <c r="AY21" i="5"/>
  <c r="N22" i="5"/>
  <c r="W22" i="5"/>
  <c r="AF22" i="5"/>
  <c r="AP22" i="5"/>
  <c r="AZ22" i="5"/>
  <c r="AZ23" i="5"/>
  <c r="Q23" i="5"/>
  <c r="AP23" i="5"/>
  <c r="AR23" i="5" s="1"/>
  <c r="H24" i="5"/>
  <c r="U24" i="5"/>
  <c r="W24" i="5" s="1"/>
  <c r="AS24" i="5"/>
  <c r="F34" i="5"/>
  <c r="W37" i="5"/>
  <c r="X37" i="5" s="1"/>
  <c r="T37" i="5"/>
  <c r="O4" i="5"/>
  <c r="O25" i="5" s="1"/>
  <c r="X4" i="5"/>
  <c r="X25" i="5" s="1"/>
  <c r="J35" i="5" s="1"/>
  <c r="AG4" i="5"/>
  <c r="AG25" i="5" s="1"/>
  <c r="L36" i="5" s="1"/>
  <c r="AQ4" i="5"/>
  <c r="AQ25" i="5" s="1"/>
  <c r="AZ4" i="5"/>
  <c r="AZ25" i="5" s="1"/>
  <c r="J39" i="5" s="1"/>
  <c r="O5" i="5"/>
  <c r="X5" i="5"/>
  <c r="AG5" i="5"/>
  <c r="AQ5" i="5"/>
  <c r="AZ5" i="5"/>
  <c r="O6" i="5"/>
  <c r="X6" i="5"/>
  <c r="AG6" i="5"/>
  <c r="AQ6" i="5"/>
  <c r="AZ6" i="5"/>
  <c r="O7" i="5"/>
  <c r="X7" i="5"/>
  <c r="AG7" i="5"/>
  <c r="AQ7" i="5"/>
  <c r="AZ7" i="5"/>
  <c r="O8" i="5"/>
  <c r="X8" i="5"/>
  <c r="AG8" i="5"/>
  <c r="AQ8" i="5"/>
  <c r="AZ8" i="5"/>
  <c r="O9" i="5"/>
  <c r="X9" i="5"/>
  <c r="AG9" i="5"/>
  <c r="AQ9" i="5"/>
  <c r="AZ9" i="5"/>
  <c r="O10" i="5"/>
  <c r="X10" i="5"/>
  <c r="AG10" i="5"/>
  <c r="AQ10" i="5"/>
  <c r="AZ10" i="5"/>
  <c r="O11" i="5"/>
  <c r="X11" i="5"/>
  <c r="AG11" i="5"/>
  <c r="AQ11" i="5"/>
  <c r="AZ11" i="5"/>
  <c r="O12" i="5"/>
  <c r="X12" i="5"/>
  <c r="AG12" i="5"/>
  <c r="AQ12" i="5"/>
  <c r="AZ12" i="5"/>
  <c r="O13" i="5"/>
  <c r="X13" i="5"/>
  <c r="AG13" i="5"/>
  <c r="AQ13" i="5"/>
  <c r="AZ13" i="5"/>
  <c r="O14" i="5"/>
  <c r="X14" i="5"/>
  <c r="AG14" i="5"/>
  <c r="AQ14" i="5"/>
  <c r="AZ14" i="5"/>
  <c r="O15" i="5"/>
  <c r="X15" i="5"/>
  <c r="AG15" i="5"/>
  <c r="AQ15" i="5"/>
  <c r="AZ15" i="5"/>
  <c r="O16" i="5"/>
  <c r="X16" i="5"/>
  <c r="AG16" i="5"/>
  <c r="AQ16" i="5"/>
  <c r="AZ16" i="5"/>
  <c r="O17" i="5"/>
  <c r="X17" i="5"/>
  <c r="AG17" i="5"/>
  <c r="AQ17" i="5"/>
  <c r="AZ17" i="5"/>
  <c r="O18" i="5"/>
  <c r="X18" i="5"/>
  <c r="AG18" i="5"/>
  <c r="AQ18" i="5"/>
  <c r="AZ18" i="5"/>
  <c r="O19" i="5"/>
  <c r="X19" i="5"/>
  <c r="AG19" i="5"/>
  <c r="AQ19" i="5"/>
  <c r="AZ19" i="5"/>
  <c r="O20" i="5"/>
  <c r="X20" i="5"/>
  <c r="AG20" i="5"/>
  <c r="AQ20" i="5"/>
  <c r="AZ20" i="5"/>
  <c r="O21" i="5"/>
  <c r="X21" i="5"/>
  <c r="AG21" i="5"/>
  <c r="AQ21" i="5"/>
  <c r="AZ21" i="5"/>
  <c r="O22" i="5"/>
  <c r="X22" i="5"/>
  <c r="AG22" i="5"/>
  <c r="AQ22" i="5"/>
  <c r="BA22" i="5"/>
  <c r="G23" i="5"/>
  <c r="I23" i="5" s="1"/>
  <c r="AE23" i="5"/>
  <c r="V24" i="5"/>
  <c r="AI24" i="5"/>
  <c r="AK24" i="5" s="1"/>
  <c r="AZ22" i="3"/>
  <c r="S38" i="5"/>
  <c r="P38" i="5"/>
  <c r="G4" i="5"/>
  <c r="G25" i="5" s="1"/>
  <c r="G33" i="5" s="1"/>
  <c r="P4" i="5"/>
  <c r="P25" i="5" s="1"/>
  <c r="I34" i="5" s="1"/>
  <c r="Y4" i="5"/>
  <c r="Y25" i="5" s="1"/>
  <c r="K35" i="5" s="1"/>
  <c r="AI4" i="5"/>
  <c r="AI25" i="5" s="1"/>
  <c r="G37" i="5" s="1"/>
  <c r="AR4" i="5"/>
  <c r="AR25" i="5" s="1"/>
  <c r="I38" i="5" s="1"/>
  <c r="BA4" i="5"/>
  <c r="BA25" i="5" s="1"/>
  <c r="K39" i="5" s="1"/>
  <c r="G5" i="5"/>
  <c r="P5" i="5"/>
  <c r="Y5" i="5"/>
  <c r="AI5" i="5"/>
  <c r="AR5" i="5"/>
  <c r="BA5" i="5"/>
  <c r="G6" i="5"/>
  <c r="P6" i="5"/>
  <c r="Y6" i="5"/>
  <c r="AI6" i="5"/>
  <c r="AR6" i="5"/>
  <c r="BA6" i="5"/>
  <c r="G7" i="5"/>
  <c r="P7" i="5"/>
  <c r="Y7" i="5"/>
  <c r="AI7" i="5"/>
  <c r="AR7" i="5"/>
  <c r="BA7" i="5"/>
  <c r="G8" i="5"/>
  <c r="P8" i="5"/>
  <c r="Y8" i="5"/>
  <c r="AI8" i="5"/>
  <c r="AK8" i="5" s="1"/>
  <c r="AR8" i="5"/>
  <c r="BA8" i="5"/>
  <c r="G9" i="5"/>
  <c r="Y9" i="5"/>
  <c r="AI9" i="5"/>
  <c r="AR9" i="5"/>
  <c r="BA9" i="5"/>
  <c r="G10" i="5"/>
  <c r="P10" i="5"/>
  <c r="Y10" i="5"/>
  <c r="AI10" i="5"/>
  <c r="BA10" i="5"/>
  <c r="G11" i="5"/>
  <c r="P11" i="5"/>
  <c r="Y11" i="5"/>
  <c r="AI11" i="5"/>
  <c r="AR11" i="5"/>
  <c r="BA11" i="5"/>
  <c r="G12" i="5"/>
  <c r="P12" i="5"/>
  <c r="Y12" i="5"/>
  <c r="AI12" i="5"/>
  <c r="AK12" i="5" s="1"/>
  <c r="AR12" i="5"/>
  <c r="BA12" i="5"/>
  <c r="G13" i="5"/>
  <c r="P13" i="5"/>
  <c r="Y13" i="5"/>
  <c r="AI13" i="5"/>
  <c r="AR13" i="5"/>
  <c r="BA13" i="5"/>
  <c r="G14" i="5"/>
  <c r="P14" i="5"/>
  <c r="Y14" i="5"/>
  <c r="AI14" i="5"/>
  <c r="AR14" i="5"/>
  <c r="BA14" i="5"/>
  <c r="G15" i="5"/>
  <c r="P15" i="5"/>
  <c r="Y15" i="5"/>
  <c r="AI15" i="5"/>
  <c r="AR15" i="5"/>
  <c r="BA15" i="5"/>
  <c r="G16" i="5"/>
  <c r="P16" i="5"/>
  <c r="Y16" i="5"/>
  <c r="AI16" i="5"/>
  <c r="AK16" i="5" s="1"/>
  <c r="AR16" i="5"/>
  <c r="BA16" i="5"/>
  <c r="G17" i="5"/>
  <c r="Y17" i="5"/>
  <c r="AI17" i="5"/>
  <c r="AR17" i="5"/>
  <c r="BA17" i="5"/>
  <c r="G18" i="5"/>
  <c r="P18" i="5"/>
  <c r="Y18" i="5"/>
  <c r="AI18" i="5"/>
  <c r="BA18" i="5"/>
  <c r="G19" i="5"/>
  <c r="P19" i="5"/>
  <c r="Y19" i="5"/>
  <c r="AI19" i="5"/>
  <c r="AR19" i="5"/>
  <c r="BA19" i="5"/>
  <c r="G20" i="5"/>
  <c r="P20" i="5"/>
  <c r="Y20" i="5"/>
  <c r="AI20" i="5"/>
  <c r="AK20" i="5" s="1"/>
  <c r="AR20" i="5"/>
  <c r="BA20" i="5"/>
  <c r="G21" i="5"/>
  <c r="P21" i="5"/>
  <c r="Y21" i="5"/>
  <c r="AI21" i="5"/>
  <c r="AR21" i="5"/>
  <c r="BA21" i="5"/>
  <c r="G22" i="5"/>
  <c r="P22" i="5"/>
  <c r="Y22" i="5"/>
  <c r="AI22" i="5"/>
  <c r="AR22" i="5"/>
  <c r="BB22" i="5"/>
  <c r="H23" i="5"/>
  <c r="U23" i="5"/>
  <c r="W23" i="5" s="1"/>
  <c r="AS23" i="5"/>
  <c r="AJ24" i="5"/>
  <c r="AW24" i="5"/>
  <c r="AY24" i="5" s="1"/>
  <c r="AJ12" i="5"/>
  <c r="AJ13" i="5"/>
  <c r="AJ14" i="5"/>
  <c r="Q15" i="5"/>
  <c r="AJ15" i="5"/>
  <c r="AS15" i="5"/>
  <c r="Q16" i="5"/>
  <c r="AJ16" i="5"/>
  <c r="AS16" i="5"/>
  <c r="Q17" i="5"/>
  <c r="AJ17" i="5"/>
  <c r="AS17" i="5"/>
  <c r="Q18" i="5"/>
  <c r="AJ18" i="5"/>
  <c r="AS18" i="5"/>
  <c r="Q19" i="5"/>
  <c r="AJ19" i="5"/>
  <c r="AS19" i="5"/>
  <c r="Q20" i="5"/>
  <c r="AJ20" i="5"/>
  <c r="AS20" i="5"/>
  <c r="Q21" i="5"/>
  <c r="AJ21" i="5"/>
  <c r="AS21" i="5"/>
  <c r="AJ22" i="5"/>
  <c r="AS22" i="5"/>
  <c r="V23" i="5"/>
  <c r="AI23" i="5"/>
  <c r="AK23" i="5" s="1"/>
  <c r="AZ21" i="3"/>
  <c r="I4" i="5"/>
  <c r="I25" i="5" s="1"/>
  <c r="I33" i="5" s="1"/>
  <c r="R4" i="5"/>
  <c r="R25" i="5" s="1"/>
  <c r="K34" i="5" s="1"/>
  <c r="AB4" i="5"/>
  <c r="AB25" i="5" s="1"/>
  <c r="G36" i="5" s="1"/>
  <c r="I5" i="5"/>
  <c r="R5" i="5"/>
  <c r="AB5" i="5"/>
  <c r="AD5" i="5" s="1"/>
  <c r="AK5" i="5"/>
  <c r="I6" i="5"/>
  <c r="R6" i="5"/>
  <c r="AB6" i="5"/>
  <c r="AK6" i="5"/>
  <c r="I7" i="5"/>
  <c r="R7" i="5"/>
  <c r="AB7" i="5"/>
  <c r="AD7" i="5" s="1"/>
  <c r="AK7" i="5"/>
  <c r="I8" i="5"/>
  <c r="R8" i="5"/>
  <c r="AB8" i="5"/>
  <c r="AD8" i="5" s="1"/>
  <c r="I9" i="5"/>
  <c r="R9" i="5"/>
  <c r="AB9" i="5"/>
  <c r="AD9" i="5" s="1"/>
  <c r="AK9" i="5"/>
  <c r="I10" i="5"/>
  <c r="R10" i="5"/>
  <c r="AB10" i="5"/>
  <c r="AD10" i="5" s="1"/>
  <c r="AK10" i="5"/>
  <c r="I11" i="5"/>
  <c r="R11" i="5"/>
  <c r="AB11" i="5"/>
  <c r="AD11" i="5" s="1"/>
  <c r="AK11" i="5"/>
  <c r="I12" i="5"/>
  <c r="R12" i="5"/>
  <c r="AB12" i="5"/>
  <c r="AD12" i="5" s="1"/>
  <c r="I13" i="5"/>
  <c r="R13" i="5"/>
  <c r="AB13" i="5"/>
  <c r="AD13" i="5" s="1"/>
  <c r="AK13" i="5"/>
  <c r="I14" i="5"/>
  <c r="R14" i="5"/>
  <c r="AB14" i="5"/>
  <c r="AK14" i="5"/>
  <c r="I15" i="5"/>
  <c r="R15" i="5"/>
  <c r="AB15" i="5"/>
  <c r="AD15" i="5" s="1"/>
  <c r="AK15" i="5"/>
  <c r="I16" i="5"/>
  <c r="R16" i="5"/>
  <c r="AB16" i="5"/>
  <c r="AD16" i="5" s="1"/>
  <c r="I17" i="5"/>
  <c r="R17" i="5"/>
  <c r="AB17" i="5"/>
  <c r="AD17" i="5" s="1"/>
  <c r="AK17" i="5"/>
  <c r="I18" i="5"/>
  <c r="R18" i="5"/>
  <c r="AB18" i="5"/>
  <c r="AD18" i="5" s="1"/>
  <c r="AK18" i="5"/>
  <c r="I19" i="5"/>
  <c r="R19" i="5"/>
  <c r="AB19" i="5"/>
  <c r="AD19" i="5" s="1"/>
  <c r="AK19" i="5"/>
  <c r="I20" i="5"/>
  <c r="R20" i="5"/>
  <c r="AB20" i="5"/>
  <c r="AD20" i="5" s="1"/>
  <c r="I21" i="5"/>
  <c r="R21" i="5"/>
  <c r="AB21" i="5"/>
  <c r="AD21" i="5" s="1"/>
  <c r="AK21" i="5"/>
  <c r="I22" i="5"/>
  <c r="R22" i="5"/>
  <c r="AB22" i="5"/>
  <c r="AK22" i="5"/>
  <c r="AT22" i="5"/>
  <c r="AJ23" i="5"/>
  <c r="J23" i="5"/>
  <c r="S23" i="5"/>
  <c r="AC23" i="5"/>
  <c r="AL23" i="5"/>
  <c r="AU23" i="5"/>
  <c r="J24" i="5"/>
  <c r="S24" i="5"/>
  <c r="AC24" i="5"/>
  <c r="AL24" i="5"/>
  <c r="AU24" i="5"/>
  <c r="O23" i="5"/>
  <c r="X23" i="5"/>
  <c r="AG23" i="5"/>
  <c r="AQ23" i="5"/>
  <c r="O24" i="5"/>
  <c r="X24" i="5"/>
  <c r="AG24" i="5"/>
  <c r="AQ24" i="5"/>
  <c r="AL10" i="9"/>
  <c r="P24" i="9"/>
  <c r="S24" i="9"/>
  <c r="AB4" i="9"/>
  <c r="N4" i="9"/>
  <c r="AJ5" i="9"/>
  <c r="Q5" i="9"/>
  <c r="H5" i="9"/>
  <c r="AI5" i="9"/>
  <c r="AK5" i="9" s="1"/>
  <c r="G5" i="9"/>
  <c r="I5" i="9" s="1"/>
  <c r="N5" i="9"/>
  <c r="P5" i="9" s="1"/>
  <c r="AE5" i="9"/>
  <c r="V5" i="9"/>
  <c r="U5" i="9"/>
  <c r="W5" i="9" s="1"/>
  <c r="AL5" i="9"/>
  <c r="AC5" i="9"/>
  <c r="J5" i="9"/>
  <c r="AJ7" i="9"/>
  <c r="Q7" i="9"/>
  <c r="H7" i="9"/>
  <c r="AI7" i="9"/>
  <c r="AK7" i="9" s="1"/>
  <c r="G7" i="9"/>
  <c r="I7" i="9" s="1"/>
  <c r="N7" i="9"/>
  <c r="P7" i="9" s="1"/>
  <c r="AE7" i="9"/>
  <c r="V7" i="9"/>
  <c r="U7" i="9"/>
  <c r="W7" i="9" s="1"/>
  <c r="AL7" i="9"/>
  <c r="AC7" i="9"/>
  <c r="J7" i="9"/>
  <c r="H6" i="17"/>
  <c r="N6" i="17"/>
  <c r="P6" i="17" s="1"/>
  <c r="F21" i="9"/>
  <c r="N12" i="9"/>
  <c r="Q8" i="9"/>
  <c r="Q6" i="9"/>
  <c r="Q4" i="9"/>
  <c r="Q14" i="9" s="1"/>
  <c r="J21" i="9" s="1"/>
  <c r="U4" i="9"/>
  <c r="H4" i="9"/>
  <c r="H14" i="9" s="1"/>
  <c r="N8" i="9"/>
  <c r="P8" i="9" s="1"/>
  <c r="AJ9" i="9"/>
  <c r="Q9" i="9"/>
  <c r="H9" i="9"/>
  <c r="AI9" i="9"/>
  <c r="AK9" i="9" s="1"/>
  <c r="G9" i="9"/>
  <c r="I9" i="9" s="1"/>
  <c r="N9" i="9"/>
  <c r="P9" i="9" s="1"/>
  <c r="AE9" i="9"/>
  <c r="V9" i="9"/>
  <c r="U9" i="9"/>
  <c r="W9" i="9" s="1"/>
  <c r="AL9" i="9"/>
  <c r="AC9" i="9"/>
  <c r="J9" i="9"/>
  <c r="O4" i="9"/>
  <c r="O14" i="9" s="1"/>
  <c r="X4" i="9"/>
  <c r="X14" i="9" s="1"/>
  <c r="J22" i="9" s="1"/>
  <c r="AG4" i="9"/>
  <c r="AG14" i="9" s="1"/>
  <c r="L23" i="9" s="1"/>
  <c r="O6" i="9"/>
  <c r="X6" i="9"/>
  <c r="AG6" i="9"/>
  <c r="O8" i="9"/>
  <c r="X8" i="9"/>
  <c r="AG8" i="9"/>
  <c r="AM10" i="9"/>
  <c r="AD10" i="9"/>
  <c r="U10" i="9"/>
  <c r="W10" i="9" s="1"/>
  <c r="AI10" i="9"/>
  <c r="AK10" i="9" s="1"/>
  <c r="Y10" i="9"/>
  <c r="G10" i="9"/>
  <c r="I10" i="9" s="1"/>
  <c r="Q10" i="9"/>
  <c r="AC10" i="9"/>
  <c r="J11" i="9"/>
  <c r="W11" i="9"/>
  <c r="AJ11" i="9"/>
  <c r="Q12" i="9"/>
  <c r="J13" i="9"/>
  <c r="AJ13" i="9"/>
  <c r="G4" i="9"/>
  <c r="AI4" i="9"/>
  <c r="G6" i="9"/>
  <c r="I6" i="9" s="1"/>
  <c r="AI6" i="9"/>
  <c r="AK6" i="9" s="1"/>
  <c r="G8" i="9"/>
  <c r="I8" i="9" s="1"/>
  <c r="AI8" i="9"/>
  <c r="AK8" i="9" s="1"/>
  <c r="H10" i="9"/>
  <c r="AE10" i="9"/>
  <c r="L11" i="9"/>
  <c r="X11" i="9"/>
  <c r="AK11" i="9"/>
  <c r="AM12" i="9"/>
  <c r="AD12" i="9"/>
  <c r="U12" i="9"/>
  <c r="K12" i="9"/>
  <c r="AI12" i="9"/>
  <c r="AK12" i="9" s="1"/>
  <c r="Y12" i="9"/>
  <c r="P12" i="9"/>
  <c r="G12" i="9"/>
  <c r="I12" i="9" s="1"/>
  <c r="R12" i="9"/>
  <c r="AE12" i="9"/>
  <c r="L13" i="9"/>
  <c r="X13" i="9"/>
  <c r="F22" i="9"/>
  <c r="O22" i="9" s="1"/>
  <c r="P22" i="9" s="1"/>
  <c r="AE6" i="17"/>
  <c r="AJ4" i="9"/>
  <c r="AJ14" i="9" s="1"/>
  <c r="H6" i="9"/>
  <c r="AJ6" i="9"/>
  <c r="H8" i="9"/>
  <c r="AJ8" i="9"/>
  <c r="N11" i="9"/>
  <c r="Z11" i="9"/>
  <c r="AL11" i="9"/>
  <c r="H12" i="9"/>
  <c r="N13" i="9"/>
  <c r="P13" i="9" s="1"/>
  <c r="Z13" i="9"/>
  <c r="AL13" i="9"/>
  <c r="AB6" i="9"/>
  <c r="AD6" i="9" s="1"/>
  <c r="AB8" i="9"/>
  <c r="AD8" i="9" s="1"/>
  <c r="J10" i="9"/>
  <c r="V10" i="9"/>
  <c r="O11" i="9"/>
  <c r="AB11" i="9"/>
  <c r="AN11" i="9"/>
  <c r="V12" i="9"/>
  <c r="O13" i="9"/>
  <c r="AB13" i="9"/>
  <c r="AN13" i="9"/>
  <c r="J4" i="9"/>
  <c r="J14" i="9" s="1"/>
  <c r="J20" i="9" s="1"/>
  <c r="S4" i="9"/>
  <c r="S14" i="9" s="1"/>
  <c r="L21" i="9" s="1"/>
  <c r="AC4" i="9"/>
  <c r="AC14" i="9" s="1"/>
  <c r="O5" i="9"/>
  <c r="X5" i="9"/>
  <c r="J6" i="9"/>
  <c r="S6" i="9"/>
  <c r="AC6" i="9"/>
  <c r="O7" i="9"/>
  <c r="X7" i="9"/>
  <c r="J8" i="9"/>
  <c r="S8" i="9"/>
  <c r="AC8" i="9"/>
  <c r="O9" i="9"/>
  <c r="X9" i="9"/>
  <c r="K10" i="9"/>
  <c r="AJ10" i="9"/>
  <c r="Q11" i="9"/>
  <c r="J12" i="9"/>
  <c r="W12" i="9"/>
  <c r="AJ12" i="9"/>
  <c r="Q13" i="9"/>
  <c r="X10" i="9"/>
  <c r="AI11" i="9"/>
  <c r="Y11" i="9"/>
  <c r="P11" i="9"/>
  <c r="G11" i="9"/>
  <c r="I11" i="9" s="1"/>
  <c r="AM11" i="9"/>
  <c r="AD11" i="9"/>
  <c r="U11" i="9"/>
  <c r="K11" i="9"/>
  <c r="R11" i="9"/>
  <c r="AE11" i="9"/>
  <c r="AI13" i="9"/>
  <c r="AK13" i="9" s="1"/>
  <c r="Y13" i="9"/>
  <c r="G13" i="9"/>
  <c r="I13" i="9" s="1"/>
  <c r="AM13" i="9"/>
  <c r="AD13" i="9"/>
  <c r="U13" i="9"/>
  <c r="W13" i="9" s="1"/>
  <c r="K13" i="9"/>
  <c r="R13" i="9"/>
  <c r="AE13" i="9"/>
  <c r="V4" i="9"/>
  <c r="V14" i="9" s="1"/>
  <c r="V6" i="9"/>
  <c r="V8" i="9"/>
  <c r="N10" i="9"/>
  <c r="P10" i="9" s="1"/>
  <c r="H11" i="9"/>
  <c r="S11" i="9"/>
  <c r="AF11" i="9"/>
  <c r="AL12" i="9"/>
  <c r="H13" i="9"/>
  <c r="S13" i="9"/>
  <c r="AF13" i="9"/>
  <c r="AE4" i="17"/>
  <c r="AE10" i="17" s="1"/>
  <c r="J19" i="17" s="1"/>
  <c r="V4" i="17"/>
  <c r="V10" i="17" s="1"/>
  <c r="AD6" i="17"/>
  <c r="J6" i="17"/>
  <c r="V6" i="17"/>
  <c r="J4" i="17"/>
  <c r="J10" i="17" s="1"/>
  <c r="J16" i="17" s="1"/>
  <c r="S4" i="17"/>
  <c r="S10" i="17" s="1"/>
  <c r="L17" i="17" s="1"/>
  <c r="AC4" i="17"/>
  <c r="AC10" i="17" s="1"/>
  <c r="L5" i="17"/>
  <c r="V5" i="17"/>
  <c r="AE5" i="17"/>
  <c r="O6" i="17"/>
  <c r="X6" i="17"/>
  <c r="AG6" i="17"/>
  <c r="H7" i="17"/>
  <c r="Q7" i="17"/>
  <c r="Z7" i="17"/>
  <c r="J8" i="17"/>
  <c r="S8" i="17"/>
  <c r="AC8" i="17"/>
  <c r="L9" i="17"/>
  <c r="V9" i="17"/>
  <c r="AE9" i="17"/>
  <c r="K4" i="17"/>
  <c r="K10" i="17" s="1"/>
  <c r="K16" i="17" s="1"/>
  <c r="U4" i="17"/>
  <c r="U10" i="17" s="1"/>
  <c r="G18" i="17" s="1"/>
  <c r="AD4" i="17"/>
  <c r="AD10" i="17" s="1"/>
  <c r="I19" i="17" s="1"/>
  <c r="N5" i="17"/>
  <c r="W5" i="17"/>
  <c r="AF5" i="17"/>
  <c r="G6" i="17"/>
  <c r="I6" i="17" s="1"/>
  <c r="Y6" i="17"/>
  <c r="I7" i="17"/>
  <c r="R7" i="17"/>
  <c r="AB7" i="17"/>
  <c r="K8" i="17"/>
  <c r="U8" i="17"/>
  <c r="AD8" i="17"/>
  <c r="N9" i="17"/>
  <c r="W9" i="17"/>
  <c r="AF9" i="17"/>
  <c r="O5" i="17"/>
  <c r="X5" i="17"/>
  <c r="AG5" i="17"/>
  <c r="Q6" i="17"/>
  <c r="AC7" i="17"/>
  <c r="AE8" i="17"/>
  <c r="O9" i="17"/>
  <c r="X9" i="17"/>
  <c r="AG9" i="17"/>
  <c r="N4" i="17"/>
  <c r="N10" i="17" s="1"/>
  <c r="G17" i="17" s="1"/>
  <c r="W4" i="17"/>
  <c r="W10" i="17" s="1"/>
  <c r="I18" i="17" s="1"/>
  <c r="AF4" i="17"/>
  <c r="AF10" i="17" s="1"/>
  <c r="K19" i="17" s="1"/>
  <c r="G5" i="17"/>
  <c r="I5" i="17" s="1"/>
  <c r="P5" i="17"/>
  <c r="Y5" i="17"/>
  <c r="R6" i="17"/>
  <c r="AB6" i="17"/>
  <c r="K7" i="17"/>
  <c r="U7" i="17"/>
  <c r="AD7" i="17"/>
  <c r="N8" i="17"/>
  <c r="W8" i="17"/>
  <c r="AF8" i="17"/>
  <c r="G9" i="17"/>
  <c r="I9" i="17" s="1"/>
  <c r="P9" i="17"/>
  <c r="Y9" i="17"/>
  <c r="F19" i="17"/>
  <c r="O19" i="17" s="1"/>
  <c r="O4" i="17"/>
  <c r="O10" i="17" s="1"/>
  <c r="X4" i="17"/>
  <c r="X10" i="17" s="1"/>
  <c r="J18" i="17" s="1"/>
  <c r="AG4" i="17"/>
  <c r="AG10" i="17" s="1"/>
  <c r="L19" i="17" s="1"/>
  <c r="H5" i="17"/>
  <c r="Q5" i="17"/>
  <c r="Z5" i="17"/>
  <c r="AC6" i="17"/>
  <c r="L7" i="17"/>
  <c r="V7" i="17"/>
  <c r="AE7" i="17"/>
  <c r="O8" i="17"/>
  <c r="X8" i="17"/>
  <c r="AG8" i="17"/>
  <c r="H9" i="17"/>
  <c r="Q9" i="17"/>
  <c r="Z9" i="17"/>
  <c r="G4" i="17"/>
  <c r="P4" i="17"/>
  <c r="P10" i="17" s="1"/>
  <c r="I17" i="17" s="1"/>
  <c r="Y4" i="17"/>
  <c r="Y10" i="17" s="1"/>
  <c r="K18" i="17" s="1"/>
  <c r="R5" i="17"/>
  <c r="AB5" i="17"/>
  <c r="AD5" i="17" s="1"/>
  <c r="K6" i="17"/>
  <c r="U6" i="17"/>
  <c r="W6" i="17" s="1"/>
  <c r="N7" i="17"/>
  <c r="P7" i="17" s="1"/>
  <c r="W7" i="17"/>
  <c r="AF7" i="17"/>
  <c r="G8" i="17"/>
  <c r="I8" i="17" s="1"/>
  <c r="P8" i="17"/>
  <c r="Y8" i="17"/>
  <c r="R9" i="17"/>
  <c r="AB9" i="17"/>
  <c r="AD9" i="17" s="1"/>
  <c r="H4" i="17"/>
  <c r="H10" i="17" s="1"/>
  <c r="Q4" i="17"/>
  <c r="Q10" i="17" s="1"/>
  <c r="J17" i="17" s="1"/>
  <c r="J5" i="17"/>
  <c r="S5" i="17"/>
  <c r="O7" i="17"/>
  <c r="X7" i="17"/>
  <c r="H8" i="17"/>
  <c r="Q8" i="17"/>
  <c r="J9" i="17"/>
  <c r="S9" i="17"/>
  <c r="BB17" i="3"/>
  <c r="AN17" i="3"/>
  <c r="AE21" i="3"/>
  <c r="BB19" i="3"/>
  <c r="L13" i="3"/>
  <c r="BB21" i="3"/>
  <c r="L17" i="3"/>
  <c r="H21" i="3"/>
  <c r="Z17" i="3"/>
  <c r="Q19" i="3"/>
  <c r="AE20" i="3"/>
  <c r="Q21" i="3"/>
  <c r="AN13" i="3"/>
  <c r="AS21" i="3"/>
  <c r="Z14" i="3"/>
  <c r="L14" i="3"/>
  <c r="AN14" i="3"/>
  <c r="Z19" i="3"/>
  <c r="AX20" i="3"/>
  <c r="L21" i="3"/>
  <c r="AJ21" i="3"/>
  <c r="H23" i="3"/>
  <c r="AS23" i="3"/>
  <c r="L24" i="3"/>
  <c r="AJ19" i="3"/>
  <c r="Q23" i="3"/>
  <c r="BB23" i="3"/>
  <c r="AE24" i="3"/>
  <c r="AJ23" i="3"/>
  <c r="H19" i="3"/>
  <c r="AS19" i="3"/>
  <c r="L20" i="3"/>
  <c r="Z21" i="3"/>
  <c r="AX21" i="3"/>
  <c r="Z23" i="3"/>
  <c r="AX24" i="3"/>
  <c r="AX8" i="3"/>
  <c r="AN12" i="3"/>
  <c r="AX14" i="3"/>
  <c r="AN16" i="3"/>
  <c r="AX18" i="3"/>
  <c r="V22" i="3"/>
  <c r="AN22" i="3"/>
  <c r="BB13" i="3"/>
  <c r="BB14" i="3"/>
  <c r="L19" i="3"/>
  <c r="AE19" i="3"/>
  <c r="AX19" i="3"/>
  <c r="H20" i="3"/>
  <c r="Z20" i="3"/>
  <c r="AS20" i="3"/>
  <c r="V21" i="3"/>
  <c r="AN21" i="3"/>
  <c r="Q22" i="3"/>
  <c r="AJ22" i="3"/>
  <c r="BB22" i="3"/>
  <c r="L23" i="3"/>
  <c r="AE23" i="3"/>
  <c r="AX23" i="3"/>
  <c r="H24" i="3"/>
  <c r="Z24" i="3"/>
  <c r="AS24" i="3"/>
  <c r="V19" i="3"/>
  <c r="AN19" i="3"/>
  <c r="Q20" i="3"/>
  <c r="AJ20" i="3"/>
  <c r="BB20" i="3"/>
  <c r="H22" i="3"/>
  <c r="Z22" i="3"/>
  <c r="AS22" i="3"/>
  <c r="V23" i="3"/>
  <c r="AN23" i="3"/>
  <c r="Q24" i="3"/>
  <c r="AJ24" i="3"/>
  <c r="BB24" i="3"/>
  <c r="V20" i="3"/>
  <c r="AN20" i="3"/>
  <c r="L22" i="3"/>
  <c r="AE22" i="3"/>
  <c r="AX22" i="3"/>
  <c r="V24" i="3"/>
  <c r="AN24" i="3"/>
  <c r="AX7" i="3"/>
  <c r="AU9" i="3"/>
  <c r="AS11" i="3"/>
  <c r="AS13" i="3"/>
  <c r="BB15" i="3"/>
  <c r="AS17" i="3"/>
  <c r="E12" i="19"/>
  <c r="A12" i="19" s="1"/>
  <c r="AU7" i="3"/>
  <c r="AX10" i="3"/>
  <c r="AN11" i="3"/>
  <c r="AG13" i="27"/>
  <c r="E20" i="19"/>
  <c r="A20" i="19" s="1"/>
  <c r="E16" i="20"/>
  <c r="A16" i="20" s="1"/>
  <c r="E12" i="21"/>
  <c r="A12" i="21" s="1"/>
  <c r="S27" i="22"/>
  <c r="S28" i="22" s="1"/>
  <c r="R23" i="20"/>
  <c r="S24" i="20" s="1"/>
  <c r="R26" i="19"/>
  <c r="S27" i="19" s="1"/>
  <c r="BB6" i="3"/>
  <c r="AS6" i="3"/>
  <c r="AJ6" i="3"/>
  <c r="Z6" i="3"/>
  <c r="Q6" i="3"/>
  <c r="AZ6" i="3"/>
  <c r="AQ6" i="3"/>
  <c r="AG6" i="3"/>
  <c r="X6" i="3"/>
  <c r="O6" i="3"/>
  <c r="H6" i="3"/>
  <c r="AX4" i="3"/>
  <c r="AQ4" i="3"/>
  <c r="AE4" i="3"/>
  <c r="Z4" i="3"/>
  <c r="V4" i="3"/>
  <c r="Q4" i="3"/>
  <c r="L4" i="3"/>
  <c r="H4" i="3"/>
  <c r="BB4" i="3"/>
  <c r="AU4" i="3"/>
  <c r="AP4" i="3"/>
  <c r="AR4" i="3" s="1"/>
  <c r="AJ4" i="3"/>
  <c r="Y4" i="3"/>
  <c r="U4" i="3"/>
  <c r="W4" i="3" s="1"/>
  <c r="K4" i="3"/>
  <c r="G4" i="3"/>
  <c r="I4" i="3" s="1"/>
  <c r="E8" i="19"/>
  <c r="A8" i="19" s="1"/>
  <c r="E16" i="19"/>
  <c r="A16" i="19" s="1"/>
  <c r="E38" i="19"/>
  <c r="A38" i="19" s="1"/>
  <c r="E12" i="20"/>
  <c r="A12" i="20" s="1"/>
  <c r="R23" i="21"/>
  <c r="S24" i="21" s="1"/>
  <c r="BA4" i="3"/>
  <c r="AW4" i="3"/>
  <c r="AY4" i="3" s="1"/>
  <c r="AM4" i="3"/>
  <c r="AI4" i="3"/>
  <c r="J4" i="3"/>
  <c r="O4" i="3"/>
  <c r="S4" i="3"/>
  <c r="X4" i="3"/>
  <c r="AC4" i="3"/>
  <c r="AG4" i="3"/>
  <c r="AN4" i="3"/>
  <c r="AT4" i="3"/>
  <c r="AZ4" i="3"/>
  <c r="AT6" i="3"/>
  <c r="AP6" i="3"/>
  <c r="AR6" i="3" s="1"/>
  <c r="AF6" i="3"/>
  <c r="AB6" i="3"/>
  <c r="AD6" i="3" s="1"/>
  <c r="R6" i="3"/>
  <c r="N6" i="3"/>
  <c r="P6" i="3" s="1"/>
  <c r="BA6" i="3"/>
  <c r="AW6" i="3"/>
  <c r="AY6" i="3" s="1"/>
  <c r="AM6" i="3"/>
  <c r="AI6" i="3"/>
  <c r="AK6" i="3" s="1"/>
  <c r="Y6" i="3"/>
  <c r="U6" i="3"/>
  <c r="W6" i="3" s="1"/>
  <c r="K6" i="3"/>
  <c r="G6" i="3"/>
  <c r="I6" i="3" s="1"/>
  <c r="L6" i="3"/>
  <c r="V6" i="3"/>
  <c r="AE6" i="3"/>
  <c r="AN6" i="3"/>
  <c r="AX6" i="3"/>
  <c r="J7" i="3"/>
  <c r="S7" i="3"/>
  <c r="AC7" i="3"/>
  <c r="AL7" i="3"/>
  <c r="H8" i="3"/>
  <c r="Q8" i="3"/>
  <c r="Z8" i="3"/>
  <c r="AJ8" i="3"/>
  <c r="AS8" i="3"/>
  <c r="BB8" i="3"/>
  <c r="AT9" i="3"/>
  <c r="AP9" i="3"/>
  <c r="AR9" i="3" s="1"/>
  <c r="AF9" i="3"/>
  <c r="AB9" i="3"/>
  <c r="AD9" i="3" s="1"/>
  <c r="R9" i="3"/>
  <c r="N9" i="3"/>
  <c r="P9" i="3" s="1"/>
  <c r="BA9" i="3"/>
  <c r="AW9" i="3"/>
  <c r="AY9" i="3" s="1"/>
  <c r="AM9" i="3"/>
  <c r="AI9" i="3"/>
  <c r="AK9" i="3" s="1"/>
  <c r="Y9" i="3"/>
  <c r="U9" i="3"/>
  <c r="W9" i="3" s="1"/>
  <c r="K9" i="3"/>
  <c r="G9" i="3"/>
  <c r="I9" i="3" s="1"/>
  <c r="O9" i="3"/>
  <c r="X9" i="3"/>
  <c r="AG9" i="3"/>
  <c r="AQ9" i="3"/>
  <c r="AZ9" i="3"/>
  <c r="L10" i="3"/>
  <c r="V10" i="3"/>
  <c r="AE10" i="3"/>
  <c r="AN10" i="3"/>
  <c r="J11" i="3"/>
  <c r="V11" i="3"/>
  <c r="H12" i="3"/>
  <c r="Z12" i="3"/>
  <c r="AS12" i="3"/>
  <c r="AE13" i="3"/>
  <c r="AX13" i="3"/>
  <c r="Q14" i="3"/>
  <c r="AJ14" i="3"/>
  <c r="AZ15" i="3"/>
  <c r="V15" i="3"/>
  <c r="AN15" i="3"/>
  <c r="H16" i="3"/>
  <c r="Z16" i="3"/>
  <c r="AS16" i="3"/>
  <c r="AE17" i="3"/>
  <c r="AX17" i="3"/>
  <c r="Q18" i="3"/>
  <c r="AJ18" i="3"/>
  <c r="BB18" i="3"/>
  <c r="AL10" i="27"/>
  <c r="N10" i="27"/>
  <c r="P10" i="27" s="1"/>
  <c r="AF10" i="27"/>
  <c r="G10" i="27"/>
  <c r="I10" i="27" s="1"/>
  <c r="Y10" i="27"/>
  <c r="AU10" i="27"/>
  <c r="S10" i="27"/>
  <c r="AP12" i="27"/>
  <c r="AR12" i="27" s="1"/>
  <c r="AF12" i="27"/>
  <c r="N12" i="27"/>
  <c r="P12" i="27" s="1"/>
  <c r="AT12" i="27"/>
  <c r="AB12" i="27"/>
  <c r="AD12" i="27" s="1"/>
  <c r="R12" i="27"/>
  <c r="S12" i="27"/>
  <c r="AU12" i="27"/>
  <c r="J12" i="27"/>
  <c r="AL12" i="27"/>
  <c r="AC12" i="27"/>
  <c r="AZ14" i="27"/>
  <c r="AG14" i="27"/>
  <c r="O14" i="27"/>
  <c r="AL14" i="27"/>
  <c r="S14" i="27"/>
  <c r="AZ16" i="27"/>
  <c r="AG16" i="27"/>
  <c r="O16" i="27"/>
  <c r="AL16" i="27"/>
  <c r="S16" i="27"/>
  <c r="AW18" i="27"/>
  <c r="AY18" i="27" s="1"/>
  <c r="X18" i="27"/>
  <c r="L7" i="3"/>
  <c r="V7" i="3"/>
  <c r="AE7" i="3"/>
  <c r="AN7" i="3"/>
  <c r="J8" i="3"/>
  <c r="S8" i="3"/>
  <c r="AC8" i="3"/>
  <c r="AL8" i="3"/>
  <c r="AU8" i="3"/>
  <c r="H9" i="3"/>
  <c r="Q9" i="3"/>
  <c r="Z9" i="3"/>
  <c r="AJ9" i="3"/>
  <c r="AS9" i="3"/>
  <c r="BB9" i="3"/>
  <c r="AT10" i="3"/>
  <c r="AP10" i="3"/>
  <c r="AR10" i="3" s="1"/>
  <c r="AF10" i="3"/>
  <c r="AB10" i="3"/>
  <c r="AD10" i="3" s="1"/>
  <c r="R10" i="3"/>
  <c r="N10" i="3"/>
  <c r="P10" i="3" s="1"/>
  <c r="BA10" i="3"/>
  <c r="AW10" i="3"/>
  <c r="AY10" i="3" s="1"/>
  <c r="AM10" i="3"/>
  <c r="AI10" i="3"/>
  <c r="AK10" i="3" s="1"/>
  <c r="Y10" i="3"/>
  <c r="U10" i="3"/>
  <c r="W10" i="3" s="1"/>
  <c r="K10" i="3"/>
  <c r="G10" i="3"/>
  <c r="I10" i="3" s="1"/>
  <c r="O10" i="3"/>
  <c r="X10" i="3"/>
  <c r="AG10" i="3"/>
  <c r="AQ10" i="3"/>
  <c r="AZ10" i="3"/>
  <c r="L11" i="3"/>
  <c r="Z11" i="3"/>
  <c r="L12" i="3"/>
  <c r="AE12" i="3"/>
  <c r="AX12" i="3"/>
  <c r="Q13" i="3"/>
  <c r="AJ13" i="3"/>
  <c r="AZ14" i="3"/>
  <c r="V14" i="3"/>
  <c r="H15" i="3"/>
  <c r="Z15" i="3"/>
  <c r="AS15" i="3"/>
  <c r="L16" i="3"/>
  <c r="AE16" i="3"/>
  <c r="AX16" i="3"/>
  <c r="Q17" i="3"/>
  <c r="AJ17" i="3"/>
  <c r="AZ18" i="3"/>
  <c r="V18" i="3"/>
  <c r="AN18" i="3"/>
  <c r="AL4" i="27"/>
  <c r="AL19" i="27" s="1"/>
  <c r="J31" i="27" s="1"/>
  <c r="AL6" i="27"/>
  <c r="AL8" i="27"/>
  <c r="X13" i="27"/>
  <c r="E24" i="19"/>
  <c r="A24" i="19" s="1"/>
  <c r="E30" i="19"/>
  <c r="A30" i="19" s="1"/>
  <c r="E20" i="20"/>
  <c r="A20" i="20" s="1"/>
  <c r="F4" i="25"/>
  <c r="M4" i="25"/>
  <c r="F6" i="25"/>
  <c r="M6" i="25"/>
  <c r="F8" i="25"/>
  <c r="M8" i="25"/>
  <c r="F10" i="25"/>
  <c r="M10" i="25"/>
  <c r="F12" i="25"/>
  <c r="M12" i="25"/>
  <c r="F14" i="25"/>
  <c r="M14" i="25"/>
  <c r="A5" i="3"/>
  <c r="Y5" i="3" s="1"/>
  <c r="AT7" i="3"/>
  <c r="AP7" i="3"/>
  <c r="AR7" i="3" s="1"/>
  <c r="AF7" i="3"/>
  <c r="AB7" i="3"/>
  <c r="AD7" i="3" s="1"/>
  <c r="R7" i="3"/>
  <c r="N7" i="3"/>
  <c r="P7" i="3" s="1"/>
  <c r="BA7" i="3"/>
  <c r="AW7" i="3"/>
  <c r="AY7" i="3" s="1"/>
  <c r="AM7" i="3"/>
  <c r="AI7" i="3"/>
  <c r="AK7" i="3" s="1"/>
  <c r="Y7" i="3"/>
  <c r="U7" i="3"/>
  <c r="W7" i="3" s="1"/>
  <c r="K7" i="3"/>
  <c r="G7" i="3"/>
  <c r="I7" i="3" s="1"/>
  <c r="O7" i="3"/>
  <c r="X7" i="3"/>
  <c r="AG7" i="3"/>
  <c r="AQ7" i="3"/>
  <c r="AZ7" i="3"/>
  <c r="L8" i="3"/>
  <c r="V8" i="3"/>
  <c r="AE8" i="3"/>
  <c r="AN8" i="3"/>
  <c r="J9" i="3"/>
  <c r="S9" i="3"/>
  <c r="AC9" i="3"/>
  <c r="AL9" i="3"/>
  <c r="H10" i="3"/>
  <c r="Q10" i="3"/>
  <c r="Z10" i="3"/>
  <c r="AJ10" i="3"/>
  <c r="AS10" i="3"/>
  <c r="BB10" i="3"/>
  <c r="AZ11" i="3"/>
  <c r="AU11" i="3"/>
  <c r="AQ11" i="3"/>
  <c r="AL11" i="3"/>
  <c r="AG11" i="3"/>
  <c r="AC11" i="3"/>
  <c r="X11" i="3"/>
  <c r="S11" i="3"/>
  <c r="AT11" i="3"/>
  <c r="AP11" i="3"/>
  <c r="AR11" i="3" s="1"/>
  <c r="AF11" i="3"/>
  <c r="AB11" i="3"/>
  <c r="AD11" i="3" s="1"/>
  <c r="R11" i="3"/>
  <c r="N11" i="3"/>
  <c r="P11" i="3" s="1"/>
  <c r="BA11" i="3"/>
  <c r="AW11" i="3"/>
  <c r="AY11" i="3" s="1"/>
  <c r="AM11" i="3"/>
  <c r="AI11" i="3"/>
  <c r="AK11" i="3" s="1"/>
  <c r="Y11" i="3"/>
  <c r="U11" i="3"/>
  <c r="W11" i="3" s="1"/>
  <c r="K11" i="3"/>
  <c r="G11" i="3"/>
  <c r="I11" i="3" s="1"/>
  <c r="O11" i="3"/>
  <c r="AE11" i="3"/>
  <c r="AX11" i="3"/>
  <c r="Q12" i="3"/>
  <c r="AJ12" i="3"/>
  <c r="BB12" i="3"/>
  <c r="AZ13" i="3"/>
  <c r="V13" i="3"/>
  <c r="H14" i="3"/>
  <c r="AS14" i="3"/>
  <c r="L15" i="3"/>
  <c r="AE15" i="3"/>
  <c r="AX15" i="3"/>
  <c r="Q16" i="3"/>
  <c r="AJ16" i="3"/>
  <c r="BB16" i="3"/>
  <c r="AZ17" i="3"/>
  <c r="V17" i="3"/>
  <c r="H18" i="3"/>
  <c r="Z18" i="3"/>
  <c r="AS18" i="3"/>
  <c r="AL5" i="27"/>
  <c r="S5" i="27"/>
  <c r="AZ5" i="27"/>
  <c r="AG5" i="27"/>
  <c r="O5" i="27"/>
  <c r="AU5" i="27"/>
  <c r="AC5" i="27"/>
  <c r="J5" i="27"/>
  <c r="AL7" i="27"/>
  <c r="S7" i="27"/>
  <c r="AZ7" i="27"/>
  <c r="AG7" i="27"/>
  <c r="O7" i="27"/>
  <c r="AU7" i="27"/>
  <c r="AC7" i="27"/>
  <c r="J7" i="27"/>
  <c r="AL9" i="27"/>
  <c r="S9" i="27"/>
  <c r="AZ9" i="27"/>
  <c r="AG9" i="27"/>
  <c r="O9" i="27"/>
  <c r="AU9" i="27"/>
  <c r="AC9" i="27"/>
  <c r="J9" i="27"/>
  <c r="X11" i="27"/>
  <c r="AZ11" i="27"/>
  <c r="O11" i="27"/>
  <c r="AC15" i="27"/>
  <c r="J15" i="27"/>
  <c r="AU15" i="27"/>
  <c r="J17" i="27"/>
  <c r="AU17" i="27"/>
  <c r="AC17" i="27"/>
  <c r="B4" i="25"/>
  <c r="I6" i="25"/>
  <c r="B8" i="25"/>
  <c r="I8" i="25"/>
  <c r="B10" i="25"/>
  <c r="I10" i="25"/>
  <c r="B12" i="25"/>
  <c r="I12" i="25"/>
  <c r="B14" i="25"/>
  <c r="I14" i="25"/>
  <c r="N4" i="3"/>
  <c r="R4" i="3"/>
  <c r="AB4" i="3"/>
  <c r="AF4" i="3"/>
  <c r="AL4" i="3"/>
  <c r="AS4" i="3"/>
  <c r="J6" i="3"/>
  <c r="S6" i="3"/>
  <c r="AC6" i="3"/>
  <c r="AL6" i="3"/>
  <c r="AU6" i="3"/>
  <c r="H7" i="3"/>
  <c r="Q7" i="3"/>
  <c r="Z7" i="3"/>
  <c r="AJ7" i="3"/>
  <c r="AS7" i="3"/>
  <c r="BB7" i="3"/>
  <c r="AT8" i="3"/>
  <c r="AP8" i="3"/>
  <c r="AR8" i="3" s="1"/>
  <c r="AF8" i="3"/>
  <c r="AB8" i="3"/>
  <c r="AD8" i="3" s="1"/>
  <c r="R8" i="3"/>
  <c r="N8" i="3"/>
  <c r="P8" i="3" s="1"/>
  <c r="BA8" i="3"/>
  <c r="AW8" i="3"/>
  <c r="AY8" i="3" s="1"/>
  <c r="AM8" i="3"/>
  <c r="AI8" i="3"/>
  <c r="AK8" i="3" s="1"/>
  <c r="Y8" i="3"/>
  <c r="U8" i="3"/>
  <c r="W8" i="3" s="1"/>
  <c r="K8" i="3"/>
  <c r="G8" i="3"/>
  <c r="I8" i="3" s="1"/>
  <c r="O8" i="3"/>
  <c r="X8" i="3"/>
  <c r="AG8" i="3"/>
  <c r="AQ8" i="3"/>
  <c r="AZ8" i="3"/>
  <c r="L9" i="3"/>
  <c r="V9" i="3"/>
  <c r="AE9" i="3"/>
  <c r="AN9" i="3"/>
  <c r="AX9" i="3"/>
  <c r="J10" i="3"/>
  <c r="S10" i="3"/>
  <c r="AC10" i="3"/>
  <c r="AL10" i="3"/>
  <c r="AU10" i="3"/>
  <c r="H11" i="3"/>
  <c r="Q11" i="3"/>
  <c r="AJ11" i="3"/>
  <c r="BB11" i="3"/>
  <c r="AZ12" i="3"/>
  <c r="V12" i="3"/>
  <c r="H13" i="3"/>
  <c r="AE14" i="3"/>
  <c r="Q15" i="3"/>
  <c r="AJ15" i="3"/>
  <c r="AZ16" i="3"/>
  <c r="V16" i="3"/>
  <c r="H17" i="3"/>
  <c r="L18" i="3"/>
  <c r="AE18" i="3"/>
  <c r="G12" i="3"/>
  <c r="I12" i="3" s="1"/>
  <c r="K12" i="3"/>
  <c r="U12" i="3"/>
  <c r="W12" i="3" s="1"/>
  <c r="Y12" i="3"/>
  <c r="AI12" i="3"/>
  <c r="AK12" i="3" s="1"/>
  <c r="AM12" i="3"/>
  <c r="AW12" i="3"/>
  <c r="AY12" i="3" s="1"/>
  <c r="BA12" i="3"/>
  <c r="G13" i="3"/>
  <c r="I13" i="3" s="1"/>
  <c r="K13" i="3"/>
  <c r="U13" i="3"/>
  <c r="W13" i="3" s="1"/>
  <c r="Y13" i="3"/>
  <c r="AI13" i="3"/>
  <c r="AK13" i="3" s="1"/>
  <c r="AM13" i="3"/>
  <c r="AW13" i="3"/>
  <c r="AY13" i="3" s="1"/>
  <c r="BA13" i="3"/>
  <c r="G14" i="3"/>
  <c r="I14" i="3" s="1"/>
  <c r="K14" i="3"/>
  <c r="U14" i="3"/>
  <c r="W14" i="3" s="1"/>
  <c r="Y14" i="3"/>
  <c r="AI14" i="3"/>
  <c r="AK14" i="3" s="1"/>
  <c r="AM14" i="3"/>
  <c r="AW14" i="3"/>
  <c r="AY14" i="3" s="1"/>
  <c r="BA14" i="3"/>
  <c r="G15" i="3"/>
  <c r="I15" i="3" s="1"/>
  <c r="K15" i="3"/>
  <c r="U15" i="3"/>
  <c r="W15" i="3" s="1"/>
  <c r="Y15" i="3"/>
  <c r="AI15" i="3"/>
  <c r="AK15" i="3" s="1"/>
  <c r="AM15" i="3"/>
  <c r="AW15" i="3"/>
  <c r="AY15" i="3" s="1"/>
  <c r="BA15" i="3"/>
  <c r="G16" i="3"/>
  <c r="I16" i="3" s="1"/>
  <c r="K16" i="3"/>
  <c r="U16" i="3"/>
  <c r="W16" i="3" s="1"/>
  <c r="Y16" i="3"/>
  <c r="AI16" i="3"/>
  <c r="AK16" i="3" s="1"/>
  <c r="AM16" i="3"/>
  <c r="AW16" i="3"/>
  <c r="AY16" i="3" s="1"/>
  <c r="BA16" i="3"/>
  <c r="G17" i="3"/>
  <c r="I17" i="3" s="1"/>
  <c r="K17" i="3"/>
  <c r="U17" i="3"/>
  <c r="W17" i="3" s="1"/>
  <c r="Y17" i="3"/>
  <c r="AI17" i="3"/>
  <c r="AK17" i="3" s="1"/>
  <c r="AM17" i="3"/>
  <c r="AW17" i="3"/>
  <c r="AY17" i="3" s="1"/>
  <c r="BA17" i="3"/>
  <c r="G18" i="3"/>
  <c r="I18" i="3" s="1"/>
  <c r="K18" i="3"/>
  <c r="U18" i="3"/>
  <c r="W18" i="3" s="1"/>
  <c r="Y18" i="3"/>
  <c r="AI18" i="3"/>
  <c r="AK18" i="3" s="1"/>
  <c r="AM18" i="3"/>
  <c r="AW18" i="3"/>
  <c r="AY18" i="3" s="1"/>
  <c r="BA18" i="3"/>
  <c r="G19" i="3"/>
  <c r="I19" i="3" s="1"/>
  <c r="K19" i="3"/>
  <c r="U19" i="3"/>
  <c r="W19" i="3" s="1"/>
  <c r="Y19" i="3"/>
  <c r="AI19" i="3"/>
  <c r="AK19" i="3" s="1"/>
  <c r="AM19" i="3"/>
  <c r="AW19" i="3"/>
  <c r="AY19" i="3" s="1"/>
  <c r="BA19" i="3"/>
  <c r="G20" i="3"/>
  <c r="K20" i="3"/>
  <c r="U20" i="3"/>
  <c r="W20" i="3" s="1"/>
  <c r="Y20" i="3"/>
  <c r="AI20" i="3"/>
  <c r="AK20" i="3" s="1"/>
  <c r="AM20" i="3"/>
  <c r="AW20" i="3"/>
  <c r="AY20" i="3" s="1"/>
  <c r="BA20" i="3"/>
  <c r="G21" i="3"/>
  <c r="I21" i="3" s="1"/>
  <c r="K21" i="3"/>
  <c r="U21" i="3"/>
  <c r="W21" i="3" s="1"/>
  <c r="Y21" i="3"/>
  <c r="AI21" i="3"/>
  <c r="AK21" i="3" s="1"/>
  <c r="AM21" i="3"/>
  <c r="AW21" i="3"/>
  <c r="AY21" i="3" s="1"/>
  <c r="BA21" i="3"/>
  <c r="G22" i="3"/>
  <c r="I22" i="3" s="1"/>
  <c r="K22" i="3"/>
  <c r="U22" i="3"/>
  <c r="W22" i="3" s="1"/>
  <c r="Y22" i="3"/>
  <c r="AI22" i="3"/>
  <c r="AK22" i="3" s="1"/>
  <c r="AM22" i="3"/>
  <c r="AW22" i="3"/>
  <c r="AY22" i="3" s="1"/>
  <c r="BA22" i="3"/>
  <c r="G23" i="3"/>
  <c r="I23" i="3" s="1"/>
  <c r="K23" i="3"/>
  <c r="U23" i="3"/>
  <c r="W23" i="3" s="1"/>
  <c r="Y23" i="3"/>
  <c r="AI23" i="3"/>
  <c r="AK23" i="3" s="1"/>
  <c r="AM23" i="3"/>
  <c r="AW23" i="3"/>
  <c r="AY23" i="3" s="1"/>
  <c r="BA23" i="3"/>
  <c r="G24" i="3"/>
  <c r="I24" i="3" s="1"/>
  <c r="K24" i="3"/>
  <c r="U24" i="3"/>
  <c r="W24" i="3" s="1"/>
  <c r="Y24" i="3"/>
  <c r="AI24" i="3"/>
  <c r="AK24" i="3" s="1"/>
  <c r="AM24" i="3"/>
  <c r="AW24" i="3"/>
  <c r="AY24" i="3" s="1"/>
  <c r="BA24" i="3"/>
  <c r="N12" i="3"/>
  <c r="P12" i="3" s="1"/>
  <c r="R12" i="3"/>
  <c r="AB12" i="3"/>
  <c r="AD12" i="3" s="1"/>
  <c r="AF12" i="3"/>
  <c r="AP12" i="3"/>
  <c r="AR12" i="3" s="1"/>
  <c r="AT12" i="3"/>
  <c r="N13" i="3"/>
  <c r="P13" i="3" s="1"/>
  <c r="R13" i="3"/>
  <c r="AB13" i="3"/>
  <c r="AD13" i="3" s="1"/>
  <c r="AF13" i="3"/>
  <c r="AP13" i="3"/>
  <c r="AR13" i="3" s="1"/>
  <c r="AT13" i="3"/>
  <c r="N14" i="3"/>
  <c r="P14" i="3" s="1"/>
  <c r="R14" i="3"/>
  <c r="AB14" i="3"/>
  <c r="AD14" i="3" s="1"/>
  <c r="AF14" i="3"/>
  <c r="AP14" i="3"/>
  <c r="AR14" i="3" s="1"/>
  <c r="AT14" i="3"/>
  <c r="N15" i="3"/>
  <c r="P15" i="3" s="1"/>
  <c r="R15" i="3"/>
  <c r="AB15" i="3"/>
  <c r="AD15" i="3" s="1"/>
  <c r="AF15" i="3"/>
  <c r="AP15" i="3"/>
  <c r="AR15" i="3" s="1"/>
  <c r="AT15" i="3"/>
  <c r="N16" i="3"/>
  <c r="P16" i="3" s="1"/>
  <c r="R16" i="3"/>
  <c r="AB16" i="3"/>
  <c r="AD16" i="3" s="1"/>
  <c r="AF16" i="3"/>
  <c r="AP16" i="3"/>
  <c r="AR16" i="3" s="1"/>
  <c r="AT16" i="3"/>
  <c r="N17" i="3"/>
  <c r="P17" i="3" s="1"/>
  <c r="R17" i="3"/>
  <c r="AB17" i="3"/>
  <c r="AD17" i="3" s="1"/>
  <c r="AF17" i="3"/>
  <c r="AP17" i="3"/>
  <c r="AR17" i="3" s="1"/>
  <c r="AT17" i="3"/>
  <c r="N18" i="3"/>
  <c r="P18" i="3" s="1"/>
  <c r="R18" i="3"/>
  <c r="AB18" i="3"/>
  <c r="AD18" i="3" s="1"/>
  <c r="AF18" i="3"/>
  <c r="AP18" i="3"/>
  <c r="AR18" i="3" s="1"/>
  <c r="AT18" i="3"/>
  <c r="N19" i="3"/>
  <c r="P19" i="3" s="1"/>
  <c r="R19" i="3"/>
  <c r="AB19" i="3"/>
  <c r="AD19" i="3" s="1"/>
  <c r="AF19" i="3"/>
  <c r="AP19" i="3"/>
  <c r="AR19" i="3" s="1"/>
  <c r="AT19" i="3"/>
  <c r="I20" i="3"/>
  <c r="N20" i="3"/>
  <c r="P20" i="3" s="1"/>
  <c r="R20" i="3"/>
  <c r="AB20" i="3"/>
  <c r="AD20" i="3" s="1"/>
  <c r="AF20" i="3"/>
  <c r="AP20" i="3"/>
  <c r="AR20" i="3" s="1"/>
  <c r="AT20" i="3"/>
  <c r="N21" i="3"/>
  <c r="P21" i="3" s="1"/>
  <c r="R21" i="3"/>
  <c r="AB21" i="3"/>
  <c r="AD21" i="3" s="1"/>
  <c r="AF21" i="3"/>
  <c r="AP21" i="3"/>
  <c r="AR21" i="3" s="1"/>
  <c r="AT21" i="3"/>
  <c r="N22" i="3"/>
  <c r="P22" i="3" s="1"/>
  <c r="R22" i="3"/>
  <c r="AB22" i="3"/>
  <c r="AD22" i="3" s="1"/>
  <c r="AF22" i="3"/>
  <c r="AP22" i="3"/>
  <c r="AR22" i="3" s="1"/>
  <c r="AT22" i="3"/>
  <c r="N23" i="3"/>
  <c r="P23" i="3" s="1"/>
  <c r="R23" i="3"/>
  <c r="AB23" i="3"/>
  <c r="AD23" i="3" s="1"/>
  <c r="AF23" i="3"/>
  <c r="AP23" i="3"/>
  <c r="AR23" i="3" s="1"/>
  <c r="AT23" i="3"/>
  <c r="N24" i="3"/>
  <c r="P24" i="3" s="1"/>
  <c r="R24" i="3"/>
  <c r="AB24" i="3"/>
  <c r="AD24" i="3" s="1"/>
  <c r="AF24" i="3"/>
  <c r="AP24" i="3"/>
  <c r="AR24" i="3" s="1"/>
  <c r="AT24" i="3"/>
  <c r="J12" i="3"/>
  <c r="O12" i="3"/>
  <c r="S12" i="3"/>
  <c r="X12" i="3"/>
  <c r="AC12" i="3"/>
  <c r="AG12" i="3"/>
  <c r="AL12" i="3"/>
  <c r="AQ12" i="3"/>
  <c r="AU12" i="3"/>
  <c r="J13" i="3"/>
  <c r="O13" i="3"/>
  <c r="S13" i="3"/>
  <c r="X13" i="3"/>
  <c r="AC13" i="3"/>
  <c r="AG13" i="3"/>
  <c r="AL13" i="3"/>
  <c r="AQ13" i="3"/>
  <c r="AU13" i="3"/>
  <c r="J14" i="3"/>
  <c r="O14" i="3"/>
  <c r="S14" i="3"/>
  <c r="X14" i="3"/>
  <c r="AC14" i="3"/>
  <c r="AG14" i="3"/>
  <c r="AL14" i="3"/>
  <c r="AQ14" i="3"/>
  <c r="AU14" i="3"/>
  <c r="J15" i="3"/>
  <c r="O15" i="3"/>
  <c r="S15" i="3"/>
  <c r="X15" i="3"/>
  <c r="AC15" i="3"/>
  <c r="AG15" i="3"/>
  <c r="AL15" i="3"/>
  <c r="AQ15" i="3"/>
  <c r="AU15" i="3"/>
  <c r="J16" i="3"/>
  <c r="O16" i="3"/>
  <c r="S16" i="3"/>
  <c r="X16" i="3"/>
  <c r="AC16" i="3"/>
  <c r="AG16" i="3"/>
  <c r="AL16" i="3"/>
  <c r="AQ16" i="3"/>
  <c r="AU16" i="3"/>
  <c r="J17" i="3"/>
  <c r="O17" i="3"/>
  <c r="S17" i="3"/>
  <c r="X17" i="3"/>
  <c r="AC17" i="3"/>
  <c r="AG17" i="3"/>
  <c r="AL17" i="3"/>
  <c r="AQ17" i="3"/>
  <c r="AU17" i="3"/>
  <c r="J18" i="3"/>
  <c r="O18" i="3"/>
  <c r="S18" i="3"/>
  <c r="X18" i="3"/>
  <c r="AC18" i="3"/>
  <c r="AG18" i="3"/>
  <c r="AL18" i="3"/>
  <c r="AQ18" i="3"/>
  <c r="AU18" i="3"/>
  <c r="J19" i="3"/>
  <c r="O19" i="3"/>
  <c r="S19" i="3"/>
  <c r="X19" i="3"/>
  <c r="AC19" i="3"/>
  <c r="AG19" i="3"/>
  <c r="AL19" i="3"/>
  <c r="AQ19" i="3"/>
  <c r="AU19" i="3"/>
  <c r="J20" i="3"/>
  <c r="O20" i="3"/>
  <c r="S20" i="3"/>
  <c r="X20" i="3"/>
  <c r="AC20" i="3"/>
  <c r="AG20" i="3"/>
  <c r="AL20" i="3"/>
  <c r="AQ20" i="3"/>
  <c r="AU20" i="3"/>
  <c r="J21" i="3"/>
  <c r="O21" i="3"/>
  <c r="S21" i="3"/>
  <c r="X21" i="3"/>
  <c r="AC21" i="3"/>
  <c r="AG21" i="3"/>
  <c r="AL21" i="3"/>
  <c r="AQ21" i="3"/>
  <c r="AU21" i="3"/>
  <c r="J22" i="3"/>
  <c r="O22" i="3"/>
  <c r="S22" i="3"/>
  <c r="X22" i="3"/>
  <c r="AC22" i="3"/>
  <c r="AG22" i="3"/>
  <c r="AL22" i="3"/>
  <c r="AQ22" i="3"/>
  <c r="AU22" i="3"/>
  <c r="J23" i="3"/>
  <c r="O23" i="3"/>
  <c r="S23" i="3"/>
  <c r="X23" i="3"/>
  <c r="AC23" i="3"/>
  <c r="AG23" i="3"/>
  <c r="AL23" i="3"/>
  <c r="AQ23" i="3"/>
  <c r="AU23" i="3"/>
  <c r="J24" i="3"/>
  <c r="O24" i="3"/>
  <c r="S24" i="3"/>
  <c r="X24" i="3"/>
  <c r="AC24" i="3"/>
  <c r="AG24" i="3"/>
  <c r="AL24" i="3"/>
  <c r="AQ24" i="3"/>
  <c r="AU24" i="3"/>
  <c r="S4" i="27"/>
  <c r="S19" i="27" s="1"/>
  <c r="L28" i="27" s="1"/>
  <c r="S6" i="27"/>
  <c r="S8" i="27"/>
  <c r="BB11" i="27"/>
  <c r="AX11" i="27"/>
  <c r="AS11" i="27"/>
  <c r="AN11" i="27"/>
  <c r="AJ11" i="27"/>
  <c r="AE11" i="27"/>
  <c r="Z11" i="27"/>
  <c r="V11" i="27"/>
  <c r="Q11" i="27"/>
  <c r="L11" i="27"/>
  <c r="H11" i="27"/>
  <c r="BA11" i="27"/>
  <c r="AW11" i="27"/>
  <c r="AY11" i="27" s="1"/>
  <c r="AM11" i="27"/>
  <c r="AI11" i="27"/>
  <c r="AK11" i="27" s="1"/>
  <c r="Y11" i="27"/>
  <c r="U11" i="27"/>
  <c r="W11" i="27" s="1"/>
  <c r="K11" i="27"/>
  <c r="G11" i="27"/>
  <c r="I11" i="27" s="1"/>
  <c r="AU11" i="27"/>
  <c r="AL11" i="27"/>
  <c r="AC11" i="27"/>
  <c r="S11" i="27"/>
  <c r="J11" i="27"/>
  <c r="AT11" i="27"/>
  <c r="AB11" i="27"/>
  <c r="AD11" i="27" s="1"/>
  <c r="R11" i="27"/>
  <c r="AP11" i="27"/>
  <c r="AR11" i="27" s="1"/>
  <c r="AF11" i="27"/>
  <c r="N11" i="27"/>
  <c r="P11" i="27" s="1"/>
  <c r="AQ11" i="27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BA4" i="27"/>
  <c r="BA19" i="27" s="1"/>
  <c r="K33" i="27" s="1"/>
  <c r="AW4" i="27"/>
  <c r="AW19" i="27" s="1"/>
  <c r="G33" i="27" s="1"/>
  <c r="AM4" i="27"/>
  <c r="AM19" i="27" s="1"/>
  <c r="K31" i="27" s="1"/>
  <c r="AI4" i="27"/>
  <c r="AI19" i="27" s="1"/>
  <c r="G31" i="27" s="1"/>
  <c r="Y4" i="27"/>
  <c r="Y19" i="27" s="1"/>
  <c r="K29" i="27" s="1"/>
  <c r="U4" i="27"/>
  <c r="U19" i="27" s="1"/>
  <c r="G29" i="27" s="1"/>
  <c r="K4" i="27"/>
  <c r="K19" i="27" s="1"/>
  <c r="K27" i="27" s="1"/>
  <c r="G4" i="27"/>
  <c r="G19" i="27" s="1"/>
  <c r="G27" i="27" s="1"/>
  <c r="AT4" i="27"/>
  <c r="AT19" i="27" s="1"/>
  <c r="K32" i="27" s="1"/>
  <c r="AP4" i="27"/>
  <c r="AP19" i="27" s="1"/>
  <c r="G32" i="27" s="1"/>
  <c r="AF4" i="27"/>
  <c r="AF19" i="27" s="1"/>
  <c r="K30" i="27" s="1"/>
  <c r="AB4" i="27"/>
  <c r="AB19" i="27" s="1"/>
  <c r="G30" i="27" s="1"/>
  <c r="R4" i="27"/>
  <c r="R19" i="27" s="1"/>
  <c r="K28" i="27" s="1"/>
  <c r="N4" i="27"/>
  <c r="N19" i="27" s="1"/>
  <c r="G28" i="27" s="1"/>
  <c r="X4" i="27"/>
  <c r="X19" i="27" s="1"/>
  <c r="J29" i="27" s="1"/>
  <c r="AQ4" i="27"/>
  <c r="AQ19" i="27" s="1"/>
  <c r="BB6" i="27"/>
  <c r="AX6" i="27"/>
  <c r="AS6" i="27"/>
  <c r="AN6" i="27"/>
  <c r="AJ6" i="27"/>
  <c r="AE6" i="27"/>
  <c r="Z6" i="27"/>
  <c r="V6" i="27"/>
  <c r="Q6" i="27"/>
  <c r="L6" i="27"/>
  <c r="H6" i="27"/>
  <c r="BA6" i="27"/>
  <c r="AW6" i="27"/>
  <c r="AY6" i="27" s="1"/>
  <c r="AM6" i="27"/>
  <c r="AI6" i="27"/>
  <c r="AK6" i="27" s="1"/>
  <c r="Y6" i="27"/>
  <c r="U6" i="27"/>
  <c r="W6" i="27" s="1"/>
  <c r="K6" i="27"/>
  <c r="G6" i="27"/>
  <c r="I6" i="27" s="1"/>
  <c r="AT6" i="27"/>
  <c r="AP6" i="27"/>
  <c r="AR6" i="27" s="1"/>
  <c r="AF6" i="27"/>
  <c r="AB6" i="27"/>
  <c r="AD6" i="27" s="1"/>
  <c r="R6" i="27"/>
  <c r="N6" i="27"/>
  <c r="P6" i="27" s="1"/>
  <c r="X6" i="27"/>
  <c r="AQ6" i="27"/>
  <c r="BB8" i="27"/>
  <c r="AX8" i="27"/>
  <c r="AS8" i="27"/>
  <c r="AN8" i="27"/>
  <c r="AJ8" i="27"/>
  <c r="AE8" i="27"/>
  <c r="Z8" i="27"/>
  <c r="V8" i="27"/>
  <c r="Q8" i="27"/>
  <c r="L8" i="27"/>
  <c r="H8" i="27"/>
  <c r="BA8" i="27"/>
  <c r="AW8" i="27"/>
  <c r="AY8" i="27" s="1"/>
  <c r="AM8" i="27"/>
  <c r="AI8" i="27"/>
  <c r="AK8" i="27" s="1"/>
  <c r="Y8" i="27"/>
  <c r="U8" i="27"/>
  <c r="W8" i="27" s="1"/>
  <c r="K8" i="27"/>
  <c r="G8" i="27"/>
  <c r="I8" i="27" s="1"/>
  <c r="AT8" i="27"/>
  <c r="AP8" i="27"/>
  <c r="AR8" i="27" s="1"/>
  <c r="AF8" i="27"/>
  <c r="AB8" i="27"/>
  <c r="AD8" i="27" s="1"/>
  <c r="R8" i="27"/>
  <c r="N8" i="27"/>
  <c r="P8" i="27" s="1"/>
  <c r="X8" i="27"/>
  <c r="AQ8" i="27"/>
  <c r="AQ18" i="27"/>
  <c r="J4" i="27"/>
  <c r="J19" i="27" s="1"/>
  <c r="J27" i="27" s="1"/>
  <c r="AC4" i="27"/>
  <c r="AC19" i="27" s="1"/>
  <c r="AU4" i="27"/>
  <c r="AU19" i="27" s="1"/>
  <c r="L32" i="27" s="1"/>
  <c r="J6" i="27"/>
  <c r="AC6" i="27"/>
  <c r="AU6" i="27"/>
  <c r="J8" i="27"/>
  <c r="AC8" i="27"/>
  <c r="AU8" i="27"/>
  <c r="BB13" i="27"/>
  <c r="AX13" i="27"/>
  <c r="AS13" i="27"/>
  <c r="AN13" i="27"/>
  <c r="AJ13" i="27"/>
  <c r="AE13" i="27"/>
  <c r="Z13" i="27"/>
  <c r="V13" i="27"/>
  <c r="Q13" i="27"/>
  <c r="L13" i="27"/>
  <c r="H13" i="27"/>
  <c r="BA13" i="27"/>
  <c r="AW13" i="27"/>
  <c r="AY13" i="27" s="1"/>
  <c r="AM13" i="27"/>
  <c r="AI13" i="27"/>
  <c r="AK13" i="27" s="1"/>
  <c r="Y13" i="27"/>
  <c r="U13" i="27"/>
  <c r="W13" i="27" s="1"/>
  <c r="K13" i="27"/>
  <c r="G13" i="27"/>
  <c r="I13" i="27" s="1"/>
  <c r="AU13" i="27"/>
  <c r="AL13" i="27"/>
  <c r="AC13" i="27"/>
  <c r="S13" i="27"/>
  <c r="J13" i="27"/>
  <c r="AT13" i="27"/>
  <c r="AB13" i="27"/>
  <c r="AD13" i="27" s="1"/>
  <c r="R13" i="27"/>
  <c r="AP13" i="27"/>
  <c r="AR13" i="27" s="1"/>
  <c r="AF13" i="27"/>
  <c r="N13" i="27"/>
  <c r="P13" i="27" s="1"/>
  <c r="AQ13" i="27"/>
  <c r="O4" i="27"/>
  <c r="O19" i="27" s="1"/>
  <c r="AG4" i="27"/>
  <c r="AG19" i="27" s="1"/>
  <c r="L30" i="27" s="1"/>
  <c r="AZ4" i="27"/>
  <c r="AZ19" i="27" s="1"/>
  <c r="J33" i="27" s="1"/>
  <c r="BB5" i="27"/>
  <c r="AX5" i="27"/>
  <c r="AS5" i="27"/>
  <c r="AN5" i="27"/>
  <c r="AJ5" i="27"/>
  <c r="AE5" i="27"/>
  <c r="Z5" i="27"/>
  <c r="V5" i="27"/>
  <c r="Q5" i="27"/>
  <c r="L5" i="27"/>
  <c r="H5" i="27"/>
  <c r="BA5" i="27"/>
  <c r="AW5" i="27"/>
  <c r="AY5" i="27" s="1"/>
  <c r="AM5" i="27"/>
  <c r="AI5" i="27"/>
  <c r="AK5" i="27" s="1"/>
  <c r="Y5" i="27"/>
  <c r="U5" i="27"/>
  <c r="W5" i="27" s="1"/>
  <c r="K5" i="27"/>
  <c r="G5" i="27"/>
  <c r="I5" i="27" s="1"/>
  <c r="AT5" i="27"/>
  <c r="AP5" i="27"/>
  <c r="AR5" i="27" s="1"/>
  <c r="AF5" i="27"/>
  <c r="AB5" i="27"/>
  <c r="AD5" i="27" s="1"/>
  <c r="R5" i="27"/>
  <c r="N5" i="27"/>
  <c r="P5" i="27" s="1"/>
  <c r="X5" i="27"/>
  <c r="AQ5" i="27"/>
  <c r="O6" i="27"/>
  <c r="AG6" i="27"/>
  <c r="AZ6" i="27"/>
  <c r="BB7" i="27"/>
  <c r="AX7" i="27"/>
  <c r="AS7" i="27"/>
  <c r="AN7" i="27"/>
  <c r="AJ7" i="27"/>
  <c r="AE7" i="27"/>
  <c r="Z7" i="27"/>
  <c r="V7" i="27"/>
  <c r="Q7" i="27"/>
  <c r="L7" i="27"/>
  <c r="H7" i="27"/>
  <c r="BA7" i="27"/>
  <c r="AW7" i="27"/>
  <c r="AY7" i="27" s="1"/>
  <c r="AM7" i="27"/>
  <c r="AI7" i="27"/>
  <c r="AK7" i="27" s="1"/>
  <c r="Y7" i="27"/>
  <c r="U7" i="27"/>
  <c r="W7" i="27" s="1"/>
  <c r="K7" i="27"/>
  <c r="G7" i="27"/>
  <c r="I7" i="27" s="1"/>
  <c r="AT7" i="27"/>
  <c r="AP7" i="27"/>
  <c r="AR7" i="27" s="1"/>
  <c r="AF7" i="27"/>
  <c r="AB7" i="27"/>
  <c r="AD7" i="27" s="1"/>
  <c r="R7" i="27"/>
  <c r="N7" i="27"/>
  <c r="P7" i="27" s="1"/>
  <c r="X7" i="27"/>
  <c r="AQ7" i="27"/>
  <c r="O8" i="27"/>
  <c r="AG8" i="27"/>
  <c r="AZ8" i="27"/>
  <c r="BB9" i="27"/>
  <c r="AX9" i="27"/>
  <c r="AS9" i="27"/>
  <c r="AN9" i="27"/>
  <c r="AJ9" i="27"/>
  <c r="AE9" i="27"/>
  <c r="Z9" i="27"/>
  <c r="V9" i="27"/>
  <c r="Q9" i="27"/>
  <c r="L9" i="27"/>
  <c r="H9" i="27"/>
  <c r="BA9" i="27"/>
  <c r="AW9" i="27"/>
  <c r="AY9" i="27" s="1"/>
  <c r="AM9" i="27"/>
  <c r="AI9" i="27"/>
  <c r="AK9" i="27" s="1"/>
  <c r="Y9" i="27"/>
  <c r="U9" i="27"/>
  <c r="W9" i="27" s="1"/>
  <c r="K9" i="27"/>
  <c r="G9" i="27"/>
  <c r="I9" i="27" s="1"/>
  <c r="AT9" i="27"/>
  <c r="AP9" i="27"/>
  <c r="AR9" i="27" s="1"/>
  <c r="AF9" i="27"/>
  <c r="AB9" i="27"/>
  <c r="AD9" i="27" s="1"/>
  <c r="R9" i="27"/>
  <c r="N9" i="27"/>
  <c r="P9" i="27" s="1"/>
  <c r="X9" i="27"/>
  <c r="AQ9" i="27"/>
  <c r="AG11" i="27"/>
  <c r="O13" i="27"/>
  <c r="AZ13" i="27"/>
  <c r="BB10" i="27"/>
  <c r="AX10" i="27"/>
  <c r="AS10" i="27"/>
  <c r="AN10" i="27"/>
  <c r="AJ10" i="27"/>
  <c r="AE10" i="27"/>
  <c r="Z10" i="27"/>
  <c r="V10" i="27"/>
  <c r="Q10" i="27"/>
  <c r="L10" i="27"/>
  <c r="H10" i="27"/>
  <c r="BA10" i="27"/>
  <c r="AW10" i="27"/>
  <c r="AY10" i="27" s="1"/>
  <c r="AM10" i="27"/>
  <c r="K10" i="27"/>
  <c r="R10" i="27"/>
  <c r="X10" i="27"/>
  <c r="AT10" i="27"/>
  <c r="BB15" i="27"/>
  <c r="AX15" i="27"/>
  <c r="AS15" i="27"/>
  <c r="AN15" i="27"/>
  <c r="AJ15" i="27"/>
  <c r="AE15" i="27"/>
  <c r="Z15" i="27"/>
  <c r="V15" i="27"/>
  <c r="Q15" i="27"/>
  <c r="L15" i="27"/>
  <c r="H15" i="27"/>
  <c r="BA15" i="27"/>
  <c r="AW15" i="27"/>
  <c r="AY15" i="27" s="1"/>
  <c r="AM15" i="27"/>
  <c r="AI15" i="27"/>
  <c r="AK15" i="27" s="1"/>
  <c r="Y15" i="27"/>
  <c r="U15" i="27"/>
  <c r="W15" i="27" s="1"/>
  <c r="K15" i="27"/>
  <c r="G15" i="27"/>
  <c r="I15" i="27" s="1"/>
  <c r="AT15" i="27"/>
  <c r="AP15" i="27"/>
  <c r="AR15" i="27" s="1"/>
  <c r="AF15" i="27"/>
  <c r="AB15" i="27"/>
  <c r="AD15" i="27" s="1"/>
  <c r="R15" i="27"/>
  <c r="N15" i="27"/>
  <c r="P15" i="27" s="1"/>
  <c r="X15" i="27"/>
  <c r="AQ15" i="27"/>
  <c r="BB17" i="27"/>
  <c r="AX17" i="27"/>
  <c r="AS17" i="27"/>
  <c r="AN17" i="27"/>
  <c r="AJ17" i="27"/>
  <c r="AE17" i="27"/>
  <c r="Z17" i="27"/>
  <c r="V17" i="27"/>
  <c r="Q17" i="27"/>
  <c r="L17" i="27"/>
  <c r="H17" i="27"/>
  <c r="BA17" i="27"/>
  <c r="AW17" i="27"/>
  <c r="AY17" i="27" s="1"/>
  <c r="AM17" i="27"/>
  <c r="AI17" i="27"/>
  <c r="AK17" i="27" s="1"/>
  <c r="Y17" i="27"/>
  <c r="U17" i="27"/>
  <c r="W17" i="27" s="1"/>
  <c r="K17" i="27"/>
  <c r="G17" i="27"/>
  <c r="I17" i="27" s="1"/>
  <c r="AT17" i="27"/>
  <c r="AP17" i="27"/>
  <c r="AR17" i="27" s="1"/>
  <c r="AF17" i="27"/>
  <c r="AB17" i="27"/>
  <c r="AD17" i="27" s="1"/>
  <c r="R17" i="27"/>
  <c r="N17" i="27"/>
  <c r="P17" i="27" s="1"/>
  <c r="X17" i="27"/>
  <c r="AQ17" i="27"/>
  <c r="R18" i="27"/>
  <c r="O10" i="27"/>
  <c r="U10" i="27"/>
  <c r="W10" i="27" s="1"/>
  <c r="AB10" i="27"/>
  <c r="AD10" i="27" s="1"/>
  <c r="AG10" i="27"/>
  <c r="AP10" i="27"/>
  <c r="AR10" i="27" s="1"/>
  <c r="BB14" i="27"/>
  <c r="AX14" i="27"/>
  <c r="AS14" i="27"/>
  <c r="AN14" i="27"/>
  <c r="AJ14" i="27"/>
  <c r="AE14" i="27"/>
  <c r="Z14" i="27"/>
  <c r="V14" i="27"/>
  <c r="Q14" i="27"/>
  <c r="L14" i="27"/>
  <c r="H14" i="27"/>
  <c r="BA14" i="27"/>
  <c r="AW14" i="27"/>
  <c r="AY14" i="27" s="1"/>
  <c r="AM14" i="27"/>
  <c r="AI14" i="27"/>
  <c r="AK14" i="27" s="1"/>
  <c r="Y14" i="27"/>
  <c r="U14" i="27"/>
  <c r="W14" i="27" s="1"/>
  <c r="K14" i="27"/>
  <c r="G14" i="27"/>
  <c r="I14" i="27" s="1"/>
  <c r="AT14" i="27"/>
  <c r="AP14" i="27"/>
  <c r="AR14" i="27" s="1"/>
  <c r="AF14" i="27"/>
  <c r="AB14" i="27"/>
  <c r="AD14" i="27" s="1"/>
  <c r="R14" i="27"/>
  <c r="N14" i="27"/>
  <c r="P14" i="27" s="1"/>
  <c r="X14" i="27"/>
  <c r="AQ14" i="27"/>
  <c r="O15" i="27"/>
  <c r="AG15" i="27"/>
  <c r="AZ15" i="27"/>
  <c r="BB16" i="27"/>
  <c r="AX16" i="27"/>
  <c r="AS16" i="27"/>
  <c r="AN16" i="27"/>
  <c r="AJ16" i="27"/>
  <c r="AE16" i="27"/>
  <c r="Z16" i="27"/>
  <c r="V16" i="27"/>
  <c r="Q16" i="27"/>
  <c r="L16" i="27"/>
  <c r="H16" i="27"/>
  <c r="BA16" i="27"/>
  <c r="AW16" i="27"/>
  <c r="AY16" i="27" s="1"/>
  <c r="AM16" i="27"/>
  <c r="AI16" i="27"/>
  <c r="AK16" i="27" s="1"/>
  <c r="Y16" i="27"/>
  <c r="U16" i="27"/>
  <c r="W16" i="27" s="1"/>
  <c r="K16" i="27"/>
  <c r="G16" i="27"/>
  <c r="I16" i="27" s="1"/>
  <c r="AT16" i="27"/>
  <c r="AP16" i="27"/>
  <c r="AR16" i="27" s="1"/>
  <c r="AF16" i="27"/>
  <c r="AB16" i="27"/>
  <c r="AD16" i="27" s="1"/>
  <c r="R16" i="27"/>
  <c r="N16" i="27"/>
  <c r="P16" i="27" s="1"/>
  <c r="X16" i="27"/>
  <c r="AQ16" i="27"/>
  <c r="O17" i="27"/>
  <c r="AG17" i="27"/>
  <c r="AZ17" i="27"/>
  <c r="BB18" i="27"/>
  <c r="AX18" i="27"/>
  <c r="AS18" i="27"/>
  <c r="AN18" i="27"/>
  <c r="AJ18" i="27"/>
  <c r="AE18" i="27"/>
  <c r="Z18" i="27"/>
  <c r="V18" i="27"/>
  <c r="Q18" i="27"/>
  <c r="L18" i="27"/>
  <c r="H18" i="27"/>
  <c r="AZ18" i="27"/>
  <c r="AT18" i="27"/>
  <c r="AM18" i="27"/>
  <c r="AG18" i="27"/>
  <c r="AB18" i="27"/>
  <c r="AD18" i="27" s="1"/>
  <c r="U18" i="27"/>
  <c r="W18" i="27" s="1"/>
  <c r="O18" i="27"/>
  <c r="AL18" i="27"/>
  <c r="AF18" i="27"/>
  <c r="Y18" i="27"/>
  <c r="S18" i="27"/>
  <c r="N18" i="27"/>
  <c r="P18" i="27" s="1"/>
  <c r="G18" i="27"/>
  <c r="I18" i="27" s="1"/>
  <c r="BA18" i="27"/>
  <c r="AU18" i="27"/>
  <c r="AP18" i="27"/>
  <c r="AR18" i="27" s="1"/>
  <c r="AI18" i="27"/>
  <c r="AK18" i="27" s="1"/>
  <c r="AC18" i="27"/>
  <c r="J18" i="27"/>
  <c r="J10" i="27"/>
  <c r="AC10" i="27"/>
  <c r="AI10" i="27"/>
  <c r="AK10" i="27" s="1"/>
  <c r="AQ10" i="27"/>
  <c r="AZ10" i="27"/>
  <c r="BB12" i="27"/>
  <c r="AX12" i="27"/>
  <c r="AS12" i="27"/>
  <c r="AN12" i="27"/>
  <c r="AJ12" i="27"/>
  <c r="AE12" i="27"/>
  <c r="Z12" i="27"/>
  <c r="V12" i="27"/>
  <c r="Q12" i="27"/>
  <c r="L12" i="27"/>
  <c r="H12" i="27"/>
  <c r="BA12" i="27"/>
  <c r="AW12" i="27"/>
  <c r="AY12" i="27" s="1"/>
  <c r="AM12" i="27"/>
  <c r="AI12" i="27"/>
  <c r="AK12" i="27" s="1"/>
  <c r="Y12" i="27"/>
  <c r="U12" i="27"/>
  <c r="W12" i="27" s="1"/>
  <c r="K12" i="27"/>
  <c r="G12" i="27"/>
  <c r="I12" i="27" s="1"/>
  <c r="O12" i="27"/>
  <c r="X12" i="27"/>
  <c r="AG12" i="27"/>
  <c r="AQ12" i="27"/>
  <c r="AZ12" i="27"/>
  <c r="J14" i="27"/>
  <c r="AC14" i="27"/>
  <c r="AU14" i="27"/>
  <c r="S15" i="27"/>
  <c r="AL15" i="27"/>
  <c r="J16" i="27"/>
  <c r="AC16" i="27"/>
  <c r="AU16" i="27"/>
  <c r="S17" i="27"/>
  <c r="AL17" i="27"/>
  <c r="K18" i="27"/>
  <c r="H18" i="17" l="1"/>
  <c r="AA10" i="17"/>
  <c r="M18" i="17" s="1"/>
  <c r="AI14" i="9"/>
  <c r="G24" i="9" s="1"/>
  <c r="AK4" i="9"/>
  <c r="AK14" i="9" s="1"/>
  <c r="I24" i="9" s="1"/>
  <c r="H20" i="9"/>
  <c r="H34" i="5"/>
  <c r="T25" i="5"/>
  <c r="M34" i="5" s="1"/>
  <c r="O34" i="5" s="1"/>
  <c r="S39" i="5"/>
  <c r="P39" i="5"/>
  <c r="AH10" i="17"/>
  <c r="M19" i="17" s="1"/>
  <c r="H19" i="17"/>
  <c r="G14" i="9"/>
  <c r="G20" i="9" s="1"/>
  <c r="I4" i="9"/>
  <c r="I14" i="9" s="1"/>
  <c r="I20" i="9" s="1"/>
  <c r="U14" i="9"/>
  <c r="G22" i="9" s="1"/>
  <c r="W4" i="9"/>
  <c r="W14" i="9" s="1"/>
  <c r="I22" i="9" s="1"/>
  <c r="N14" i="9"/>
  <c r="G21" i="9" s="1"/>
  <c r="P4" i="9"/>
  <c r="P14" i="9" s="1"/>
  <c r="I21" i="9" s="1"/>
  <c r="AD4" i="5"/>
  <c r="AD25" i="5" s="1"/>
  <c r="H24" i="9"/>
  <c r="H16" i="17"/>
  <c r="H21" i="9"/>
  <c r="AD4" i="9"/>
  <c r="AD14" i="9" s="1"/>
  <c r="I23" i="9" s="1"/>
  <c r="AB14" i="9"/>
  <c r="G23" i="9" s="1"/>
  <c r="G10" i="17"/>
  <c r="G16" i="17" s="1"/>
  <c r="I4" i="17"/>
  <c r="I10" i="17" s="1"/>
  <c r="I16" i="17" s="1"/>
  <c r="H17" i="17"/>
  <c r="T10" i="17"/>
  <c r="M17" i="17" s="1"/>
  <c r="W24" i="9"/>
  <c r="X24" i="9" s="1"/>
  <c r="T24" i="9"/>
  <c r="AK4" i="5"/>
  <c r="AK25" i="5" s="1"/>
  <c r="S19" i="17"/>
  <c r="T19" i="17" s="1"/>
  <c r="P19" i="17"/>
  <c r="AA14" i="9"/>
  <c r="M22" i="9" s="1"/>
  <c r="H22" i="9"/>
  <c r="W38" i="5"/>
  <c r="T38" i="5"/>
  <c r="AY4" i="5"/>
  <c r="AY25" i="5" s="1"/>
  <c r="M25" i="5"/>
  <c r="M33" i="5" s="1"/>
  <c r="H33" i="5"/>
  <c r="H35" i="5"/>
  <c r="AA25" i="5"/>
  <c r="M35" i="5" s="1"/>
  <c r="H38" i="5"/>
  <c r="AV25" i="5"/>
  <c r="M38" i="5" s="1"/>
  <c r="H23" i="9"/>
  <c r="AH14" i="9"/>
  <c r="M23" i="9" s="1"/>
  <c r="AW5" i="3"/>
  <c r="AY5" i="3" s="1"/>
  <c r="AY25" i="3" s="1"/>
  <c r="I39" i="3" s="1"/>
  <c r="K5" i="3"/>
  <c r="K25" i="3" s="1"/>
  <c r="K33" i="3" s="1"/>
  <c r="AX5" i="3"/>
  <c r="AX25" i="3" s="1"/>
  <c r="X5" i="3"/>
  <c r="X25" i="3" s="1"/>
  <c r="J35" i="3" s="1"/>
  <c r="I4" i="27"/>
  <c r="I19" i="27" s="1"/>
  <c r="I27" i="27" s="1"/>
  <c r="AY4" i="27"/>
  <c r="AY19" i="27" s="1"/>
  <c r="I33" i="27" s="1"/>
  <c r="P4" i="27"/>
  <c r="P19" i="27" s="1"/>
  <c r="I28" i="27" s="1"/>
  <c r="H29" i="27"/>
  <c r="AE5" i="3"/>
  <c r="AE25" i="3" s="1"/>
  <c r="J36" i="3" s="1"/>
  <c r="G5" i="3"/>
  <c r="I5" i="3" s="1"/>
  <c r="I25" i="3" s="1"/>
  <c r="I33" i="3" s="1"/>
  <c r="AK4" i="3"/>
  <c r="BB5" i="3"/>
  <c r="BB25" i="3" s="1"/>
  <c r="L39" i="3" s="1"/>
  <c r="AU5" i="3"/>
  <c r="AU25" i="3" s="1"/>
  <c r="L38" i="3" s="1"/>
  <c r="AP5" i="3"/>
  <c r="AR5" i="3" s="1"/>
  <c r="AR25" i="3" s="1"/>
  <c r="I38" i="3" s="1"/>
  <c r="AJ5" i="3"/>
  <c r="AJ25" i="3" s="1"/>
  <c r="AC5" i="3"/>
  <c r="AC25" i="3" s="1"/>
  <c r="Q5" i="3"/>
  <c r="Q25" i="3" s="1"/>
  <c r="J34" i="3" s="1"/>
  <c r="J5" i="3"/>
  <c r="J25" i="3" s="1"/>
  <c r="J33" i="3" s="1"/>
  <c r="AZ5" i="3"/>
  <c r="AZ25" i="3" s="1"/>
  <c r="J39" i="3" s="1"/>
  <c r="AT5" i="3"/>
  <c r="AT25" i="3" s="1"/>
  <c r="K38" i="3" s="1"/>
  <c r="AN5" i="3"/>
  <c r="AN25" i="3" s="1"/>
  <c r="L37" i="3" s="1"/>
  <c r="AG5" i="3"/>
  <c r="AG25" i="3" s="1"/>
  <c r="L36" i="3" s="1"/>
  <c r="AB5" i="3"/>
  <c r="AD5" i="3" s="1"/>
  <c r="V5" i="3"/>
  <c r="V25" i="3" s="1"/>
  <c r="O5" i="3"/>
  <c r="O25" i="3" s="1"/>
  <c r="AF5" i="3"/>
  <c r="AF25" i="3" s="1"/>
  <c r="K36" i="3" s="1"/>
  <c r="Z5" i="3"/>
  <c r="Z25" i="3" s="1"/>
  <c r="L35" i="3" s="1"/>
  <c r="S5" i="3"/>
  <c r="S25" i="3" s="1"/>
  <c r="L34" i="3" s="1"/>
  <c r="N5" i="3"/>
  <c r="P5" i="3" s="1"/>
  <c r="H5" i="3"/>
  <c r="H25" i="3" s="1"/>
  <c r="AS5" i="3"/>
  <c r="AS25" i="3" s="1"/>
  <c r="J38" i="3" s="1"/>
  <c r="H32" i="27"/>
  <c r="AK4" i="27"/>
  <c r="AK19" i="27" s="1"/>
  <c r="I31" i="27" s="1"/>
  <c r="AR4" i="27"/>
  <c r="AR19" i="27" s="1"/>
  <c r="I32" i="27" s="1"/>
  <c r="H33" i="27"/>
  <c r="AQ5" i="3"/>
  <c r="AQ25" i="3" s="1"/>
  <c r="R5" i="3"/>
  <c r="R25" i="3" s="1"/>
  <c r="K34" i="3" s="1"/>
  <c r="AI5" i="3"/>
  <c r="AK5" i="3" s="1"/>
  <c r="BA5" i="3"/>
  <c r="BA25" i="3" s="1"/>
  <c r="K39" i="3" s="1"/>
  <c r="P4" i="3"/>
  <c r="AL5" i="3"/>
  <c r="AL25" i="3" s="1"/>
  <c r="J37" i="3" s="1"/>
  <c r="Y25" i="3"/>
  <c r="K35" i="3" s="1"/>
  <c r="H28" i="27"/>
  <c r="H27" i="27"/>
  <c r="H30" i="27"/>
  <c r="W4" i="27"/>
  <c r="W19" i="27" s="1"/>
  <c r="I29" i="27" s="1"/>
  <c r="AD4" i="27"/>
  <c r="AD19" i="27" s="1"/>
  <c r="I30" i="27" s="1"/>
  <c r="H31" i="27"/>
  <c r="L5" i="3"/>
  <c r="L25" i="3" s="1"/>
  <c r="L33" i="3" s="1"/>
  <c r="U5" i="3"/>
  <c r="W5" i="3" s="1"/>
  <c r="W25" i="3" s="1"/>
  <c r="I35" i="3" s="1"/>
  <c r="AM5" i="3"/>
  <c r="AM25" i="3" s="1"/>
  <c r="K37" i="3" s="1"/>
  <c r="AD4" i="3"/>
  <c r="S34" i="5" l="1"/>
  <c r="P34" i="5"/>
  <c r="AO14" i="9"/>
  <c r="M24" i="9" s="1"/>
  <c r="O33" i="5"/>
  <c r="P33" i="5" s="1"/>
  <c r="I37" i="5"/>
  <c r="AO25" i="5"/>
  <c r="M37" i="5" s="1"/>
  <c r="I36" i="5"/>
  <c r="AH25" i="5"/>
  <c r="M36" i="5" s="1"/>
  <c r="M14" i="9"/>
  <c r="M20" i="9" s="1"/>
  <c r="O20" i="9" s="1"/>
  <c r="P20" i="9" s="1"/>
  <c r="I39" i="5"/>
  <c r="BC25" i="5"/>
  <c r="M39" i="5" s="1"/>
  <c r="T14" i="9"/>
  <c r="M21" i="9" s="1"/>
  <c r="AA38" i="5"/>
  <c r="AB38" i="5" s="1"/>
  <c r="X38" i="5"/>
  <c r="M10" i="17"/>
  <c r="M16" i="17" s="1"/>
  <c r="O16" i="17" s="1"/>
  <c r="P16" i="17" s="1"/>
  <c r="W39" i="5"/>
  <c r="T39" i="5"/>
  <c r="AW25" i="3"/>
  <c r="G39" i="3" s="1"/>
  <c r="P25" i="3"/>
  <c r="I34" i="3" s="1"/>
  <c r="G25" i="3"/>
  <c r="G33" i="3" s="1"/>
  <c r="AB25" i="3"/>
  <c r="G36" i="3" s="1"/>
  <c r="BC19" i="27"/>
  <c r="M33" i="27" s="1"/>
  <c r="P33" i="27" s="1"/>
  <c r="N25" i="3"/>
  <c r="G34" i="3" s="1"/>
  <c r="T19" i="27"/>
  <c r="M28" i="27" s="1"/>
  <c r="M19" i="27"/>
  <c r="M27" i="27" s="1"/>
  <c r="AO19" i="27"/>
  <c r="M31" i="27" s="1"/>
  <c r="P31" i="27" s="1"/>
  <c r="AH19" i="27"/>
  <c r="M30" i="27" s="1"/>
  <c r="P30" i="27" s="1"/>
  <c r="U25" i="3"/>
  <c r="G35" i="3" s="1"/>
  <c r="H38" i="3"/>
  <c r="AV25" i="3"/>
  <c r="M38" i="3" s="1"/>
  <c r="P38" i="3" s="1"/>
  <c r="H37" i="3"/>
  <c r="H36" i="3"/>
  <c r="H34" i="3"/>
  <c r="AA25" i="3"/>
  <c r="M35" i="3" s="1"/>
  <c r="P35" i="3" s="1"/>
  <c r="H35" i="3"/>
  <c r="AV19" i="27"/>
  <c r="M32" i="27" s="1"/>
  <c r="P32" i="27" s="1"/>
  <c r="AK25" i="3"/>
  <c r="I37" i="3" s="1"/>
  <c r="AA19" i="27"/>
  <c r="M29" i="27" s="1"/>
  <c r="P29" i="27" s="1"/>
  <c r="M25" i="3"/>
  <c r="M33" i="3" s="1"/>
  <c r="H33" i="3"/>
  <c r="AD25" i="3"/>
  <c r="I36" i="3" s="1"/>
  <c r="H39" i="3"/>
  <c r="BC25" i="3"/>
  <c r="M39" i="3" s="1"/>
  <c r="P39" i="3" s="1"/>
  <c r="AP25" i="3"/>
  <c r="G38" i="3" s="1"/>
  <c r="AI25" i="3"/>
  <c r="G37" i="3" s="1"/>
  <c r="O21" i="9" l="1"/>
  <c r="S33" i="5"/>
  <c r="T33" i="5" s="1"/>
  <c r="S35" i="5"/>
  <c r="X39" i="5"/>
  <c r="AA39" i="5"/>
  <c r="S16" i="17"/>
  <c r="T16" i="17" s="1"/>
  <c r="S18" i="17"/>
  <c r="S20" i="9"/>
  <c r="T20" i="9" s="1"/>
  <c r="S22" i="9"/>
  <c r="O17" i="17"/>
  <c r="W34" i="5"/>
  <c r="T34" i="5"/>
  <c r="T25" i="3"/>
  <c r="M34" i="3" s="1"/>
  <c r="O34" i="3" s="1"/>
  <c r="O27" i="27"/>
  <c r="O28" i="27"/>
  <c r="P28" i="27" s="1"/>
  <c r="AO25" i="3"/>
  <c r="M37" i="3" s="1"/>
  <c r="P37" i="3" s="1"/>
  <c r="AH25" i="3"/>
  <c r="M36" i="3" s="1"/>
  <c r="P36" i="3" s="1"/>
  <c r="W18" i="17" l="1"/>
  <c r="X18" i="17" s="1"/>
  <c r="T18" i="17"/>
  <c r="W16" i="17"/>
  <c r="W19" i="17"/>
  <c r="S21" i="9"/>
  <c r="P21" i="9"/>
  <c r="AE39" i="5"/>
  <c r="AF39" i="5" s="1"/>
  <c r="AB39" i="5"/>
  <c r="W22" i="9"/>
  <c r="T22" i="9"/>
  <c r="W20" i="9"/>
  <c r="X20" i="9" s="1"/>
  <c r="W23" i="9"/>
  <c r="AA34" i="5"/>
  <c r="X34" i="5"/>
  <c r="W35" i="5"/>
  <c r="T35" i="5"/>
  <c r="S17" i="17"/>
  <c r="P17" i="17"/>
  <c r="W33" i="5"/>
  <c r="X33" i="5" s="1"/>
  <c r="W36" i="5"/>
  <c r="O33" i="3"/>
  <c r="P33" i="3" s="1"/>
  <c r="S33" i="3" s="1"/>
  <c r="T33" i="3" s="1"/>
  <c r="T31" i="27"/>
  <c r="T33" i="27"/>
  <c r="T30" i="27"/>
  <c r="T32" i="27"/>
  <c r="S28" i="27"/>
  <c r="W28" i="27" s="1"/>
  <c r="AA28" i="27" s="1"/>
  <c r="P27" i="27"/>
  <c r="S27" i="27" s="1"/>
  <c r="T27" i="27" s="1"/>
  <c r="S34" i="3"/>
  <c r="P34" i="3"/>
  <c r="AA35" i="5" l="1"/>
  <c r="X35" i="5"/>
  <c r="T17" i="17"/>
  <c r="W17" i="17"/>
  <c r="X17" i="17" s="1"/>
  <c r="AA17" i="17" s="1"/>
  <c r="AB17" i="17" s="1"/>
  <c r="AE17" i="17" s="1"/>
  <c r="AE34" i="5"/>
  <c r="AB34" i="5"/>
  <c r="T21" i="9"/>
  <c r="W21" i="9"/>
  <c r="AA36" i="5"/>
  <c r="X36" i="5"/>
  <c r="X23" i="9"/>
  <c r="AA23" i="9"/>
  <c r="AA19" i="17"/>
  <c r="AB19" i="17" s="1"/>
  <c r="X19" i="17"/>
  <c r="AA33" i="5"/>
  <c r="AB33" i="5" s="1"/>
  <c r="AA37" i="5"/>
  <c r="AA20" i="9"/>
  <c r="AA24" i="9"/>
  <c r="AA16" i="17"/>
  <c r="X16" i="17"/>
  <c r="AA22" i="9"/>
  <c r="AB22" i="9" s="1"/>
  <c r="X22" i="9"/>
  <c r="T39" i="3"/>
  <c r="T36" i="3"/>
  <c r="W36" i="3" s="1"/>
  <c r="S35" i="3"/>
  <c r="W35" i="3" s="1"/>
  <c r="AA35" i="3" s="1"/>
  <c r="T38" i="3"/>
  <c r="T37" i="3"/>
  <c r="X28" i="27"/>
  <c r="W27" i="27"/>
  <c r="X27" i="27" s="1"/>
  <c r="T28" i="27"/>
  <c r="S29" i="27"/>
  <c r="X32" i="27" s="1"/>
  <c r="W30" i="27"/>
  <c r="X30" i="27" s="1"/>
  <c r="T34" i="3"/>
  <c r="W34" i="3"/>
  <c r="AE28" i="27"/>
  <c r="AB28" i="27"/>
  <c r="AE37" i="5" l="1"/>
  <c r="AB37" i="5"/>
  <c r="AE19" i="17"/>
  <c r="AF19" i="17" s="1"/>
  <c r="AI34" i="5"/>
  <c r="AF34" i="5"/>
  <c r="AB16" i="17"/>
  <c r="AE16" i="17"/>
  <c r="AE33" i="5"/>
  <c r="AF33" i="5" s="1"/>
  <c r="AE38" i="5"/>
  <c r="AE35" i="5"/>
  <c r="AB35" i="5"/>
  <c r="AE23" i="9"/>
  <c r="AF23" i="9" s="1"/>
  <c r="AB23" i="9"/>
  <c r="AA18" i="17"/>
  <c r="AI17" i="17"/>
  <c r="AF17" i="17"/>
  <c r="AB24" i="9"/>
  <c r="AE24" i="9"/>
  <c r="AB20" i="9"/>
  <c r="AE20" i="9"/>
  <c r="AE36" i="5"/>
  <c r="AB36" i="5"/>
  <c r="X21" i="9"/>
  <c r="AA21" i="9"/>
  <c r="AB21" i="9" s="1"/>
  <c r="AE21" i="9" s="1"/>
  <c r="AF21" i="9" s="1"/>
  <c r="AI21" i="9" s="1"/>
  <c r="X38" i="3"/>
  <c r="X39" i="3"/>
  <c r="X37" i="3"/>
  <c r="W33" i="3"/>
  <c r="X33" i="3" s="1"/>
  <c r="T35" i="3"/>
  <c r="X35" i="3" s="1"/>
  <c r="X33" i="27"/>
  <c r="W29" i="27"/>
  <c r="AA29" i="27" s="1"/>
  <c r="T29" i="27"/>
  <c r="X31" i="27"/>
  <c r="AA27" i="27" s="1"/>
  <c r="AB27" i="27" s="1"/>
  <c r="AA30" i="27"/>
  <c r="AE30" i="27" s="1"/>
  <c r="AE35" i="3"/>
  <c r="AA36" i="3"/>
  <c r="X36" i="3"/>
  <c r="AI28" i="27"/>
  <c r="AF28" i="27"/>
  <c r="AA34" i="3"/>
  <c r="X34" i="3"/>
  <c r="K33" i="9" l="1"/>
  <c r="M33" i="9" s="1"/>
  <c r="AJ21" i="9"/>
  <c r="L33" i="9"/>
  <c r="F29" i="17"/>
  <c r="AJ17" i="17"/>
  <c r="J29" i="17" s="1"/>
  <c r="L29" i="17"/>
  <c r="K29" i="17"/>
  <c r="AI16" i="17"/>
  <c r="AF16" i="17"/>
  <c r="AB18" i="17"/>
  <c r="AE18" i="17"/>
  <c r="AF18" i="17" s="1"/>
  <c r="AI18" i="17" s="1"/>
  <c r="AI36" i="5"/>
  <c r="AF36" i="5"/>
  <c r="AF20" i="9"/>
  <c r="AI20" i="9"/>
  <c r="AI23" i="9"/>
  <c r="L46" i="5"/>
  <c r="K46" i="5"/>
  <c r="M46" i="5" s="1"/>
  <c r="AJ34" i="5"/>
  <c r="AI19" i="17"/>
  <c r="AF24" i="9"/>
  <c r="AI24" i="9"/>
  <c r="AI35" i="5"/>
  <c r="AF35" i="5"/>
  <c r="AE22" i="9"/>
  <c r="AI38" i="5"/>
  <c r="AF38" i="5"/>
  <c r="AI33" i="5"/>
  <c r="AI39" i="5"/>
  <c r="AI37" i="5"/>
  <c r="AF37" i="5"/>
  <c r="AA37" i="3"/>
  <c r="AE37" i="3" s="1"/>
  <c r="AI37" i="3" s="1"/>
  <c r="AB39" i="3"/>
  <c r="AB38" i="3"/>
  <c r="AA33" i="3"/>
  <c r="AB33" i="3" s="1"/>
  <c r="AB35" i="3"/>
  <c r="AB33" i="27"/>
  <c r="X29" i="27"/>
  <c r="AB32" i="27"/>
  <c r="AE27" i="27" s="1"/>
  <c r="AF27" i="27" s="1"/>
  <c r="AA31" i="27"/>
  <c r="AB30" i="27"/>
  <c r="AB34" i="3"/>
  <c r="AE34" i="3"/>
  <c r="AE29" i="27"/>
  <c r="AB29" i="27"/>
  <c r="AB36" i="3"/>
  <c r="AE36" i="3"/>
  <c r="AI30" i="27"/>
  <c r="AF30" i="27"/>
  <c r="L40" i="27"/>
  <c r="AJ28" i="27"/>
  <c r="K40" i="27"/>
  <c r="AI35" i="3"/>
  <c r="L47" i="5" l="1"/>
  <c r="K47" i="5"/>
  <c r="AJ35" i="5"/>
  <c r="AM35" i="5" s="1"/>
  <c r="L32" i="9"/>
  <c r="K32" i="9"/>
  <c r="M32" i="9" s="1"/>
  <c r="AM20" i="9"/>
  <c r="AJ20" i="9"/>
  <c r="M29" i="17"/>
  <c r="K35" i="9"/>
  <c r="M35" i="9" s="1"/>
  <c r="AJ23" i="9"/>
  <c r="AM23" i="9"/>
  <c r="AN23" i="9" s="1"/>
  <c r="L35" i="9"/>
  <c r="L28" i="17"/>
  <c r="AJ16" i="17"/>
  <c r="J28" i="17" s="1"/>
  <c r="K28" i="17"/>
  <c r="F28" i="17"/>
  <c r="L49" i="5"/>
  <c r="AM37" i="5"/>
  <c r="AJ37" i="5"/>
  <c r="K49" i="5"/>
  <c r="L36" i="9"/>
  <c r="AJ24" i="9"/>
  <c r="AM24" i="9" s="1"/>
  <c r="K36" i="9"/>
  <c r="L51" i="5"/>
  <c r="AM39" i="5"/>
  <c r="AJ39" i="5"/>
  <c r="K51" i="5"/>
  <c r="L45" i="5"/>
  <c r="K45" i="5"/>
  <c r="M45" i="5" s="1"/>
  <c r="AM33" i="5"/>
  <c r="AJ33" i="5"/>
  <c r="L48" i="5"/>
  <c r="K48" i="5"/>
  <c r="AM36" i="5"/>
  <c r="AN36" i="5" s="1"/>
  <c r="AJ36" i="5"/>
  <c r="K31" i="17"/>
  <c r="M31" i="17" s="1"/>
  <c r="AJ19" i="17"/>
  <c r="J31" i="17" s="1"/>
  <c r="F31" i="17"/>
  <c r="O31" i="17" s="1"/>
  <c r="L31" i="17"/>
  <c r="AM34" i="5"/>
  <c r="AN34" i="5" s="1"/>
  <c r="AQ34" i="5" s="1"/>
  <c r="AR34" i="5" s="1"/>
  <c r="F30" i="17"/>
  <c r="O30" i="17" s="1"/>
  <c r="AJ18" i="17"/>
  <c r="J30" i="17" s="1"/>
  <c r="L30" i="17"/>
  <c r="K30" i="17"/>
  <c r="M30" i="17" s="1"/>
  <c r="AM21" i="9"/>
  <c r="L50" i="5"/>
  <c r="K50" i="5"/>
  <c r="AJ38" i="5"/>
  <c r="AM38" i="5"/>
  <c r="AF22" i="9"/>
  <c r="AI22" i="9"/>
  <c r="AE33" i="3"/>
  <c r="AF39" i="3"/>
  <c r="AF35" i="3"/>
  <c r="AB37" i="3"/>
  <c r="AF37" i="3" s="1"/>
  <c r="AE38" i="3"/>
  <c r="AI38" i="3" s="1"/>
  <c r="AE32" i="27"/>
  <c r="AF32" i="27" s="1"/>
  <c r="AF33" i="27"/>
  <c r="AI33" i="27" s="1"/>
  <c r="AJ33" i="27" s="1"/>
  <c r="AE31" i="27"/>
  <c r="AF31" i="27" s="1"/>
  <c r="AB31" i="27"/>
  <c r="AI36" i="3"/>
  <c r="AF36" i="3"/>
  <c r="AI29" i="27"/>
  <c r="AF29" i="27"/>
  <c r="K49" i="3"/>
  <c r="AM37" i="3"/>
  <c r="L49" i="3"/>
  <c r="K47" i="3"/>
  <c r="L47" i="3"/>
  <c r="M40" i="27"/>
  <c r="L42" i="27"/>
  <c r="K42" i="27"/>
  <c r="AM30" i="27"/>
  <c r="AN30" i="27" s="1"/>
  <c r="AJ30" i="27"/>
  <c r="AI34" i="3"/>
  <c r="AF34" i="3"/>
  <c r="M50" i="5" l="1"/>
  <c r="M36" i="9"/>
  <c r="M28" i="17"/>
  <c r="S31" i="17"/>
  <c r="Q31" i="17"/>
  <c r="P31" i="17"/>
  <c r="AQ33" i="5"/>
  <c r="AN33" i="5"/>
  <c r="AQ24" i="9"/>
  <c r="AR24" i="9" s="1"/>
  <c r="AN24" i="9"/>
  <c r="O28" i="17"/>
  <c r="O29" i="17"/>
  <c r="AQ20" i="9"/>
  <c r="AN20" i="9"/>
  <c r="M49" i="5"/>
  <c r="K34" i="9"/>
  <c r="M34" i="9" s="1"/>
  <c r="AM22" i="9"/>
  <c r="AN22" i="9" s="1"/>
  <c r="AQ22" i="9" s="1"/>
  <c r="AR22" i="9" s="1"/>
  <c r="AU22" i="9" s="1"/>
  <c r="AJ22" i="9"/>
  <c r="L34" i="9"/>
  <c r="M51" i="5"/>
  <c r="AQ35" i="5"/>
  <c r="AN35" i="5"/>
  <c r="AN21" i="9"/>
  <c r="AQ21" i="9"/>
  <c r="AQ36" i="5"/>
  <c r="AQ37" i="5"/>
  <c r="AR37" i="5" s="1"/>
  <c r="AU37" i="5" s="1"/>
  <c r="AN37" i="5"/>
  <c r="M47" i="5"/>
  <c r="AN38" i="5"/>
  <c r="AQ38" i="5"/>
  <c r="Q30" i="17"/>
  <c r="P30" i="17"/>
  <c r="M48" i="5"/>
  <c r="AN39" i="5"/>
  <c r="AQ39" i="5"/>
  <c r="AJ35" i="3"/>
  <c r="AI32" i="27"/>
  <c r="K44" i="27" s="1"/>
  <c r="AJ37" i="3"/>
  <c r="AF33" i="3"/>
  <c r="AI39" i="3" s="1"/>
  <c r="L51" i="3" s="1"/>
  <c r="AF38" i="3"/>
  <c r="AJ38" i="3" s="1"/>
  <c r="AI27" i="27"/>
  <c r="AJ27" i="27" s="1"/>
  <c r="AI31" i="27"/>
  <c r="K43" i="27" s="1"/>
  <c r="K45" i="27"/>
  <c r="AM33" i="27"/>
  <c r="L45" i="27"/>
  <c r="M47" i="3"/>
  <c r="M49" i="3"/>
  <c r="K48" i="3"/>
  <c r="L48" i="3"/>
  <c r="AJ36" i="3"/>
  <c r="AM36" i="3"/>
  <c r="L41" i="27"/>
  <c r="K41" i="27"/>
  <c r="AJ29" i="27"/>
  <c r="K46" i="3"/>
  <c r="L46" i="3"/>
  <c r="AJ34" i="3"/>
  <c r="M42" i="27"/>
  <c r="AQ37" i="3"/>
  <c r="K50" i="3"/>
  <c r="AM38" i="3"/>
  <c r="L50" i="3"/>
  <c r="AR38" i="5" l="1"/>
  <c r="AU38" i="5"/>
  <c r="AV38" i="5" s="1"/>
  <c r="AU33" i="5"/>
  <c r="AR33" i="5"/>
  <c r="AU35" i="5"/>
  <c r="AR35" i="5"/>
  <c r="AQ23" i="9"/>
  <c r="AR20" i="9"/>
  <c r="AU20" i="9"/>
  <c r="AU39" i="5"/>
  <c r="AR39" i="5"/>
  <c r="S29" i="17"/>
  <c r="Q29" i="17"/>
  <c r="P29" i="17"/>
  <c r="U31" i="17"/>
  <c r="T31" i="17"/>
  <c r="AY37" i="5"/>
  <c r="AV37" i="5"/>
  <c r="Q28" i="17"/>
  <c r="P28" i="17"/>
  <c r="AU36" i="5"/>
  <c r="AR36" i="5"/>
  <c r="AU21" i="9"/>
  <c r="AR21" i="9"/>
  <c r="AV22" i="9"/>
  <c r="AY22" i="9"/>
  <c r="AU24" i="9"/>
  <c r="AV24" i="9" s="1"/>
  <c r="AU34" i="5"/>
  <c r="AV34" i="5" s="1"/>
  <c r="AY34" i="5" s="1"/>
  <c r="AZ34" i="5" s="1"/>
  <c r="AM34" i="3"/>
  <c r="AM32" i="27"/>
  <c r="AQ32" i="27" s="1"/>
  <c r="AJ32" i="27"/>
  <c r="L44" i="27"/>
  <c r="M44" i="27" s="1"/>
  <c r="AJ39" i="3"/>
  <c r="AI33" i="3"/>
  <c r="AM33" i="3" s="1"/>
  <c r="AQ33" i="3" s="1"/>
  <c r="AU33" i="3" s="1"/>
  <c r="AM39" i="3"/>
  <c r="AQ39" i="3" s="1"/>
  <c r="K51" i="3"/>
  <c r="M51" i="3" s="1"/>
  <c r="K39" i="27"/>
  <c r="AJ31" i="27"/>
  <c r="AM31" i="27"/>
  <c r="AN31" i="27" s="1"/>
  <c r="L43" i="27"/>
  <c r="M43" i="27" s="1"/>
  <c r="AM27" i="27"/>
  <c r="L39" i="27"/>
  <c r="M45" i="27"/>
  <c r="AN33" i="27"/>
  <c r="AQ33" i="27"/>
  <c r="M41" i="27"/>
  <c r="M50" i="3"/>
  <c r="AM29" i="27"/>
  <c r="AM28" i="27"/>
  <c r="AN28" i="27" s="1"/>
  <c r="AM35" i="3"/>
  <c r="AQ38" i="3"/>
  <c r="M46" i="3"/>
  <c r="M48" i="3"/>
  <c r="AY21" i="9" l="1"/>
  <c r="AV21" i="9"/>
  <c r="AU23" i="9"/>
  <c r="AV23" i="9" s="1"/>
  <c r="AY23" i="9" s="1"/>
  <c r="AR23" i="9"/>
  <c r="AY36" i="5"/>
  <c r="AV36" i="5"/>
  <c r="AY35" i="5"/>
  <c r="AV35" i="5"/>
  <c r="BC34" i="5"/>
  <c r="S30" i="17"/>
  <c r="S28" i="17"/>
  <c r="W29" i="17"/>
  <c r="U29" i="17"/>
  <c r="T29" i="17"/>
  <c r="AY24" i="9"/>
  <c r="AY33" i="5"/>
  <c r="AV33" i="5"/>
  <c r="AZ22" i="9"/>
  <c r="J34" i="9" s="1"/>
  <c r="F34" i="9"/>
  <c r="O34" i="9" s="1"/>
  <c r="AY39" i="5"/>
  <c r="AZ39" i="5" s="1"/>
  <c r="BC39" i="5" s="1"/>
  <c r="AV39" i="5"/>
  <c r="AY38" i="5"/>
  <c r="BC37" i="5"/>
  <c r="AZ37" i="5"/>
  <c r="AV20" i="9"/>
  <c r="AY20" i="9"/>
  <c r="AN32" i="27"/>
  <c r="AN39" i="3"/>
  <c r="AR39" i="3" s="1"/>
  <c r="L45" i="3"/>
  <c r="AJ33" i="3"/>
  <c r="AN33" i="3" s="1"/>
  <c r="AR33" i="3" s="1"/>
  <c r="AV33" i="3" s="1"/>
  <c r="AN38" i="3"/>
  <c r="AR38" i="3" s="1"/>
  <c r="AN36" i="3"/>
  <c r="AN34" i="3"/>
  <c r="AN37" i="3"/>
  <c r="AR37" i="3" s="1"/>
  <c r="K45" i="3"/>
  <c r="AQ31" i="27"/>
  <c r="AR31" i="27" s="1"/>
  <c r="M39" i="27"/>
  <c r="AQ27" i="27"/>
  <c r="AN27" i="27"/>
  <c r="AR33" i="27"/>
  <c r="AU33" i="27"/>
  <c r="AY33" i="3"/>
  <c r="AU32" i="27"/>
  <c r="AV32" i="27" s="1"/>
  <c r="AR32" i="27"/>
  <c r="AU38" i="3"/>
  <c r="AQ28" i="27"/>
  <c r="AR28" i="27" s="1"/>
  <c r="AQ30" i="27"/>
  <c r="AN35" i="3"/>
  <c r="AQ35" i="3"/>
  <c r="AU39" i="3"/>
  <c r="AQ29" i="27"/>
  <c r="AN29" i="27"/>
  <c r="BG37" i="5" l="1"/>
  <c r="BH37" i="5" s="1"/>
  <c r="BD37" i="5"/>
  <c r="AZ24" i="9"/>
  <c r="J36" i="9" s="1"/>
  <c r="F36" i="9"/>
  <c r="O36" i="9" s="1"/>
  <c r="BC35" i="5"/>
  <c r="BD35" i="5" s="1"/>
  <c r="BG35" i="5" s="1"/>
  <c r="BH35" i="5" s="1"/>
  <c r="BK35" i="5" s="1"/>
  <c r="BL35" i="5" s="1"/>
  <c r="AZ35" i="5"/>
  <c r="BC33" i="5"/>
  <c r="AZ33" i="5"/>
  <c r="BC38" i="5"/>
  <c r="AZ38" i="5"/>
  <c r="BC36" i="5"/>
  <c r="BD36" i="5" s="1"/>
  <c r="AZ36" i="5"/>
  <c r="BD39" i="5"/>
  <c r="BG39" i="5"/>
  <c r="Y29" i="17"/>
  <c r="X29" i="17"/>
  <c r="Q34" i="9"/>
  <c r="P34" i="9"/>
  <c r="U28" i="17"/>
  <c r="T28" i="17"/>
  <c r="AZ23" i="9"/>
  <c r="J35" i="9" s="1"/>
  <c r="F35" i="9"/>
  <c r="O35" i="9" s="1"/>
  <c r="F32" i="9"/>
  <c r="AZ20" i="9"/>
  <c r="J32" i="9" s="1"/>
  <c r="T30" i="17"/>
  <c r="W30" i="17"/>
  <c r="U30" i="17"/>
  <c r="BG34" i="5"/>
  <c r="BD34" i="5"/>
  <c r="F33" i="9"/>
  <c r="AZ21" i="9"/>
  <c r="J33" i="9" s="1"/>
  <c r="AQ36" i="3"/>
  <c r="AU36" i="3" s="1"/>
  <c r="AY36" i="3" s="1"/>
  <c r="AQ34" i="3"/>
  <c r="AR34" i="3" s="1"/>
  <c r="AU34" i="3" s="1"/>
  <c r="AV34" i="3" s="1"/>
  <c r="M45" i="3"/>
  <c r="AU28" i="27"/>
  <c r="AV28" i="27" s="1"/>
  <c r="AY28" i="27" s="1"/>
  <c r="AZ28" i="27" s="1"/>
  <c r="AR27" i="27"/>
  <c r="AU27" i="27"/>
  <c r="AV33" i="27"/>
  <c r="AY33" i="27"/>
  <c r="AZ33" i="27" s="1"/>
  <c r="AU31" i="27"/>
  <c r="AY31" i="27" s="1"/>
  <c r="AR29" i="27"/>
  <c r="AU29" i="27"/>
  <c r="BC33" i="3"/>
  <c r="AZ33" i="3"/>
  <c r="AU30" i="27"/>
  <c r="AR30" i="27"/>
  <c r="AY39" i="3"/>
  <c r="AU35" i="3"/>
  <c r="AR35" i="3"/>
  <c r="BG33" i="5" l="1"/>
  <c r="BD33" i="5"/>
  <c r="Q35" i="9"/>
  <c r="P35" i="9"/>
  <c r="S35" i="9"/>
  <c r="BK39" i="5"/>
  <c r="BH39" i="5"/>
  <c r="BK34" i="5"/>
  <c r="BH34" i="5"/>
  <c r="W28" i="17"/>
  <c r="W31" i="17"/>
  <c r="Q36" i="9"/>
  <c r="P36" i="9"/>
  <c r="S36" i="9"/>
  <c r="BG36" i="5"/>
  <c r="O32" i="9"/>
  <c r="O33" i="9"/>
  <c r="Y30" i="17"/>
  <c r="X30" i="17"/>
  <c r="AA29" i="17" s="1"/>
  <c r="BG38" i="5"/>
  <c r="BD38" i="5"/>
  <c r="BK37" i="5"/>
  <c r="AV38" i="3"/>
  <c r="AY38" i="3" s="1"/>
  <c r="BC38" i="3" s="1"/>
  <c r="AU37" i="3"/>
  <c r="AV37" i="3" s="1"/>
  <c r="AV39" i="3"/>
  <c r="AR36" i="3"/>
  <c r="AV36" i="3" s="1"/>
  <c r="AZ36" i="3" s="1"/>
  <c r="AY32" i="27"/>
  <c r="AZ32" i="27" s="1"/>
  <c r="BC33" i="27"/>
  <c r="BD33" i="27" s="1"/>
  <c r="AY27" i="27"/>
  <c r="AV27" i="27"/>
  <c r="BC28" i="27"/>
  <c r="AV31" i="27"/>
  <c r="BD33" i="3"/>
  <c r="BG33" i="3"/>
  <c r="BC36" i="3"/>
  <c r="AV30" i="27"/>
  <c r="AY30" i="27"/>
  <c r="AY29" i="27"/>
  <c r="AV29" i="27"/>
  <c r="AZ31" i="27"/>
  <c r="BC31" i="27"/>
  <c r="AV35" i="3"/>
  <c r="AY35" i="3"/>
  <c r="AC29" i="17" l="1"/>
  <c r="AB29" i="17"/>
  <c r="BO39" i="5"/>
  <c r="BP39" i="5" s="1"/>
  <c r="BL39" i="5"/>
  <c r="BH38" i="5"/>
  <c r="BK38" i="5"/>
  <c r="BL38" i="5" s="1"/>
  <c r="U35" i="9"/>
  <c r="T35" i="9"/>
  <c r="AA31" i="17"/>
  <c r="Y31" i="17"/>
  <c r="X31" i="17"/>
  <c r="AA28" i="17"/>
  <c r="Y28" i="17"/>
  <c r="X28" i="17"/>
  <c r="S33" i="9"/>
  <c r="Q33" i="9"/>
  <c r="P33" i="9"/>
  <c r="Q32" i="9"/>
  <c r="P32" i="9"/>
  <c r="BO34" i="5"/>
  <c r="BL34" i="5"/>
  <c r="BK33" i="5"/>
  <c r="BH33" i="5"/>
  <c r="BK36" i="5"/>
  <c r="BH36" i="5"/>
  <c r="AA30" i="17"/>
  <c r="BO37" i="5"/>
  <c r="BL37" i="5"/>
  <c r="T36" i="9"/>
  <c r="W36" i="9"/>
  <c r="U36" i="9"/>
  <c r="AY37" i="3"/>
  <c r="AZ37" i="3" s="1"/>
  <c r="AY34" i="3"/>
  <c r="AZ34" i="3" s="1"/>
  <c r="AZ39" i="3"/>
  <c r="BC32" i="27"/>
  <c r="BG32" i="27" s="1"/>
  <c r="BG33" i="27"/>
  <c r="AZ27" i="27"/>
  <c r="BC27" i="27"/>
  <c r="AZ38" i="3"/>
  <c r="BD28" i="27"/>
  <c r="BG28" i="27"/>
  <c r="BG38" i="3"/>
  <c r="BG31" i="27"/>
  <c r="BH31" i="27" s="1"/>
  <c r="BD31" i="27"/>
  <c r="BC35" i="3"/>
  <c r="AZ35" i="3"/>
  <c r="BC30" i="27"/>
  <c r="BD30" i="27" s="1"/>
  <c r="AZ30" i="27"/>
  <c r="BC29" i="27"/>
  <c r="BD29" i="27" s="1"/>
  <c r="AZ29" i="27"/>
  <c r="BK33" i="3"/>
  <c r="BH33" i="3"/>
  <c r="BO36" i="5" l="1"/>
  <c r="BL36" i="5"/>
  <c r="U33" i="9"/>
  <c r="W33" i="9"/>
  <c r="T33" i="9"/>
  <c r="X36" i="9"/>
  <c r="Y36" i="9"/>
  <c r="BL33" i="5"/>
  <c r="BO33" i="5"/>
  <c r="BO38" i="5"/>
  <c r="BO35" i="5"/>
  <c r="BP35" i="5" s="1"/>
  <c r="BS35" i="5" s="1"/>
  <c r="BS34" i="5"/>
  <c r="BP34" i="5"/>
  <c r="AB28" i="17"/>
  <c r="AE28" i="17"/>
  <c r="AC28" i="17"/>
  <c r="BS37" i="5"/>
  <c r="BT37" i="5" s="1"/>
  <c r="BP37" i="5"/>
  <c r="S32" i="9"/>
  <c r="S34" i="9"/>
  <c r="BS39" i="5"/>
  <c r="AE30" i="17"/>
  <c r="AC30" i="17"/>
  <c r="AB30" i="17"/>
  <c r="AC31" i="17"/>
  <c r="AB31" i="17"/>
  <c r="AE31" i="17" s="1"/>
  <c r="BC37" i="3"/>
  <c r="BG37" i="3" s="1"/>
  <c r="BD32" i="27"/>
  <c r="BC34" i="3"/>
  <c r="BD34" i="3" s="1"/>
  <c r="BD38" i="3"/>
  <c r="BC39" i="3"/>
  <c r="BD39" i="3" s="1"/>
  <c r="BD36" i="3"/>
  <c r="BK33" i="27"/>
  <c r="BH33" i="27"/>
  <c r="BG27" i="27"/>
  <c r="BD27" i="27"/>
  <c r="BH28" i="27"/>
  <c r="BK28" i="27"/>
  <c r="BG29" i="27"/>
  <c r="BH29" i="27" s="1"/>
  <c r="BK29" i="27" s="1"/>
  <c r="BL29" i="27" s="1"/>
  <c r="BD35" i="3"/>
  <c r="BK32" i="27"/>
  <c r="BL32" i="27" s="1"/>
  <c r="BH32" i="27"/>
  <c r="BL33" i="3"/>
  <c r="BO33" i="3"/>
  <c r="BG30" i="27"/>
  <c r="BK38" i="3"/>
  <c r="AF31" i="17" l="1"/>
  <c r="AG31" i="17"/>
  <c r="AI28" i="17"/>
  <c r="AG28" i="17"/>
  <c r="AF28" i="17"/>
  <c r="AG30" i="17"/>
  <c r="AF30" i="17"/>
  <c r="BT39" i="5"/>
  <c r="BW39" i="5"/>
  <c r="U34" i="9"/>
  <c r="T34" i="9"/>
  <c r="W34" i="9"/>
  <c r="BW34" i="5"/>
  <c r="BT34" i="5"/>
  <c r="Y33" i="9"/>
  <c r="X33" i="9"/>
  <c r="AA33" i="9"/>
  <c r="U32" i="9"/>
  <c r="T32" i="9"/>
  <c r="BW35" i="5"/>
  <c r="BT35" i="5"/>
  <c r="AE29" i="17"/>
  <c r="BS38" i="5"/>
  <c r="BP38" i="5"/>
  <c r="BS33" i="5"/>
  <c r="BP33" i="5"/>
  <c r="BS36" i="5"/>
  <c r="BT36" i="5" s="1"/>
  <c r="BW36" i="5" s="1"/>
  <c r="BX36" i="5" s="1"/>
  <c r="BP36" i="5"/>
  <c r="BD37" i="3"/>
  <c r="BH37" i="3" s="1"/>
  <c r="BG35" i="3"/>
  <c r="BH35" i="3" s="1"/>
  <c r="BG34" i="3"/>
  <c r="BK34" i="3" s="1"/>
  <c r="BH38" i="3"/>
  <c r="BG39" i="3"/>
  <c r="BH39" i="3" s="1"/>
  <c r="BO33" i="27"/>
  <c r="BP33" i="27" s="1"/>
  <c r="BL33" i="27"/>
  <c r="BH27" i="27"/>
  <c r="BK27" i="27"/>
  <c r="BO32" i="27"/>
  <c r="BP32" i="27" s="1"/>
  <c r="BK31" i="27"/>
  <c r="BO31" i="27" s="1"/>
  <c r="BO28" i="27"/>
  <c r="BL28" i="27"/>
  <c r="BG36" i="3"/>
  <c r="BH36" i="3" s="1"/>
  <c r="BS33" i="3"/>
  <c r="BP33" i="3"/>
  <c r="BK30" i="27"/>
  <c r="BH30" i="27"/>
  <c r="BO29" i="27"/>
  <c r="BP29" i="27" s="1"/>
  <c r="AI29" i="17" l="1"/>
  <c r="AG29" i="17"/>
  <c r="AF29" i="17"/>
  <c r="CA34" i="5"/>
  <c r="BX34" i="5"/>
  <c r="BT38" i="5"/>
  <c r="BW38" i="5"/>
  <c r="BX38" i="5" s="1"/>
  <c r="CA38" i="5" s="1"/>
  <c r="CA36" i="5"/>
  <c r="CB36" i="5" s="1"/>
  <c r="CE36" i="5" s="1"/>
  <c r="W32" i="9"/>
  <c r="W35" i="9"/>
  <c r="AK28" i="17"/>
  <c r="AJ28" i="17"/>
  <c r="F40" i="17"/>
  <c r="AI30" i="17"/>
  <c r="AI31" i="17"/>
  <c r="CA35" i="5"/>
  <c r="BX35" i="5"/>
  <c r="Y34" i="9"/>
  <c r="X34" i="9"/>
  <c r="AA34" i="9"/>
  <c r="BW33" i="5"/>
  <c r="BT33" i="5"/>
  <c r="BW37" i="5"/>
  <c r="AC33" i="9"/>
  <c r="AB33" i="9"/>
  <c r="CA39" i="5"/>
  <c r="CB39" i="5" s="1"/>
  <c r="BX39" i="5"/>
  <c r="BH34" i="3"/>
  <c r="BL34" i="3" s="1"/>
  <c r="BK39" i="3"/>
  <c r="BO39" i="3" s="1"/>
  <c r="BK37" i="3"/>
  <c r="BL37" i="3" s="1"/>
  <c r="BO27" i="27"/>
  <c r="BL27" i="27"/>
  <c r="BS32" i="27"/>
  <c r="BT32" i="27" s="1"/>
  <c r="BL31" i="27"/>
  <c r="BS28" i="27"/>
  <c r="BP28" i="27"/>
  <c r="BK35" i="3"/>
  <c r="BL35" i="3" s="1"/>
  <c r="BL38" i="3"/>
  <c r="BK36" i="3"/>
  <c r="BL36" i="3" s="1"/>
  <c r="BS29" i="27"/>
  <c r="BS33" i="27"/>
  <c r="BO34" i="3"/>
  <c r="BO30" i="27"/>
  <c r="BL30" i="27"/>
  <c r="BS31" i="27"/>
  <c r="BT31" i="27" s="1"/>
  <c r="BP31" i="27"/>
  <c r="BT33" i="3"/>
  <c r="BW33" i="3"/>
  <c r="CI36" i="5" l="1"/>
  <c r="CF36" i="5"/>
  <c r="CA37" i="5"/>
  <c r="BX37" i="5"/>
  <c r="F43" i="17"/>
  <c r="AK31" i="17"/>
  <c r="AJ31" i="17"/>
  <c r="CE38" i="5"/>
  <c r="CF38" i="5" s="1"/>
  <c r="CB38" i="5"/>
  <c r="F42" i="17"/>
  <c r="AK30" i="17"/>
  <c r="AJ30" i="17"/>
  <c r="CA33" i="5"/>
  <c r="BX33" i="5"/>
  <c r="L40" i="17"/>
  <c r="K40" i="17"/>
  <c r="M40" i="17" s="1"/>
  <c r="J40" i="17"/>
  <c r="CE35" i="5"/>
  <c r="CB35" i="5"/>
  <c r="AB34" i="9"/>
  <c r="AC34" i="9"/>
  <c r="AE34" i="9" s="1"/>
  <c r="CE34" i="5"/>
  <c r="CB34" i="5"/>
  <c r="CE39" i="5"/>
  <c r="X35" i="9"/>
  <c r="AA35" i="9"/>
  <c r="Y35" i="9"/>
  <c r="AE33" i="9"/>
  <c r="Y32" i="9"/>
  <c r="X32" i="9"/>
  <c r="AK29" i="17"/>
  <c r="AJ29" i="17"/>
  <c r="F41" i="17"/>
  <c r="BL39" i="3"/>
  <c r="BP39" i="3" s="1"/>
  <c r="BO37" i="3"/>
  <c r="BS37" i="3" s="1"/>
  <c r="BW32" i="27"/>
  <c r="BX32" i="27" s="1"/>
  <c r="BS27" i="27"/>
  <c r="BP27" i="27"/>
  <c r="BT28" i="27"/>
  <c r="BW28" i="27"/>
  <c r="BO35" i="3"/>
  <c r="BP35" i="3" s="1"/>
  <c r="BO36" i="3"/>
  <c r="BP36" i="3" s="1"/>
  <c r="BO38" i="3"/>
  <c r="BS38" i="3" s="1"/>
  <c r="BP34" i="3"/>
  <c r="BS34" i="3"/>
  <c r="CA33" i="3"/>
  <c r="BX33" i="3"/>
  <c r="BS30" i="27"/>
  <c r="BT30" i="27" s="1"/>
  <c r="BW30" i="27" s="1"/>
  <c r="BX30" i="27" s="1"/>
  <c r="BP30" i="27"/>
  <c r="BW33" i="27"/>
  <c r="BT33" i="27"/>
  <c r="BW29" i="27"/>
  <c r="BT29" i="27"/>
  <c r="AI34" i="9" l="1"/>
  <c r="AF34" i="9"/>
  <c r="AG34" i="9"/>
  <c r="CI39" i="5"/>
  <c r="CJ39" i="5" s="1"/>
  <c r="CF39" i="5"/>
  <c r="AA36" i="9"/>
  <c r="AA32" i="9"/>
  <c r="CI34" i="5"/>
  <c r="CF34" i="5"/>
  <c r="CE33" i="5"/>
  <c r="CB33" i="5"/>
  <c r="L43" i="17"/>
  <c r="K43" i="17"/>
  <c r="J43" i="17"/>
  <c r="O43" i="17"/>
  <c r="AF33" i="9"/>
  <c r="AG33" i="9"/>
  <c r="CE37" i="5"/>
  <c r="CF37" i="5" s="1"/>
  <c r="CI37" i="5" s="1"/>
  <c r="CJ37" i="5" s="1"/>
  <c r="CM37" i="5" s="1"/>
  <c r="CB37" i="5"/>
  <c r="L41" i="17"/>
  <c r="K41" i="17"/>
  <c r="M41" i="17" s="1"/>
  <c r="J41" i="17"/>
  <c r="O41" i="17" s="1"/>
  <c r="AE35" i="9"/>
  <c r="AB35" i="9"/>
  <c r="AC35" i="9"/>
  <c r="CI35" i="5"/>
  <c r="CF35" i="5"/>
  <c r="J42" i="17"/>
  <c r="O42" i="17"/>
  <c r="L42" i="17"/>
  <c r="K42" i="17"/>
  <c r="CM36" i="5"/>
  <c r="CJ36" i="5"/>
  <c r="BP37" i="3"/>
  <c r="BT37" i="3" s="1"/>
  <c r="CA30" i="27"/>
  <c r="CB30" i="27" s="1"/>
  <c r="BW27" i="27"/>
  <c r="BT27" i="27"/>
  <c r="CA28" i="27"/>
  <c r="BX28" i="27"/>
  <c r="BS39" i="3"/>
  <c r="BW39" i="3" s="1"/>
  <c r="CA39" i="3" s="1"/>
  <c r="BP38" i="3"/>
  <c r="BT38" i="3" s="1"/>
  <c r="BS36" i="3"/>
  <c r="BT36" i="3" s="1"/>
  <c r="BS35" i="3"/>
  <c r="BT35" i="3" s="1"/>
  <c r="CB33" i="3"/>
  <c r="CE33" i="3"/>
  <c r="BX29" i="27"/>
  <c r="CA29" i="27"/>
  <c r="BX33" i="27"/>
  <c r="CA33" i="27"/>
  <c r="CB33" i="27" s="1"/>
  <c r="BW34" i="3"/>
  <c r="BT34" i="3"/>
  <c r="BW31" i="27"/>
  <c r="BW38" i="3"/>
  <c r="CA32" i="27"/>
  <c r="P41" i="17" l="1"/>
  <c r="S41" i="17"/>
  <c r="R41" i="17"/>
  <c r="Q41" i="17"/>
  <c r="AC32" i="9"/>
  <c r="AB32" i="9"/>
  <c r="AE32" i="9"/>
  <c r="AE36" i="9"/>
  <c r="AB36" i="9"/>
  <c r="AC36" i="9"/>
  <c r="M43" i="17"/>
  <c r="CI38" i="5"/>
  <c r="R42" i="17"/>
  <c r="Q42" i="17"/>
  <c r="P42" i="17"/>
  <c r="CM35" i="5"/>
  <c r="CJ35" i="5"/>
  <c r="CQ37" i="5"/>
  <c r="CN37" i="5"/>
  <c r="S43" i="17"/>
  <c r="R43" i="17"/>
  <c r="Q43" i="17"/>
  <c r="P43" i="17"/>
  <c r="O40" i="17"/>
  <c r="CM39" i="5"/>
  <c r="CN39" i="5" s="1"/>
  <c r="CQ36" i="5"/>
  <c r="CN36" i="5"/>
  <c r="CI33" i="5"/>
  <c r="CF33" i="5"/>
  <c r="M42" i="17"/>
  <c r="AF35" i="9"/>
  <c r="AI33" i="9" s="1"/>
  <c r="AG35" i="9"/>
  <c r="AI35" i="9"/>
  <c r="CM34" i="5"/>
  <c r="CJ34" i="5"/>
  <c r="AM34" i="9"/>
  <c r="AJ34" i="9"/>
  <c r="AK34" i="9"/>
  <c r="CE33" i="27"/>
  <c r="CF33" i="27" s="1"/>
  <c r="BX27" i="27"/>
  <c r="CA27" i="27"/>
  <c r="BT39" i="3"/>
  <c r="BX39" i="3" s="1"/>
  <c r="CE28" i="27"/>
  <c r="CB28" i="27"/>
  <c r="BW35" i="3"/>
  <c r="BX35" i="3" s="1"/>
  <c r="BX38" i="3"/>
  <c r="CE30" i="27"/>
  <c r="CF30" i="27" s="1"/>
  <c r="CA31" i="27"/>
  <c r="BX31" i="27"/>
  <c r="BW36" i="3"/>
  <c r="BX36" i="3" s="1"/>
  <c r="BW37" i="3"/>
  <c r="CB32" i="27"/>
  <c r="CE32" i="27"/>
  <c r="CF32" i="27" s="1"/>
  <c r="CI33" i="3"/>
  <c r="CF33" i="3"/>
  <c r="BX34" i="3"/>
  <c r="CA34" i="3"/>
  <c r="CE29" i="27"/>
  <c r="CB29" i="27"/>
  <c r="AJ33" i="9" l="1"/>
  <c r="AK33" i="9"/>
  <c r="AG32" i="9"/>
  <c r="AF32" i="9"/>
  <c r="AI32" i="9"/>
  <c r="AM35" i="9"/>
  <c r="AK35" i="9"/>
  <c r="AJ35" i="9"/>
  <c r="CQ39" i="5"/>
  <c r="CQ35" i="5"/>
  <c r="CN35" i="5"/>
  <c r="AI36" i="9"/>
  <c r="AG36" i="9"/>
  <c r="AF36" i="9"/>
  <c r="AO34" i="9"/>
  <c r="AN34" i="9"/>
  <c r="CM33" i="5"/>
  <c r="CJ33" i="5"/>
  <c r="V43" i="17"/>
  <c r="U43" i="17"/>
  <c r="T43" i="17"/>
  <c r="CM38" i="5"/>
  <c r="CN38" i="5" s="1"/>
  <c r="CQ38" i="5" s="1"/>
  <c r="CJ38" i="5"/>
  <c r="R40" i="17"/>
  <c r="Q40" i="17"/>
  <c r="P40" i="17"/>
  <c r="CQ34" i="5"/>
  <c r="CN34" i="5"/>
  <c r="F48" i="5"/>
  <c r="O48" i="5" s="1"/>
  <c r="CR36" i="5"/>
  <c r="J48" i="5" s="1"/>
  <c r="F49" i="5"/>
  <c r="O49" i="5" s="1"/>
  <c r="CR37" i="5"/>
  <c r="J49" i="5" s="1"/>
  <c r="W41" i="17"/>
  <c r="V41" i="17"/>
  <c r="U41" i="17"/>
  <c r="T41" i="17"/>
  <c r="CI33" i="27"/>
  <c r="CJ33" i="27" s="1"/>
  <c r="CE27" i="27"/>
  <c r="CB27" i="27"/>
  <c r="CI28" i="27"/>
  <c r="CF28" i="27"/>
  <c r="CA35" i="3"/>
  <c r="CE35" i="3" s="1"/>
  <c r="CI35" i="3" s="1"/>
  <c r="CB39" i="3"/>
  <c r="CA36" i="3"/>
  <c r="CB36" i="3" s="1"/>
  <c r="CI30" i="27"/>
  <c r="CM30" i="27" s="1"/>
  <c r="CI29" i="27"/>
  <c r="CF29" i="27"/>
  <c r="CJ33" i="3"/>
  <c r="CM33" i="3"/>
  <c r="CE34" i="3"/>
  <c r="CB34" i="3"/>
  <c r="CA37" i="3"/>
  <c r="BX37" i="3"/>
  <c r="CE31" i="27"/>
  <c r="CF31" i="27" s="1"/>
  <c r="CI31" i="27" s="1"/>
  <c r="CJ31" i="27" s="1"/>
  <c r="CB31" i="27"/>
  <c r="CA38" i="3"/>
  <c r="CR38" i="5" l="1"/>
  <c r="J50" i="5" s="1"/>
  <c r="F50" i="5"/>
  <c r="O50" i="5" s="1"/>
  <c r="AO35" i="9"/>
  <c r="AQ34" i="9" s="1"/>
  <c r="AN35" i="9"/>
  <c r="AQ35" i="9" s="1"/>
  <c r="Q48" i="5"/>
  <c r="S48" i="5"/>
  <c r="P48" i="5"/>
  <c r="AJ32" i="9"/>
  <c r="AM32" i="9"/>
  <c r="AK32" i="9"/>
  <c r="AK36" i="9"/>
  <c r="AM36" i="9" s="1"/>
  <c r="AJ36" i="9"/>
  <c r="F46" i="5"/>
  <c r="CR34" i="5"/>
  <c r="J46" i="5" s="1"/>
  <c r="S42" i="17"/>
  <c r="S40" i="17"/>
  <c r="F47" i="5"/>
  <c r="O47" i="5" s="1"/>
  <c r="CR35" i="5"/>
  <c r="J47" i="5" s="1"/>
  <c r="Q49" i="5"/>
  <c r="S49" i="5"/>
  <c r="P49" i="5"/>
  <c r="X41" i="17"/>
  <c r="Z41" i="17"/>
  <c r="Y41" i="17"/>
  <c r="CQ33" i="5"/>
  <c r="CN33" i="5"/>
  <c r="F51" i="5"/>
  <c r="O51" i="5" s="1"/>
  <c r="CR39" i="5"/>
  <c r="J51" i="5" s="1"/>
  <c r="AM33" i="9"/>
  <c r="CM31" i="27"/>
  <c r="CN31" i="27" s="1"/>
  <c r="CI27" i="27"/>
  <c r="CF27" i="27"/>
  <c r="CJ28" i="27"/>
  <c r="CM28" i="27"/>
  <c r="CB35" i="3"/>
  <c r="CF35" i="3" s="1"/>
  <c r="CJ35" i="3" s="1"/>
  <c r="CE36" i="3"/>
  <c r="CI36" i="3" s="1"/>
  <c r="CM36" i="3" s="1"/>
  <c r="CJ30" i="27"/>
  <c r="CE39" i="3"/>
  <c r="CF39" i="3" s="1"/>
  <c r="CB37" i="3"/>
  <c r="CE37" i="3"/>
  <c r="CF34" i="3"/>
  <c r="CI34" i="3"/>
  <c r="CQ30" i="27"/>
  <c r="CN30" i="27"/>
  <c r="CI32" i="27"/>
  <c r="CM33" i="27"/>
  <c r="CN33" i="27" s="1"/>
  <c r="CE38" i="3"/>
  <c r="CB38" i="3"/>
  <c r="CM35" i="3"/>
  <c r="CQ33" i="3"/>
  <c r="CN33" i="3"/>
  <c r="CM29" i="27"/>
  <c r="CJ29" i="27"/>
  <c r="AS35" i="9" l="1"/>
  <c r="AU35" i="9"/>
  <c r="AR35" i="9"/>
  <c r="AO36" i="9"/>
  <c r="AN36" i="9"/>
  <c r="AQ36" i="9"/>
  <c r="AS34" i="9"/>
  <c r="AR34" i="9"/>
  <c r="AQ33" i="9"/>
  <c r="AN33" i="9"/>
  <c r="AO33" i="9"/>
  <c r="U48" i="5"/>
  <c r="T48" i="5"/>
  <c r="W49" i="5"/>
  <c r="T49" i="5"/>
  <c r="U49" i="5"/>
  <c r="Q51" i="5"/>
  <c r="S51" i="5"/>
  <c r="P51" i="5"/>
  <c r="Q50" i="5"/>
  <c r="S50" i="5"/>
  <c r="P50" i="5"/>
  <c r="F45" i="5"/>
  <c r="CR33" i="5"/>
  <c r="J45" i="5" s="1"/>
  <c r="Q47" i="5"/>
  <c r="P47" i="5"/>
  <c r="AQ32" i="9"/>
  <c r="AN32" i="9"/>
  <c r="AO32" i="9"/>
  <c r="U40" i="17"/>
  <c r="T40" i="17"/>
  <c r="V40" i="17"/>
  <c r="W42" i="17"/>
  <c r="V42" i="17"/>
  <c r="U42" i="17"/>
  <c r="T42" i="17"/>
  <c r="CQ31" i="27"/>
  <c r="F43" i="27" s="1"/>
  <c r="O43" i="27" s="1"/>
  <c r="CM27" i="27"/>
  <c r="CJ27" i="27"/>
  <c r="CQ28" i="27"/>
  <c r="CN28" i="27"/>
  <c r="CF36" i="3"/>
  <c r="CJ36" i="3" s="1"/>
  <c r="CN36" i="3" s="1"/>
  <c r="CI39" i="3"/>
  <c r="CJ39" i="3" s="1"/>
  <c r="CF37" i="3"/>
  <c r="CM34" i="3"/>
  <c r="CJ34" i="3"/>
  <c r="F45" i="3"/>
  <c r="CR33" i="3"/>
  <c r="J45" i="3" s="1"/>
  <c r="CF38" i="3"/>
  <c r="CR30" i="27"/>
  <c r="J42" i="27" s="1"/>
  <c r="F42" i="27"/>
  <c r="O42" i="27" s="1"/>
  <c r="CQ35" i="3"/>
  <c r="CN35" i="3"/>
  <c r="CQ29" i="27"/>
  <c r="CN29" i="27"/>
  <c r="CQ36" i="3"/>
  <c r="CJ32" i="27"/>
  <c r="CM32" i="27"/>
  <c r="CN32" i="27" s="1"/>
  <c r="CQ32" i="27" s="1"/>
  <c r="Y49" i="5" l="1"/>
  <c r="X49" i="5"/>
  <c r="AS36" i="9"/>
  <c r="AR36" i="9"/>
  <c r="AU34" i="9" s="1"/>
  <c r="AU32" i="9"/>
  <c r="AR32" i="9"/>
  <c r="AS32" i="9"/>
  <c r="W50" i="5"/>
  <c r="U50" i="5"/>
  <c r="T50" i="5"/>
  <c r="Z42" i="17"/>
  <c r="Y42" i="17"/>
  <c r="X42" i="17"/>
  <c r="O46" i="5"/>
  <c r="O45" i="5"/>
  <c r="W51" i="5"/>
  <c r="U51" i="5"/>
  <c r="T51" i="5"/>
  <c r="AW35" i="9"/>
  <c r="AV35" i="9"/>
  <c r="W40" i="17"/>
  <c r="W43" i="17"/>
  <c r="AU33" i="9"/>
  <c r="AS33" i="9"/>
  <c r="AR33" i="9"/>
  <c r="CR31" i="27"/>
  <c r="J43" i="27" s="1"/>
  <c r="CQ27" i="27"/>
  <c r="CN27" i="27"/>
  <c r="F40" i="27"/>
  <c r="CR28" i="27"/>
  <c r="J40" i="27" s="1"/>
  <c r="CI38" i="3"/>
  <c r="CM38" i="3" s="1"/>
  <c r="CQ33" i="27"/>
  <c r="F45" i="27" s="1"/>
  <c r="O45" i="27" s="1"/>
  <c r="CI37" i="3"/>
  <c r="CJ37" i="3" s="1"/>
  <c r="CM37" i="3" s="1"/>
  <c r="CQ37" i="3" s="1"/>
  <c r="F48" i="3"/>
  <c r="O48" i="3" s="1"/>
  <c r="CR36" i="3"/>
  <c r="J48" i="3" s="1"/>
  <c r="F47" i="3"/>
  <c r="O47" i="3" s="1"/>
  <c r="CR35" i="3"/>
  <c r="J47" i="3" s="1"/>
  <c r="F44" i="27"/>
  <c r="O44" i="27" s="1"/>
  <c r="CR32" i="27"/>
  <c r="J44" i="27" s="1"/>
  <c r="F41" i="27"/>
  <c r="O41" i="27" s="1"/>
  <c r="CR29" i="27"/>
  <c r="J41" i="27" s="1"/>
  <c r="Q43" i="27"/>
  <c r="P43" i="27"/>
  <c r="S43" i="27"/>
  <c r="Q42" i="27"/>
  <c r="S42" i="27"/>
  <c r="P42" i="27"/>
  <c r="CN34" i="3"/>
  <c r="CQ34" i="3"/>
  <c r="AW34" i="9" l="1"/>
  <c r="AV34" i="9"/>
  <c r="AY34" i="9"/>
  <c r="AA40" i="17"/>
  <c r="Z40" i="17"/>
  <c r="Y40" i="17"/>
  <c r="X40" i="17"/>
  <c r="AA42" i="17"/>
  <c r="AA41" i="17"/>
  <c r="AY32" i="9"/>
  <c r="AW32" i="9"/>
  <c r="AV32" i="9"/>
  <c r="AA43" i="17"/>
  <c r="Z43" i="17"/>
  <c r="Y43" i="17"/>
  <c r="X43" i="17"/>
  <c r="Q46" i="5"/>
  <c r="S46" i="5"/>
  <c r="P46" i="5"/>
  <c r="X51" i="5"/>
  <c r="AA51" i="5"/>
  <c r="Y51" i="5"/>
  <c r="AA50" i="5"/>
  <c r="Y50" i="5"/>
  <c r="X50" i="5"/>
  <c r="AU36" i="9"/>
  <c r="AY33" i="9"/>
  <c r="AW33" i="9"/>
  <c r="AV33" i="9"/>
  <c r="Q45" i="5"/>
  <c r="P45" i="5"/>
  <c r="F39" i="27"/>
  <c r="CR27" i="27"/>
  <c r="J39" i="27" s="1"/>
  <c r="O40" i="27" s="1"/>
  <c r="CR33" i="27"/>
  <c r="J45" i="27" s="1"/>
  <c r="CJ38" i="3"/>
  <c r="CN38" i="3" s="1"/>
  <c r="CN37" i="3"/>
  <c r="CR37" i="3" s="1"/>
  <c r="J49" i="3" s="1"/>
  <c r="CM39" i="3"/>
  <c r="CN39" i="3" s="1"/>
  <c r="Q44" i="27"/>
  <c r="S44" i="27"/>
  <c r="P44" i="27"/>
  <c r="T42" i="27"/>
  <c r="U42" i="27"/>
  <c r="T43" i="27"/>
  <c r="W43" i="27"/>
  <c r="U43" i="27"/>
  <c r="F46" i="3"/>
  <c r="P47" i="3" s="1"/>
  <c r="CR34" i="3"/>
  <c r="J46" i="3" s="1"/>
  <c r="Q45" i="27"/>
  <c r="S45" i="27"/>
  <c r="P45" i="27"/>
  <c r="Q41" i="27"/>
  <c r="P41" i="27"/>
  <c r="F49" i="3"/>
  <c r="O49" i="3" s="1"/>
  <c r="S48" i="3"/>
  <c r="AB50" i="5" l="1"/>
  <c r="AC50" i="5"/>
  <c r="AB51" i="5"/>
  <c r="AE51" i="5"/>
  <c r="AC51" i="5"/>
  <c r="S45" i="5"/>
  <c r="S47" i="5"/>
  <c r="BA33" i="9"/>
  <c r="F45" i="9"/>
  <c r="AZ33" i="9"/>
  <c r="AD43" i="17"/>
  <c r="AC43" i="17"/>
  <c r="AB43" i="17"/>
  <c r="AW36" i="9"/>
  <c r="AV36" i="9"/>
  <c r="W46" i="5"/>
  <c r="U46" i="5"/>
  <c r="T46" i="5"/>
  <c r="AC40" i="17"/>
  <c r="AB40" i="17"/>
  <c r="AE40" i="17"/>
  <c r="AD40" i="17"/>
  <c r="F46" i="9"/>
  <c r="BA34" i="9"/>
  <c r="AZ34" i="9"/>
  <c r="AE42" i="17"/>
  <c r="AD42" i="17"/>
  <c r="AC42" i="17"/>
  <c r="AB42" i="17"/>
  <c r="BA32" i="9"/>
  <c r="F44" i="9"/>
  <c r="AZ32" i="9"/>
  <c r="AD41" i="17"/>
  <c r="AC41" i="17"/>
  <c r="AB41" i="17"/>
  <c r="P48" i="3"/>
  <c r="S40" i="27"/>
  <c r="T40" i="27" s="1"/>
  <c r="P40" i="27"/>
  <c r="Q40" i="27"/>
  <c r="O39" i="27"/>
  <c r="CQ38" i="3"/>
  <c r="CR38" i="3" s="1"/>
  <c r="J50" i="3" s="1"/>
  <c r="Q48" i="3"/>
  <c r="Q47" i="3"/>
  <c r="S49" i="3"/>
  <c r="P49" i="3"/>
  <c r="Q49" i="3"/>
  <c r="W45" i="27"/>
  <c r="U45" i="27"/>
  <c r="T45" i="27"/>
  <c r="CQ39" i="3"/>
  <c r="Y43" i="27"/>
  <c r="X43" i="27"/>
  <c r="W44" i="27"/>
  <c r="T44" i="27"/>
  <c r="U44" i="27"/>
  <c r="O46" i="3"/>
  <c r="O45" i="3"/>
  <c r="AA46" i="5" l="1"/>
  <c r="Y46" i="5"/>
  <c r="X46" i="5"/>
  <c r="L44" i="9"/>
  <c r="J44" i="9"/>
  <c r="K44" i="9"/>
  <c r="M44" i="9" s="1"/>
  <c r="J46" i="9"/>
  <c r="O46" i="9"/>
  <c r="L46" i="9"/>
  <c r="K46" i="9"/>
  <c r="M46" i="9" s="1"/>
  <c r="AY35" i="9"/>
  <c r="AY36" i="9"/>
  <c r="W47" i="5"/>
  <c r="U47" i="5"/>
  <c r="T47" i="5"/>
  <c r="U45" i="5"/>
  <c r="T45" i="5"/>
  <c r="AI40" i="17"/>
  <c r="AH40" i="17"/>
  <c r="AG40" i="17"/>
  <c r="AF40" i="17"/>
  <c r="AG51" i="5"/>
  <c r="AF51" i="5"/>
  <c r="AE41" i="17"/>
  <c r="AE43" i="17"/>
  <c r="AH42" i="17"/>
  <c r="AG42" i="17"/>
  <c r="AF42" i="17"/>
  <c r="J45" i="9"/>
  <c r="L45" i="9"/>
  <c r="K45" i="9"/>
  <c r="W40" i="27"/>
  <c r="Y40" i="27" s="1"/>
  <c r="U40" i="27"/>
  <c r="Q39" i="27"/>
  <c r="P39" i="27"/>
  <c r="F50" i="3"/>
  <c r="O50" i="3" s="1"/>
  <c r="P50" i="3" s="1"/>
  <c r="T48" i="3"/>
  <c r="U48" i="3"/>
  <c r="AA45" i="27"/>
  <c r="X45" i="27"/>
  <c r="Y45" i="27"/>
  <c r="S46" i="3"/>
  <c r="P46" i="3"/>
  <c r="Q46" i="3"/>
  <c r="P45" i="3"/>
  <c r="Q45" i="3"/>
  <c r="AA44" i="27"/>
  <c r="Y44" i="27"/>
  <c r="X44" i="27"/>
  <c r="F51" i="3"/>
  <c r="O51" i="3" s="1"/>
  <c r="CR39" i="3"/>
  <c r="J51" i="3" s="1"/>
  <c r="T49" i="3"/>
  <c r="U49" i="3"/>
  <c r="W49" i="3"/>
  <c r="AF41" i="17" l="1"/>
  <c r="AI41" i="17"/>
  <c r="AH41" i="17"/>
  <c r="AG41" i="17"/>
  <c r="Q46" i="9"/>
  <c r="R46" i="9"/>
  <c r="P46" i="9"/>
  <c r="M45" i="9"/>
  <c r="O45" i="9" s="1"/>
  <c r="AA47" i="5"/>
  <c r="Y47" i="5"/>
  <c r="X47" i="5"/>
  <c r="F48" i="9"/>
  <c r="AZ36" i="9"/>
  <c r="BA36" i="9"/>
  <c r="F47" i="9"/>
  <c r="BA35" i="9"/>
  <c r="AZ35" i="9"/>
  <c r="AK40" i="17"/>
  <c r="AJ40" i="17"/>
  <c r="F52" i="17"/>
  <c r="AL40" i="17"/>
  <c r="AH43" i="17"/>
  <c r="AG43" i="17"/>
  <c r="AF43" i="17"/>
  <c r="AI42" i="17" s="1"/>
  <c r="W48" i="5"/>
  <c r="W45" i="5"/>
  <c r="AB46" i="5"/>
  <c r="AE46" i="5"/>
  <c r="AC46" i="5"/>
  <c r="AA40" i="27"/>
  <c r="AC40" i="27" s="1"/>
  <c r="X40" i="27"/>
  <c r="S50" i="3"/>
  <c r="T50" i="3" s="1"/>
  <c r="S41" i="27"/>
  <c r="S39" i="27"/>
  <c r="Q50" i="3"/>
  <c r="AB45" i="27"/>
  <c r="AE45" i="27"/>
  <c r="AC45" i="27"/>
  <c r="AB44" i="27"/>
  <c r="AC44" i="27"/>
  <c r="T46" i="3"/>
  <c r="U46" i="3"/>
  <c r="W46" i="3"/>
  <c r="S51" i="3"/>
  <c r="Q51" i="3"/>
  <c r="P51" i="3"/>
  <c r="S47" i="3"/>
  <c r="S45" i="3"/>
  <c r="AL42" i="17" l="1"/>
  <c r="AK42" i="17"/>
  <c r="F54" i="17"/>
  <c r="AJ42" i="17"/>
  <c r="S45" i="9"/>
  <c r="R45" i="9"/>
  <c r="Q45" i="9"/>
  <c r="P45" i="9"/>
  <c r="AG46" i="5"/>
  <c r="AI46" i="5"/>
  <c r="AF46" i="5"/>
  <c r="M52" i="17"/>
  <c r="L52" i="17"/>
  <c r="K52" i="17"/>
  <c r="J52" i="17"/>
  <c r="I52" i="17"/>
  <c r="H52" i="17"/>
  <c r="G52" i="17"/>
  <c r="O48" i="9"/>
  <c r="L48" i="9"/>
  <c r="K48" i="9"/>
  <c r="M48" i="9" s="1"/>
  <c r="J48" i="9"/>
  <c r="AI43" i="17"/>
  <c r="Y45" i="5"/>
  <c r="X45" i="5"/>
  <c r="O44" i="9"/>
  <c r="Y48" i="5"/>
  <c r="X48" i="5"/>
  <c r="AA48" i="5"/>
  <c r="K47" i="9"/>
  <c r="O47" i="9"/>
  <c r="L47" i="9"/>
  <c r="J47" i="9"/>
  <c r="AL41" i="17"/>
  <c r="AK41" i="17"/>
  <c r="AJ41" i="17"/>
  <c r="F53" i="17"/>
  <c r="AB47" i="5"/>
  <c r="AE47" i="5"/>
  <c r="AC47" i="5"/>
  <c r="AE40" i="27"/>
  <c r="AI40" i="27" s="1"/>
  <c r="AB40" i="27"/>
  <c r="W50" i="3"/>
  <c r="AA50" i="3" s="1"/>
  <c r="U50" i="3"/>
  <c r="U39" i="27"/>
  <c r="T39" i="27"/>
  <c r="U41" i="27"/>
  <c r="T41" i="27"/>
  <c r="W41" i="27"/>
  <c r="T51" i="3"/>
  <c r="W51" i="3"/>
  <c r="U51" i="3"/>
  <c r="Y46" i="3"/>
  <c r="X46" i="3"/>
  <c r="AA46" i="3"/>
  <c r="T45" i="3"/>
  <c r="U45" i="3"/>
  <c r="X49" i="3"/>
  <c r="AG45" i="27"/>
  <c r="AF45" i="27"/>
  <c r="T47" i="3"/>
  <c r="U47" i="3"/>
  <c r="W47" i="3"/>
  <c r="Y49" i="3"/>
  <c r="AG47" i="5" l="1"/>
  <c r="AI47" i="5"/>
  <c r="AF47" i="5"/>
  <c r="R47" i="9"/>
  <c r="Q47" i="9"/>
  <c r="P47" i="9"/>
  <c r="S47" i="9"/>
  <c r="AL43" i="17"/>
  <c r="AK43" i="17"/>
  <c r="AJ43" i="17"/>
  <c r="F55" i="17"/>
  <c r="M47" i="9"/>
  <c r="M53" i="17"/>
  <c r="L53" i="17"/>
  <c r="K53" i="17"/>
  <c r="J53" i="17"/>
  <c r="I53" i="17"/>
  <c r="H53" i="17"/>
  <c r="G53" i="17"/>
  <c r="AB48" i="5"/>
  <c r="AE48" i="5"/>
  <c r="AC48" i="5"/>
  <c r="W45" i="9"/>
  <c r="V45" i="9"/>
  <c r="U45" i="9"/>
  <c r="T45" i="9"/>
  <c r="R48" i="9"/>
  <c r="Q48" i="9"/>
  <c r="S48" i="9"/>
  <c r="P48" i="9"/>
  <c r="M54" i="17"/>
  <c r="L54" i="17"/>
  <c r="K54" i="17"/>
  <c r="J54" i="17"/>
  <c r="I54" i="17"/>
  <c r="H54" i="17"/>
  <c r="G54" i="17"/>
  <c r="P44" i="9"/>
  <c r="R44" i="9"/>
  <c r="Q44" i="9"/>
  <c r="AJ46" i="5"/>
  <c r="AK46" i="5"/>
  <c r="AA45" i="5"/>
  <c r="AA49" i="5"/>
  <c r="AF40" i="27"/>
  <c r="AG40" i="27"/>
  <c r="X50" i="3"/>
  <c r="Y50" i="3"/>
  <c r="W42" i="27"/>
  <c r="W39" i="27"/>
  <c r="X41" i="27"/>
  <c r="Y41" i="27"/>
  <c r="AA41" i="27"/>
  <c r="W45" i="3"/>
  <c r="W48" i="3"/>
  <c r="Y47" i="3"/>
  <c r="X47" i="3"/>
  <c r="AA47" i="3"/>
  <c r="AJ40" i="27"/>
  <c r="AK40" i="27"/>
  <c r="AE46" i="3"/>
  <c r="Y51" i="3"/>
  <c r="X51" i="3"/>
  <c r="AA51" i="3"/>
  <c r="S46" i="9" l="1"/>
  <c r="S44" i="9"/>
  <c r="W48" i="9"/>
  <c r="U48" i="9"/>
  <c r="T48" i="9"/>
  <c r="V48" i="9"/>
  <c r="AG48" i="5"/>
  <c r="AI48" i="5"/>
  <c r="AF48" i="5"/>
  <c r="AB49" i="5"/>
  <c r="AE49" i="5"/>
  <c r="AC49" i="5"/>
  <c r="AA45" i="9"/>
  <c r="Z45" i="9"/>
  <c r="Y45" i="9"/>
  <c r="X45" i="9"/>
  <c r="AB45" i="5"/>
  <c r="AC45" i="5"/>
  <c r="V47" i="9"/>
  <c r="T47" i="9"/>
  <c r="U47" i="9"/>
  <c r="M55" i="17"/>
  <c r="L55" i="17"/>
  <c r="K55" i="17"/>
  <c r="J55" i="17"/>
  <c r="I55" i="17"/>
  <c r="H55" i="17"/>
  <c r="G55" i="17"/>
  <c r="AK47" i="5"/>
  <c r="AJ47" i="5"/>
  <c r="AM47" i="5"/>
  <c r="AM46" i="5"/>
  <c r="Y39" i="27"/>
  <c r="X39" i="27"/>
  <c r="AE41" i="27"/>
  <c r="AC41" i="27"/>
  <c r="AB41" i="27"/>
  <c r="AA42" i="27"/>
  <c r="Y42" i="27"/>
  <c r="X42" i="27"/>
  <c r="AC50" i="3"/>
  <c r="AC46" i="3"/>
  <c r="AB46" i="3"/>
  <c r="AB50" i="3"/>
  <c r="AI46" i="3"/>
  <c r="Y48" i="3"/>
  <c r="X48" i="3"/>
  <c r="AA48" i="3"/>
  <c r="AE51" i="3"/>
  <c r="AC51" i="3"/>
  <c r="AB51" i="3"/>
  <c r="AE47" i="3"/>
  <c r="AC47" i="3"/>
  <c r="AB47" i="3"/>
  <c r="Y45" i="3"/>
  <c r="X45" i="3"/>
  <c r="AO46" i="5" l="1"/>
  <c r="AN46" i="5"/>
  <c r="AM48" i="5"/>
  <c r="AK48" i="5"/>
  <c r="AJ48" i="5"/>
  <c r="AQ47" i="5"/>
  <c r="AO47" i="5"/>
  <c r="AN47" i="5"/>
  <c r="AG49" i="5"/>
  <c r="AI49" i="5"/>
  <c r="AF49" i="5"/>
  <c r="Z48" i="9"/>
  <c r="Y48" i="9"/>
  <c r="X48" i="9"/>
  <c r="AD45" i="9"/>
  <c r="AC45" i="9"/>
  <c r="AB45" i="9"/>
  <c r="V44" i="9"/>
  <c r="U44" i="9"/>
  <c r="T44" i="9"/>
  <c r="AE45" i="5"/>
  <c r="AE50" i="5"/>
  <c r="W46" i="9"/>
  <c r="V46" i="9"/>
  <c r="U46" i="9"/>
  <c r="T46" i="9"/>
  <c r="AG41" i="27"/>
  <c r="AI41" i="27"/>
  <c r="AF41" i="27"/>
  <c r="AE42" i="27"/>
  <c r="AC42" i="27"/>
  <c r="AB42" i="27"/>
  <c r="AA43" i="27"/>
  <c r="AA39" i="27"/>
  <c r="AA49" i="3"/>
  <c r="AA45" i="3"/>
  <c r="AF47" i="3" s="1"/>
  <c r="AI47" i="3"/>
  <c r="AE48" i="3"/>
  <c r="AC48" i="3"/>
  <c r="AB48" i="3"/>
  <c r="AA46" i="9" l="1"/>
  <c r="Y46" i="9"/>
  <c r="Z46" i="9"/>
  <c r="X46" i="9"/>
  <c r="AG50" i="5"/>
  <c r="AI50" i="5"/>
  <c r="AF50" i="5"/>
  <c r="AR47" i="5"/>
  <c r="AS47" i="5"/>
  <c r="AU47" i="5"/>
  <c r="AG45" i="5"/>
  <c r="AF45" i="5"/>
  <c r="W44" i="9"/>
  <c r="W47" i="9"/>
  <c r="AN48" i="5"/>
  <c r="AQ48" i="5" s="1"/>
  <c r="AO48" i="5"/>
  <c r="AM49" i="5"/>
  <c r="AK49" i="5"/>
  <c r="AJ49" i="5"/>
  <c r="AC39" i="27"/>
  <c r="AB39" i="27"/>
  <c r="AF42" i="27"/>
  <c r="AI42" i="27"/>
  <c r="AG42" i="27"/>
  <c r="AK41" i="27"/>
  <c r="AJ41" i="27"/>
  <c r="AB43" i="27"/>
  <c r="AC43" i="27"/>
  <c r="AE43" i="27"/>
  <c r="AG51" i="3"/>
  <c r="AF51" i="3"/>
  <c r="AG47" i="3"/>
  <c r="AE49" i="3"/>
  <c r="AC49" i="3"/>
  <c r="AB49" i="3"/>
  <c r="AI48" i="3"/>
  <c r="AF48" i="3"/>
  <c r="AG48" i="3"/>
  <c r="AC45" i="3"/>
  <c r="AB45" i="3"/>
  <c r="AG46" i="3"/>
  <c r="AF46" i="3"/>
  <c r="AR48" i="5" l="1"/>
  <c r="AU48" i="5"/>
  <c r="AS48" i="5"/>
  <c r="Z47" i="9"/>
  <c r="Y47" i="9"/>
  <c r="AA47" i="9"/>
  <c r="X47" i="9"/>
  <c r="AM50" i="5"/>
  <c r="AK50" i="5"/>
  <c r="AJ50" i="5"/>
  <c r="X44" i="9"/>
  <c r="Z44" i="9"/>
  <c r="Y44" i="9"/>
  <c r="AQ46" i="5"/>
  <c r="AI51" i="5"/>
  <c r="AI45" i="5"/>
  <c r="AW47" i="5"/>
  <c r="AY47" i="5"/>
  <c r="AV47" i="5"/>
  <c r="AQ49" i="5"/>
  <c r="AO49" i="5"/>
  <c r="AN49" i="5"/>
  <c r="AD46" i="9"/>
  <c r="AC46" i="9"/>
  <c r="AB46" i="9"/>
  <c r="AM41" i="27"/>
  <c r="AM40" i="27"/>
  <c r="AJ42" i="27"/>
  <c r="AK42" i="27"/>
  <c r="AM42" i="27"/>
  <c r="AG43" i="27"/>
  <c r="AI43" i="27"/>
  <c r="AF43" i="27"/>
  <c r="AE44" i="27"/>
  <c r="AE39" i="27"/>
  <c r="AI49" i="3"/>
  <c r="AF49" i="3"/>
  <c r="AG49" i="3"/>
  <c r="AM48" i="3"/>
  <c r="AE50" i="3"/>
  <c r="AE45" i="3"/>
  <c r="AJ48" i="3" s="1"/>
  <c r="AR46" i="5" l="1"/>
  <c r="AS46" i="5"/>
  <c r="AQ50" i="5"/>
  <c r="AO50" i="5"/>
  <c r="AN50" i="5"/>
  <c r="AR49" i="5"/>
  <c r="AS49" i="5"/>
  <c r="AM45" i="5"/>
  <c r="AK45" i="5"/>
  <c r="AJ45" i="5"/>
  <c r="AA48" i="9"/>
  <c r="AA44" i="9"/>
  <c r="AM51" i="5"/>
  <c r="AK51" i="5"/>
  <c r="AJ51" i="5"/>
  <c r="AE47" i="9"/>
  <c r="AD47" i="9"/>
  <c r="AB47" i="9"/>
  <c r="AC47" i="9"/>
  <c r="BC47" i="5"/>
  <c r="BA47" i="5"/>
  <c r="AZ47" i="5"/>
  <c r="AW48" i="5"/>
  <c r="AY48" i="5"/>
  <c r="AV48" i="5"/>
  <c r="AE46" i="9"/>
  <c r="AE45" i="9"/>
  <c r="AJ43" i="27"/>
  <c r="AK43" i="27"/>
  <c r="AM43" i="27"/>
  <c r="AG39" i="27"/>
  <c r="AF39" i="27"/>
  <c r="AO40" i="27"/>
  <c r="AN40" i="27"/>
  <c r="AG44" i="27"/>
  <c r="AI44" i="27"/>
  <c r="AF44" i="27"/>
  <c r="AO42" i="27"/>
  <c r="AN42" i="27"/>
  <c r="AQ41" i="27"/>
  <c r="AO41" i="27"/>
  <c r="AN41" i="27"/>
  <c r="AF45" i="3"/>
  <c r="AG45" i="3"/>
  <c r="AJ46" i="3"/>
  <c r="AK46" i="3"/>
  <c r="AK47" i="3"/>
  <c r="AJ47" i="3"/>
  <c r="AI50" i="3"/>
  <c r="AF50" i="3"/>
  <c r="AG50" i="3"/>
  <c r="AK48" i="3"/>
  <c r="AJ49" i="3"/>
  <c r="AK49" i="3"/>
  <c r="AM49" i="3"/>
  <c r="BC48" i="5" l="1"/>
  <c r="BA48" i="5"/>
  <c r="AZ48" i="5"/>
  <c r="AH47" i="9"/>
  <c r="AG47" i="9"/>
  <c r="AF47" i="9"/>
  <c r="AO45" i="5"/>
  <c r="AN45" i="5"/>
  <c r="AQ45" i="5"/>
  <c r="AQ51" i="5"/>
  <c r="AO51" i="5"/>
  <c r="AN51" i="5"/>
  <c r="BE47" i="5"/>
  <c r="BD47" i="5"/>
  <c r="AE44" i="9"/>
  <c r="AD44" i="9"/>
  <c r="AC44" i="9"/>
  <c r="AB44" i="9"/>
  <c r="AH45" i="9"/>
  <c r="AG45" i="9"/>
  <c r="AF45" i="9"/>
  <c r="AE48" i="9"/>
  <c r="AC48" i="9"/>
  <c r="AB48" i="9"/>
  <c r="AD48" i="9"/>
  <c r="AR50" i="5"/>
  <c r="AU50" i="5"/>
  <c r="AS50" i="5"/>
  <c r="AI46" i="9"/>
  <c r="AG46" i="9"/>
  <c r="AH46" i="9"/>
  <c r="AF46" i="9"/>
  <c r="AU49" i="5"/>
  <c r="AU46" i="5"/>
  <c r="AQ40" i="27"/>
  <c r="AQ42" i="27"/>
  <c r="AQ43" i="27"/>
  <c r="AO43" i="27"/>
  <c r="AN43" i="27"/>
  <c r="AS41" i="27"/>
  <c r="AU41" i="27"/>
  <c r="AR41" i="27"/>
  <c r="AJ44" i="27"/>
  <c r="AM44" i="27"/>
  <c r="AK44" i="27"/>
  <c r="AI45" i="27"/>
  <c r="AI39" i="27"/>
  <c r="AJ50" i="3"/>
  <c r="AK50" i="3"/>
  <c r="AM50" i="3"/>
  <c r="AI51" i="3"/>
  <c r="AI45" i="3"/>
  <c r="AN49" i="3" s="1"/>
  <c r="AQ49" i="3"/>
  <c r="AM46" i="3"/>
  <c r="AM47" i="3"/>
  <c r="AF44" i="9" l="1"/>
  <c r="AI44" i="9"/>
  <c r="AH44" i="9"/>
  <c r="AG44" i="9"/>
  <c r="AM46" i="9"/>
  <c r="AL46" i="9"/>
  <c r="AK46" i="9"/>
  <c r="AJ46" i="9"/>
  <c r="AI47" i="9"/>
  <c r="AI45" i="9"/>
  <c r="AW50" i="5"/>
  <c r="AV50" i="5"/>
  <c r="AW46" i="5"/>
  <c r="AV46" i="5"/>
  <c r="AR51" i="5"/>
  <c r="AU51" i="5"/>
  <c r="AS51" i="5"/>
  <c r="AH48" i="9"/>
  <c r="AG48" i="9"/>
  <c r="AF48" i="9"/>
  <c r="AI48" i="9"/>
  <c r="AW49" i="5"/>
  <c r="AV49" i="5"/>
  <c r="AY49" i="5"/>
  <c r="AR45" i="5"/>
  <c r="AU45" i="5"/>
  <c r="AS45" i="5"/>
  <c r="BE48" i="5"/>
  <c r="BG48" i="5" s="1"/>
  <c r="BD48" i="5"/>
  <c r="BG47" i="5" s="1"/>
  <c r="AS43" i="27"/>
  <c r="AR43" i="27"/>
  <c r="AJ45" i="27"/>
  <c r="AK45" i="27"/>
  <c r="AM45" i="27"/>
  <c r="AN44" i="27"/>
  <c r="AQ44" i="27"/>
  <c r="AO44" i="27"/>
  <c r="AR42" i="27"/>
  <c r="AS42" i="27"/>
  <c r="AU42" i="27"/>
  <c r="AY41" i="27"/>
  <c r="AV41" i="27"/>
  <c r="AW41" i="27"/>
  <c r="AM39" i="27"/>
  <c r="AJ39" i="27"/>
  <c r="AK39" i="27"/>
  <c r="AS40" i="27"/>
  <c r="AR40" i="27"/>
  <c r="AO50" i="3"/>
  <c r="AN50" i="3"/>
  <c r="AQ50" i="3"/>
  <c r="AO47" i="3"/>
  <c r="AN47" i="3"/>
  <c r="AQ47" i="3"/>
  <c r="AJ45" i="3"/>
  <c r="AK45" i="3"/>
  <c r="AM45" i="3"/>
  <c r="AR49" i="3" s="1"/>
  <c r="AO48" i="3"/>
  <c r="AN48" i="3"/>
  <c r="AO46" i="3"/>
  <c r="AN46" i="3"/>
  <c r="AO49" i="3"/>
  <c r="AJ51" i="3"/>
  <c r="AM51" i="3"/>
  <c r="AK51" i="3"/>
  <c r="BH47" i="5" l="1"/>
  <c r="BI47" i="5"/>
  <c r="BH48" i="5"/>
  <c r="BK48" i="5"/>
  <c r="BI48" i="5"/>
  <c r="AY46" i="5"/>
  <c r="AY50" i="5"/>
  <c r="AK48" i="9"/>
  <c r="AJ48" i="9"/>
  <c r="AL48" i="9"/>
  <c r="AO46" i="9"/>
  <c r="AP46" i="9"/>
  <c r="AN46" i="9"/>
  <c r="AW45" i="5"/>
  <c r="AY45" i="5"/>
  <c r="AV45" i="5"/>
  <c r="BC49" i="5"/>
  <c r="BA49" i="5"/>
  <c r="AZ49" i="5"/>
  <c r="AW51" i="5"/>
  <c r="AY51" i="5"/>
  <c r="AV51" i="5"/>
  <c r="AL45" i="9"/>
  <c r="AK45" i="9"/>
  <c r="AJ45" i="9"/>
  <c r="AM44" i="9"/>
  <c r="AL44" i="9"/>
  <c r="AK44" i="9"/>
  <c r="AJ44" i="9"/>
  <c r="AM47" i="9"/>
  <c r="AL47" i="9"/>
  <c r="AJ47" i="9"/>
  <c r="AK47" i="9"/>
  <c r="AV42" i="27"/>
  <c r="AW42" i="27"/>
  <c r="AY42" i="27"/>
  <c r="BC41" i="27"/>
  <c r="BA41" i="27"/>
  <c r="AZ41" i="27"/>
  <c r="AQ39" i="27"/>
  <c r="AN39" i="27"/>
  <c r="AO39" i="27"/>
  <c r="AR44" i="27"/>
  <c r="AU44" i="27"/>
  <c r="AS44" i="27"/>
  <c r="AU43" i="27"/>
  <c r="AU40" i="27"/>
  <c r="AO45" i="27"/>
  <c r="AQ45" i="27"/>
  <c r="AN45" i="27"/>
  <c r="AO51" i="3"/>
  <c r="AN51" i="3"/>
  <c r="AQ51" i="3"/>
  <c r="AU50" i="3"/>
  <c r="AS50" i="3"/>
  <c r="AR50" i="3"/>
  <c r="AQ48" i="3"/>
  <c r="AQ46" i="3"/>
  <c r="AO45" i="3"/>
  <c r="AQ45" i="3"/>
  <c r="AN45" i="3"/>
  <c r="AS49" i="3"/>
  <c r="AU47" i="3"/>
  <c r="AS47" i="3"/>
  <c r="AR47" i="3"/>
  <c r="BC45" i="5" l="1"/>
  <c r="BA45" i="5"/>
  <c r="AZ45" i="5"/>
  <c r="BC50" i="5"/>
  <c r="BA50" i="5"/>
  <c r="AZ50" i="5"/>
  <c r="AZ51" i="5"/>
  <c r="BA51" i="5"/>
  <c r="BM48" i="5"/>
  <c r="BO48" i="5"/>
  <c r="BL48" i="5"/>
  <c r="AP47" i="9"/>
  <c r="AO47" i="9"/>
  <c r="AN47" i="9"/>
  <c r="AQ46" i="9" s="1"/>
  <c r="BA46" i="5"/>
  <c r="AZ46" i="5"/>
  <c r="AN44" i="9"/>
  <c r="AQ44" i="9"/>
  <c r="AP44" i="9"/>
  <c r="AO44" i="9"/>
  <c r="AM48" i="9"/>
  <c r="AM45" i="9"/>
  <c r="BG49" i="5"/>
  <c r="BE49" i="5"/>
  <c r="BD49" i="5"/>
  <c r="AR45" i="27"/>
  <c r="AS45" i="27"/>
  <c r="AU45" i="27"/>
  <c r="BD41" i="27"/>
  <c r="BE41" i="27"/>
  <c r="AW40" i="27"/>
  <c r="AV40" i="27"/>
  <c r="AV44" i="27"/>
  <c r="AW44" i="27"/>
  <c r="AR39" i="27"/>
  <c r="AS39" i="27"/>
  <c r="AU39" i="27"/>
  <c r="AZ42" i="27"/>
  <c r="BC42" i="27"/>
  <c r="BA42" i="27"/>
  <c r="AW43" i="27"/>
  <c r="AY43" i="27"/>
  <c r="AV43" i="27"/>
  <c r="AS46" i="3"/>
  <c r="AR46" i="3"/>
  <c r="AU48" i="3"/>
  <c r="AS48" i="3"/>
  <c r="AR48" i="3"/>
  <c r="AU51" i="3"/>
  <c r="AS51" i="3"/>
  <c r="AR51" i="3"/>
  <c r="AY47" i="3"/>
  <c r="AV47" i="3"/>
  <c r="AW47" i="3"/>
  <c r="AU45" i="3"/>
  <c r="AR45" i="3"/>
  <c r="AS45" i="3"/>
  <c r="AV50" i="3"/>
  <c r="AW50" i="3"/>
  <c r="AT46" i="9" l="1"/>
  <c r="AS46" i="9"/>
  <c r="AR46" i="9"/>
  <c r="BS48" i="5"/>
  <c r="BP48" i="5"/>
  <c r="BQ48" i="5"/>
  <c r="BE50" i="5"/>
  <c r="BD50" i="5"/>
  <c r="BG50" i="5"/>
  <c r="AQ45" i="9"/>
  <c r="AP45" i="9"/>
  <c r="AO45" i="9"/>
  <c r="AN45" i="9"/>
  <c r="AP48" i="9"/>
  <c r="AO48" i="9"/>
  <c r="AQ48" i="9"/>
  <c r="AN48" i="9"/>
  <c r="AU44" i="9"/>
  <c r="AT44" i="9"/>
  <c r="AS44" i="9"/>
  <c r="AR44" i="9"/>
  <c r="BC46" i="5"/>
  <c r="BC51" i="5"/>
  <c r="AQ47" i="9"/>
  <c r="BH49" i="5"/>
  <c r="BI49" i="5"/>
  <c r="BD45" i="5"/>
  <c r="BG45" i="5"/>
  <c r="BE45" i="5"/>
  <c r="AY39" i="27"/>
  <c r="AW39" i="27"/>
  <c r="AV39" i="27"/>
  <c r="BD42" i="27"/>
  <c r="BE42" i="27"/>
  <c r="AY40" i="27"/>
  <c r="AY44" i="27"/>
  <c r="AV45" i="27"/>
  <c r="AW45" i="27"/>
  <c r="AY45" i="27"/>
  <c r="AZ43" i="27"/>
  <c r="BC43" i="27"/>
  <c r="BA43" i="27"/>
  <c r="AV45" i="3"/>
  <c r="AY45" i="3"/>
  <c r="AW45" i="3"/>
  <c r="AY48" i="3"/>
  <c r="AV48" i="3"/>
  <c r="AW48" i="3"/>
  <c r="AY51" i="3"/>
  <c r="AW51" i="3"/>
  <c r="AV51" i="3"/>
  <c r="BC47" i="3"/>
  <c r="AU49" i="3"/>
  <c r="AU46" i="3"/>
  <c r="AZ47" i="3" s="1"/>
  <c r="BG46" i="5" l="1"/>
  <c r="BE46" i="5"/>
  <c r="BD46" i="5"/>
  <c r="BH50" i="5"/>
  <c r="BK50" i="5"/>
  <c r="BI50" i="5"/>
  <c r="BK49" i="5"/>
  <c r="BK47" i="5"/>
  <c r="BG51" i="5"/>
  <c r="BE51" i="5"/>
  <c r="BD51" i="5"/>
  <c r="BU48" i="5"/>
  <c r="BT48" i="5"/>
  <c r="AU47" i="9"/>
  <c r="AT47" i="9"/>
  <c r="AR47" i="9"/>
  <c r="AS47" i="9"/>
  <c r="AS48" i="9"/>
  <c r="AR48" i="9"/>
  <c r="AT48" i="9"/>
  <c r="AU48" i="9" s="1"/>
  <c r="BH45" i="5"/>
  <c r="BK45" i="5"/>
  <c r="BI45" i="5"/>
  <c r="AV44" i="9"/>
  <c r="AY44" i="9"/>
  <c r="AX44" i="9"/>
  <c r="AW44" i="9"/>
  <c r="AR45" i="9"/>
  <c r="AS45" i="9"/>
  <c r="AU45" i="9"/>
  <c r="AT45" i="9"/>
  <c r="BG43" i="27"/>
  <c r="BE43" i="27"/>
  <c r="BD43" i="27"/>
  <c r="BG42" i="27"/>
  <c r="BG41" i="27"/>
  <c r="BC44" i="27"/>
  <c r="BA44" i="27"/>
  <c r="AZ44" i="27"/>
  <c r="AZ45" i="27"/>
  <c r="BA45" i="27"/>
  <c r="BA40" i="27"/>
  <c r="AZ40" i="27"/>
  <c r="BA39" i="27"/>
  <c r="BC39" i="27"/>
  <c r="AZ39" i="27"/>
  <c r="BA47" i="3"/>
  <c r="AZ48" i="3"/>
  <c r="BA48" i="3"/>
  <c r="BC48" i="3"/>
  <c r="AY49" i="3"/>
  <c r="AV49" i="3"/>
  <c r="AW49" i="3"/>
  <c r="AV46" i="3"/>
  <c r="AW46" i="3"/>
  <c r="AZ51" i="3"/>
  <c r="BA51" i="3"/>
  <c r="AZ45" i="3"/>
  <c r="BA45" i="3"/>
  <c r="BC45" i="3"/>
  <c r="AX48" i="9" l="1"/>
  <c r="AW48" i="9"/>
  <c r="AV48" i="9"/>
  <c r="AX47" i="9"/>
  <c r="AW47" i="9"/>
  <c r="AV47" i="9"/>
  <c r="AU46" i="9"/>
  <c r="BM49" i="5"/>
  <c r="BO49" i="5"/>
  <c r="BL49" i="5"/>
  <c r="BM50" i="5"/>
  <c r="BL50" i="5"/>
  <c r="AV45" i="9"/>
  <c r="AY45" i="9"/>
  <c r="AX45" i="9"/>
  <c r="AW45" i="9"/>
  <c r="F56" i="9"/>
  <c r="BB44" i="9"/>
  <c r="BA44" i="9"/>
  <c r="AZ44" i="9"/>
  <c r="BM45" i="5"/>
  <c r="BO45" i="5"/>
  <c r="BL45" i="5"/>
  <c r="BM47" i="5"/>
  <c r="BL47" i="5"/>
  <c r="BK51" i="5"/>
  <c r="BH51" i="5"/>
  <c r="BI51" i="5"/>
  <c r="BH46" i="5"/>
  <c r="BK46" i="5"/>
  <c r="BI46" i="5"/>
  <c r="BC40" i="27"/>
  <c r="BC45" i="27"/>
  <c r="BI42" i="27"/>
  <c r="BK42" i="27"/>
  <c r="BH42" i="27"/>
  <c r="BG39" i="27"/>
  <c r="BD39" i="27"/>
  <c r="BE39" i="27"/>
  <c r="BG44" i="27"/>
  <c r="BE44" i="27"/>
  <c r="BD44" i="27"/>
  <c r="BH41" i="27"/>
  <c r="BI41" i="27"/>
  <c r="BH43" i="27"/>
  <c r="BI43" i="27"/>
  <c r="AY50" i="3"/>
  <c r="AY46" i="3"/>
  <c r="BD48" i="3" s="1"/>
  <c r="AZ49" i="3"/>
  <c r="BA49" i="3"/>
  <c r="BC49" i="3"/>
  <c r="BE45" i="3"/>
  <c r="BG45" i="3"/>
  <c r="BD45" i="3"/>
  <c r="BM46" i="5" l="1"/>
  <c r="BL46" i="5"/>
  <c r="BO46" i="5"/>
  <c r="BS45" i="5"/>
  <c r="BQ45" i="5"/>
  <c r="BP45" i="5"/>
  <c r="F57" i="9"/>
  <c r="BB45" i="9"/>
  <c r="AZ45" i="9"/>
  <c r="BA45" i="9"/>
  <c r="AY46" i="9"/>
  <c r="AW46" i="9"/>
  <c r="AX46" i="9"/>
  <c r="AV46" i="9"/>
  <c r="BM51" i="5"/>
  <c r="BO51" i="5"/>
  <c r="BL51" i="5"/>
  <c r="AY48" i="9"/>
  <c r="AY47" i="9"/>
  <c r="BO50" i="5"/>
  <c r="BO47" i="5"/>
  <c r="I56" i="9"/>
  <c r="H56" i="9"/>
  <c r="L56" i="9"/>
  <c r="K56" i="9"/>
  <c r="M56" i="9"/>
  <c r="J56" i="9"/>
  <c r="G56" i="9"/>
  <c r="BS49" i="5"/>
  <c r="BQ49" i="5"/>
  <c r="BP49" i="5"/>
  <c r="BK41" i="27"/>
  <c r="BK43" i="27"/>
  <c r="BL42" i="27"/>
  <c r="BO42" i="27"/>
  <c r="BM42" i="27"/>
  <c r="BH39" i="27"/>
  <c r="BK39" i="27"/>
  <c r="BI39" i="27"/>
  <c r="BG45" i="27"/>
  <c r="BE45" i="27"/>
  <c r="BD45" i="27"/>
  <c r="BH44" i="27"/>
  <c r="BI44" i="27"/>
  <c r="BK44" i="27"/>
  <c r="BG40" i="27"/>
  <c r="BD40" i="27"/>
  <c r="BE40" i="27"/>
  <c r="BE48" i="3"/>
  <c r="BE49" i="3"/>
  <c r="BD49" i="3"/>
  <c r="BG49" i="3"/>
  <c r="AZ46" i="3"/>
  <c r="BA46" i="3"/>
  <c r="BD47" i="3"/>
  <c r="BE47" i="3"/>
  <c r="AZ50" i="3"/>
  <c r="BA50" i="3"/>
  <c r="BC50" i="3"/>
  <c r="BK45" i="3"/>
  <c r="BI45" i="3"/>
  <c r="BH45" i="3"/>
  <c r="BQ51" i="5" l="1"/>
  <c r="BP51" i="5"/>
  <c r="I57" i="9"/>
  <c r="H57" i="9"/>
  <c r="L57" i="9"/>
  <c r="K57" i="9"/>
  <c r="M57" i="9"/>
  <c r="J57" i="9"/>
  <c r="G57" i="9"/>
  <c r="BU49" i="5"/>
  <c r="BT49" i="5"/>
  <c r="BQ47" i="5"/>
  <c r="BP47" i="5"/>
  <c r="BS50" i="5"/>
  <c r="BQ50" i="5"/>
  <c r="BP50" i="5"/>
  <c r="BW45" i="5"/>
  <c r="BU45" i="5"/>
  <c r="BT45" i="5"/>
  <c r="BB47" i="9"/>
  <c r="F59" i="9"/>
  <c r="AZ47" i="9"/>
  <c r="BA47" i="9"/>
  <c r="F58" i="9"/>
  <c r="BB46" i="9"/>
  <c r="BA46" i="9"/>
  <c r="AZ46" i="9"/>
  <c r="BS46" i="5"/>
  <c r="BQ46" i="5"/>
  <c r="BP46" i="5"/>
  <c r="F60" i="9"/>
  <c r="BA48" i="9"/>
  <c r="AZ48" i="9"/>
  <c r="BB48" i="9"/>
  <c r="BQ42" i="27"/>
  <c r="BP42" i="27"/>
  <c r="BS42" i="27"/>
  <c r="BM44" i="27"/>
  <c r="BL44" i="27"/>
  <c r="BO43" i="27"/>
  <c r="BM43" i="27"/>
  <c r="BL43" i="27"/>
  <c r="BH40" i="27"/>
  <c r="BI40" i="27"/>
  <c r="BK40" i="27"/>
  <c r="BO39" i="27"/>
  <c r="BL39" i="27"/>
  <c r="BM39" i="27"/>
  <c r="BK45" i="27"/>
  <c r="BI45" i="27"/>
  <c r="BH45" i="27"/>
  <c r="BM41" i="27"/>
  <c r="BL41" i="27"/>
  <c r="BE50" i="3"/>
  <c r="BD50" i="3"/>
  <c r="BG50" i="3"/>
  <c r="BC51" i="3"/>
  <c r="BC46" i="3"/>
  <c r="BI49" i="3" s="1"/>
  <c r="BO45" i="3"/>
  <c r="BL45" i="3"/>
  <c r="BM45" i="3"/>
  <c r="BG48" i="3"/>
  <c r="BG47" i="3"/>
  <c r="I58" i="9" l="1"/>
  <c r="H58" i="9"/>
  <c r="L58" i="9"/>
  <c r="K58" i="9"/>
  <c r="J58" i="9"/>
  <c r="G58" i="9"/>
  <c r="M58" i="9"/>
  <c r="I60" i="9"/>
  <c r="H60" i="9"/>
  <c r="G60" i="9"/>
  <c r="L60" i="9"/>
  <c r="K60" i="9"/>
  <c r="M60" i="9"/>
  <c r="J60" i="9"/>
  <c r="BT50" i="5"/>
  <c r="BW50" i="5"/>
  <c r="BU50" i="5"/>
  <c r="I59" i="9"/>
  <c r="H59" i="9"/>
  <c r="G59" i="9"/>
  <c r="L59" i="9"/>
  <c r="K59" i="9"/>
  <c r="M59" i="9"/>
  <c r="J59" i="9"/>
  <c r="BS51" i="5"/>
  <c r="BS47" i="5"/>
  <c r="BW46" i="5"/>
  <c r="BU46" i="5"/>
  <c r="BT46" i="5"/>
  <c r="BW49" i="5"/>
  <c r="BW48" i="5"/>
  <c r="BX45" i="5"/>
  <c r="CA45" i="5"/>
  <c r="BY45" i="5"/>
  <c r="BS39" i="27"/>
  <c r="BP39" i="27"/>
  <c r="BQ39" i="27"/>
  <c r="BO41" i="27"/>
  <c r="BO44" i="27"/>
  <c r="BO40" i="27"/>
  <c r="BL40" i="27"/>
  <c r="BM40" i="27"/>
  <c r="BP43" i="27"/>
  <c r="BQ43" i="27"/>
  <c r="BS43" i="27"/>
  <c r="BM45" i="27"/>
  <c r="BL45" i="27"/>
  <c r="BO45" i="27"/>
  <c r="BU42" i="27"/>
  <c r="BT42" i="27"/>
  <c r="BH49" i="3"/>
  <c r="BE51" i="3"/>
  <c r="BD51" i="3"/>
  <c r="BG51" i="3"/>
  <c r="BK50" i="3"/>
  <c r="BI50" i="3"/>
  <c r="BH50" i="3"/>
  <c r="BK48" i="3"/>
  <c r="BI48" i="3"/>
  <c r="BH48" i="3"/>
  <c r="BI47" i="3"/>
  <c r="BH47" i="3"/>
  <c r="BP45" i="3"/>
  <c r="BQ45" i="3"/>
  <c r="BS45" i="3"/>
  <c r="BE46" i="3"/>
  <c r="BD46" i="3"/>
  <c r="BG46" i="3"/>
  <c r="BX50" i="5" l="1"/>
  <c r="BY50" i="5"/>
  <c r="BX48" i="5"/>
  <c r="BY48" i="5"/>
  <c r="CC45" i="5"/>
  <c r="CE45" i="5"/>
  <c r="CB45" i="5"/>
  <c r="BX49" i="5"/>
  <c r="BY49" i="5"/>
  <c r="CA49" i="5"/>
  <c r="BX46" i="5"/>
  <c r="CA46" i="5"/>
  <c r="BY46" i="5"/>
  <c r="BU47" i="5"/>
  <c r="BT47" i="5"/>
  <c r="BW47" i="5"/>
  <c r="BU51" i="5"/>
  <c r="BW51" i="5"/>
  <c r="BT51" i="5"/>
  <c r="BP41" i="27"/>
  <c r="BQ41" i="27"/>
  <c r="BP45" i="27"/>
  <c r="BQ45" i="27"/>
  <c r="BP40" i="27"/>
  <c r="BS40" i="27"/>
  <c r="BQ40" i="27"/>
  <c r="BU43" i="27"/>
  <c r="BT43" i="27"/>
  <c r="BS44" i="27"/>
  <c r="BQ44" i="27"/>
  <c r="BP44" i="27"/>
  <c r="BW39" i="27"/>
  <c r="BT39" i="27"/>
  <c r="BU39" i="27"/>
  <c r="BK49" i="3"/>
  <c r="BK47" i="3"/>
  <c r="BO48" i="3"/>
  <c r="BL48" i="3"/>
  <c r="BM48" i="3"/>
  <c r="BU45" i="3"/>
  <c r="BT45" i="3"/>
  <c r="BW45" i="3"/>
  <c r="BK46" i="3"/>
  <c r="BI46" i="3"/>
  <c r="BH46" i="3"/>
  <c r="BL50" i="3"/>
  <c r="BM50" i="3"/>
  <c r="BK51" i="3"/>
  <c r="BI51" i="3"/>
  <c r="BH51" i="3"/>
  <c r="BX47" i="5" l="1"/>
  <c r="CA47" i="5"/>
  <c r="BY47" i="5"/>
  <c r="CI45" i="5"/>
  <c r="CF45" i="5"/>
  <c r="CG45" i="5"/>
  <c r="CC46" i="5"/>
  <c r="CE46" i="5"/>
  <c r="CB46" i="5"/>
  <c r="CA48" i="5"/>
  <c r="CA50" i="5"/>
  <c r="BX51" i="5"/>
  <c r="CA51" i="5"/>
  <c r="BY51" i="5"/>
  <c r="CC49" i="5"/>
  <c r="CE49" i="5"/>
  <c r="CB49" i="5"/>
  <c r="BU44" i="27"/>
  <c r="BT44" i="27"/>
  <c r="BW44" i="27"/>
  <c r="BW40" i="27"/>
  <c r="BT40" i="27"/>
  <c r="BU40" i="27"/>
  <c r="BY39" i="27"/>
  <c r="BX39" i="27"/>
  <c r="CA39" i="27"/>
  <c r="BW42" i="27"/>
  <c r="BW43" i="27"/>
  <c r="BS45" i="27"/>
  <c r="BS41" i="27"/>
  <c r="BO49" i="3"/>
  <c r="BL49" i="3"/>
  <c r="BM49" i="3"/>
  <c r="BO51" i="3"/>
  <c r="BM51" i="3"/>
  <c r="BL51" i="3"/>
  <c r="CA45" i="3"/>
  <c r="BY45" i="3"/>
  <c r="BX45" i="3"/>
  <c r="BP48" i="3"/>
  <c r="BQ48" i="3"/>
  <c r="BS48" i="3"/>
  <c r="BO46" i="3"/>
  <c r="BL46" i="3"/>
  <c r="BM46" i="3"/>
  <c r="BL47" i="3"/>
  <c r="BM47" i="3"/>
  <c r="CG49" i="5" l="1"/>
  <c r="CF49" i="5"/>
  <c r="CI46" i="5"/>
  <c r="CG46" i="5"/>
  <c r="CF46" i="5"/>
  <c r="CC51" i="5"/>
  <c r="CB51" i="5"/>
  <c r="CM45" i="5"/>
  <c r="CK45" i="5"/>
  <c r="CJ45" i="5"/>
  <c r="CC50" i="5"/>
  <c r="CE50" i="5"/>
  <c r="CB50" i="5"/>
  <c r="CC48" i="5"/>
  <c r="CB48" i="5"/>
  <c r="CC47" i="5"/>
  <c r="CE47" i="5"/>
  <c r="CB47" i="5"/>
  <c r="BU45" i="27"/>
  <c r="BT45" i="27"/>
  <c r="BW45" i="27"/>
  <c r="CA40" i="27"/>
  <c r="BY40" i="27"/>
  <c r="BX40" i="27"/>
  <c r="BY43" i="27"/>
  <c r="BX43" i="27"/>
  <c r="CA43" i="27"/>
  <c r="BX44" i="27"/>
  <c r="BY44" i="27"/>
  <c r="BY42" i="27"/>
  <c r="BX42" i="27"/>
  <c r="BU41" i="27"/>
  <c r="BT41" i="27"/>
  <c r="BW41" i="27"/>
  <c r="CE39" i="27"/>
  <c r="CC39" i="27"/>
  <c r="CB39" i="27"/>
  <c r="BP51" i="3"/>
  <c r="BQ51" i="3"/>
  <c r="CE45" i="3"/>
  <c r="CB45" i="3"/>
  <c r="CC45" i="3"/>
  <c r="BO50" i="3"/>
  <c r="BO47" i="3"/>
  <c r="BT48" i="3" s="1"/>
  <c r="BP46" i="3"/>
  <c r="BQ46" i="3"/>
  <c r="BS46" i="3"/>
  <c r="BP49" i="3"/>
  <c r="BQ49" i="3"/>
  <c r="BS49" i="3"/>
  <c r="CN45" i="5" l="1"/>
  <c r="CQ45" i="5"/>
  <c r="CO45" i="5"/>
  <c r="CE48" i="5"/>
  <c r="CE51" i="5"/>
  <c r="CG50" i="5"/>
  <c r="CF50" i="5"/>
  <c r="CI50" i="5" s="1"/>
  <c r="CM46" i="5"/>
  <c r="CK46" i="5"/>
  <c r="CJ46" i="5"/>
  <c r="CI47" i="5"/>
  <c r="CG47" i="5"/>
  <c r="CF47" i="5"/>
  <c r="BX41" i="27"/>
  <c r="CA41" i="27"/>
  <c r="BY41" i="27"/>
  <c r="CC40" i="27"/>
  <c r="CB40" i="27"/>
  <c r="CE40" i="27"/>
  <c r="CA45" i="27"/>
  <c r="BX45" i="27"/>
  <c r="BY45" i="27"/>
  <c r="CF39" i="27"/>
  <c r="CG39" i="27"/>
  <c r="CI39" i="27"/>
  <c r="CA42" i="27"/>
  <c r="CA44" i="27"/>
  <c r="CB43" i="27"/>
  <c r="CE43" i="27"/>
  <c r="CC43" i="27"/>
  <c r="BU49" i="3"/>
  <c r="BT49" i="3"/>
  <c r="BP47" i="3"/>
  <c r="BQ47" i="3"/>
  <c r="BU48" i="3"/>
  <c r="BU46" i="3"/>
  <c r="BT46" i="3"/>
  <c r="BW46" i="3"/>
  <c r="BP50" i="3"/>
  <c r="BQ50" i="3"/>
  <c r="BS50" i="3"/>
  <c r="CF45" i="3"/>
  <c r="CG45" i="3"/>
  <c r="CI45" i="3"/>
  <c r="CM50" i="5" l="1"/>
  <c r="CK50" i="5"/>
  <c r="CJ50" i="5"/>
  <c r="CN46" i="5"/>
  <c r="CO46" i="5"/>
  <c r="CQ46" i="5"/>
  <c r="CF51" i="5"/>
  <c r="CI51" i="5"/>
  <c r="CG51" i="5"/>
  <c r="CJ47" i="5"/>
  <c r="CM47" i="5"/>
  <c r="CK47" i="5"/>
  <c r="CI49" i="5"/>
  <c r="CI48" i="5"/>
  <c r="CG48" i="5"/>
  <c r="CF48" i="5"/>
  <c r="CS45" i="5"/>
  <c r="CR45" i="5"/>
  <c r="F57" i="5"/>
  <c r="CC42" i="27"/>
  <c r="CB42" i="27"/>
  <c r="CG43" i="27"/>
  <c r="CF43" i="27"/>
  <c r="CK39" i="27"/>
  <c r="CM39" i="27"/>
  <c r="CJ39" i="27"/>
  <c r="CC45" i="27"/>
  <c r="CB45" i="27"/>
  <c r="CB44" i="27"/>
  <c r="CE44" i="27"/>
  <c r="CC44" i="27"/>
  <c r="CI40" i="27"/>
  <c r="CG40" i="27"/>
  <c r="CF40" i="27"/>
  <c r="CC41" i="27"/>
  <c r="CB41" i="27"/>
  <c r="CE41" i="27"/>
  <c r="BW49" i="3"/>
  <c r="CA49" i="3" s="1"/>
  <c r="BU50" i="3"/>
  <c r="BT50" i="3"/>
  <c r="BW50" i="3"/>
  <c r="CK45" i="3"/>
  <c r="CJ45" i="3"/>
  <c r="CM45" i="3"/>
  <c r="BW48" i="3"/>
  <c r="CA46" i="3"/>
  <c r="BY46" i="3"/>
  <c r="BX46" i="3"/>
  <c r="BS51" i="3"/>
  <c r="BS47" i="3"/>
  <c r="CN47" i="5" l="1"/>
  <c r="CQ47" i="5"/>
  <c r="CO47" i="5"/>
  <c r="CK51" i="5"/>
  <c r="CJ51" i="5"/>
  <c r="CS46" i="5"/>
  <c r="F58" i="5"/>
  <c r="CR46" i="5"/>
  <c r="CK49" i="5"/>
  <c r="CJ49" i="5"/>
  <c r="L57" i="5"/>
  <c r="K57" i="5"/>
  <c r="J57" i="5"/>
  <c r="CM48" i="5"/>
  <c r="CK48" i="5"/>
  <c r="CJ48" i="5"/>
  <c r="CN50" i="5"/>
  <c r="CO50" i="5"/>
  <c r="CJ40" i="27"/>
  <c r="CK40" i="27"/>
  <c r="CM40" i="27"/>
  <c r="CG44" i="27"/>
  <c r="CF44" i="27"/>
  <c r="CG41" i="27"/>
  <c r="CF41" i="27"/>
  <c r="CI41" i="27"/>
  <c r="CO39" i="27"/>
  <c r="CN39" i="27"/>
  <c r="CQ39" i="27"/>
  <c r="CE42" i="27"/>
  <c r="CE45" i="27"/>
  <c r="CQ45" i="3"/>
  <c r="CO45" i="3"/>
  <c r="CN45" i="3"/>
  <c r="BU47" i="3"/>
  <c r="BT47" i="3"/>
  <c r="BW47" i="3"/>
  <c r="CE46" i="3"/>
  <c r="CB46" i="3"/>
  <c r="CC46" i="3"/>
  <c r="BX49" i="3"/>
  <c r="BU51" i="3"/>
  <c r="BT51" i="3"/>
  <c r="BW51" i="3"/>
  <c r="BY48" i="3"/>
  <c r="BX48" i="3"/>
  <c r="BY50" i="3"/>
  <c r="BX50" i="3"/>
  <c r="BY49" i="3"/>
  <c r="CE49" i="3"/>
  <c r="L58" i="5" l="1"/>
  <c r="K58" i="5"/>
  <c r="J58" i="5"/>
  <c r="CN48" i="5"/>
  <c r="CQ48" i="5"/>
  <c r="CO48" i="5"/>
  <c r="M57" i="5"/>
  <c r="CM51" i="5"/>
  <c r="CM49" i="5"/>
  <c r="F59" i="5"/>
  <c r="CS47" i="5"/>
  <c r="CR47" i="5"/>
  <c r="CI44" i="27"/>
  <c r="CM44" i="27" s="1"/>
  <c r="CI43" i="27"/>
  <c r="CK43" i="27" s="1"/>
  <c r="F51" i="27"/>
  <c r="CS39" i="27"/>
  <c r="CR39" i="27"/>
  <c r="CF45" i="27"/>
  <c r="CG45" i="27"/>
  <c r="CI45" i="27"/>
  <c r="CO40" i="27"/>
  <c r="CQ40" i="27"/>
  <c r="CN40" i="27"/>
  <c r="CF42" i="27"/>
  <c r="CG42" i="27"/>
  <c r="CI42" i="27"/>
  <c r="CJ41" i="27"/>
  <c r="CK41" i="27"/>
  <c r="CM41" i="27"/>
  <c r="CC49" i="3"/>
  <c r="CB49" i="3"/>
  <c r="CA50" i="3"/>
  <c r="CA48" i="3"/>
  <c r="F57" i="3"/>
  <c r="CR45" i="3"/>
  <c r="CS45" i="3"/>
  <c r="CA51" i="3"/>
  <c r="BY51" i="3"/>
  <c r="BX51" i="3"/>
  <c r="CF46" i="3"/>
  <c r="CG46" i="3"/>
  <c r="CI46" i="3"/>
  <c r="CA47" i="3"/>
  <c r="BY47" i="3"/>
  <c r="BX47" i="3"/>
  <c r="O57" i="5" l="1"/>
  <c r="F60" i="5"/>
  <c r="CS48" i="5"/>
  <c r="CR48" i="5"/>
  <c r="O58" i="5"/>
  <c r="L59" i="5"/>
  <c r="K59" i="5"/>
  <c r="J59" i="5"/>
  <c r="O59" i="5"/>
  <c r="CN49" i="5"/>
  <c r="CQ49" i="5"/>
  <c r="CO49" i="5"/>
  <c r="CN51" i="5"/>
  <c r="CO51" i="5"/>
  <c r="M58" i="5"/>
  <c r="CJ44" i="27"/>
  <c r="CK44" i="27"/>
  <c r="CJ43" i="27"/>
  <c r="CM42" i="27"/>
  <c r="CK42" i="27"/>
  <c r="CJ42" i="27"/>
  <c r="F52" i="27"/>
  <c r="CS40" i="27"/>
  <c r="CR40" i="27"/>
  <c r="CO44" i="27"/>
  <c r="CN44" i="27"/>
  <c r="CQ41" i="27"/>
  <c r="CO41" i="27"/>
  <c r="CN41" i="27"/>
  <c r="L51" i="27"/>
  <c r="K51" i="27"/>
  <c r="J51" i="27"/>
  <c r="CK45" i="27"/>
  <c r="CJ45" i="27"/>
  <c r="CG49" i="3"/>
  <c r="CC51" i="3"/>
  <c r="CB51" i="3"/>
  <c r="CE50" i="3"/>
  <c r="CB50" i="3"/>
  <c r="CC50" i="3"/>
  <c r="CE47" i="3"/>
  <c r="CB47" i="3"/>
  <c r="CC47" i="3"/>
  <c r="CF49" i="3"/>
  <c r="J57" i="3"/>
  <c r="L57" i="3"/>
  <c r="K57" i="3"/>
  <c r="CK46" i="3"/>
  <c r="CJ46" i="3"/>
  <c r="CM46" i="3"/>
  <c r="CB48" i="3"/>
  <c r="CC48" i="3"/>
  <c r="R59" i="5" l="1"/>
  <c r="Q59" i="5"/>
  <c r="P59" i="5"/>
  <c r="M59" i="5"/>
  <c r="CQ51" i="5"/>
  <c r="CQ50" i="5"/>
  <c r="S58" i="5"/>
  <c r="Q58" i="5"/>
  <c r="P58" i="5"/>
  <c r="R58" i="5"/>
  <c r="F61" i="5"/>
  <c r="CS49" i="5"/>
  <c r="CR49" i="5"/>
  <c r="K60" i="5"/>
  <c r="M60" i="5" s="1"/>
  <c r="J60" i="5"/>
  <c r="O60" i="5"/>
  <c r="L60" i="5"/>
  <c r="Q57" i="5"/>
  <c r="R57" i="5"/>
  <c r="P57" i="5"/>
  <c r="M51" i="27"/>
  <c r="CM45" i="27"/>
  <c r="CO45" i="27" s="1"/>
  <c r="J52" i="27"/>
  <c r="L52" i="27"/>
  <c r="K52" i="27"/>
  <c r="CM43" i="27"/>
  <c r="CR41" i="27"/>
  <c r="F53" i="27"/>
  <c r="CS41" i="27"/>
  <c r="CQ42" i="27"/>
  <c r="CN42" i="27"/>
  <c r="CO42" i="27"/>
  <c r="CF50" i="3"/>
  <c r="CG50" i="3"/>
  <c r="CQ46" i="3"/>
  <c r="CO46" i="3"/>
  <c r="CN46" i="3"/>
  <c r="CF47" i="3"/>
  <c r="CG47" i="3"/>
  <c r="CI47" i="3"/>
  <c r="CE51" i="3"/>
  <c r="CE48" i="3"/>
  <c r="M57" i="3"/>
  <c r="J61" i="5" l="1"/>
  <c r="O61" i="5"/>
  <c r="L61" i="5"/>
  <c r="K61" i="5"/>
  <c r="S60" i="5"/>
  <c r="R60" i="5"/>
  <c r="Q60" i="5"/>
  <c r="P60" i="5"/>
  <c r="V58" i="5"/>
  <c r="U58" i="5"/>
  <c r="T58" i="5"/>
  <c r="W58" i="5"/>
  <c r="F62" i="5"/>
  <c r="CS50" i="5"/>
  <c r="CR50" i="5"/>
  <c r="F63" i="5"/>
  <c r="CS51" i="5"/>
  <c r="CR51" i="5"/>
  <c r="S59" i="5"/>
  <c r="S57" i="5"/>
  <c r="CN45" i="27"/>
  <c r="CQ45" i="27" s="1"/>
  <c r="M52" i="27"/>
  <c r="O52" i="27" s="1"/>
  <c r="L53" i="27"/>
  <c r="J53" i="27"/>
  <c r="O53" i="27"/>
  <c r="K53" i="27"/>
  <c r="F54" i="27"/>
  <c r="CS42" i="27"/>
  <c r="CR42" i="27"/>
  <c r="CO43" i="27"/>
  <c r="CN43" i="27"/>
  <c r="CQ43" i="27"/>
  <c r="CI49" i="3"/>
  <c r="CK49" i="3" s="1"/>
  <c r="CF48" i="3"/>
  <c r="CG48" i="3"/>
  <c r="CI48" i="3"/>
  <c r="CI50" i="3"/>
  <c r="CF51" i="3"/>
  <c r="CI51" i="3"/>
  <c r="CG51" i="3"/>
  <c r="CK47" i="3"/>
  <c r="CJ47" i="3"/>
  <c r="CM47" i="3"/>
  <c r="F58" i="3"/>
  <c r="CR46" i="3"/>
  <c r="CS46" i="3"/>
  <c r="J63" i="5" l="1"/>
  <c r="O63" i="5"/>
  <c r="L63" i="5"/>
  <c r="K63" i="5"/>
  <c r="O62" i="5"/>
  <c r="L62" i="5"/>
  <c r="K62" i="5"/>
  <c r="M62" i="5" s="1"/>
  <c r="J62" i="5"/>
  <c r="T60" i="5"/>
  <c r="V60" i="5"/>
  <c r="U60" i="5"/>
  <c r="U57" i="5"/>
  <c r="T57" i="5"/>
  <c r="V57" i="5"/>
  <c r="AA58" i="5"/>
  <c r="Z58" i="5"/>
  <c r="Y58" i="5"/>
  <c r="X58" i="5"/>
  <c r="M61" i="5"/>
  <c r="U59" i="5"/>
  <c r="T59" i="5"/>
  <c r="W59" i="5"/>
  <c r="V59" i="5"/>
  <c r="S61" i="5"/>
  <c r="R61" i="5"/>
  <c r="Q61" i="5"/>
  <c r="P61" i="5"/>
  <c r="O51" i="27"/>
  <c r="Q51" i="27" s="1"/>
  <c r="CQ44" i="27"/>
  <c r="CR44" i="27" s="1"/>
  <c r="Q52" i="27"/>
  <c r="S52" i="27"/>
  <c r="T52" i="27" s="1"/>
  <c r="R52" i="27"/>
  <c r="P52" i="27"/>
  <c r="M53" i="27"/>
  <c r="F55" i="27"/>
  <c r="CS43" i="27"/>
  <c r="CR43" i="27"/>
  <c r="L54" i="27"/>
  <c r="K54" i="27"/>
  <c r="O54" i="27"/>
  <c r="J54" i="27"/>
  <c r="P53" i="27"/>
  <c r="R53" i="27"/>
  <c r="Q53" i="27"/>
  <c r="CS45" i="27"/>
  <c r="CR45" i="27"/>
  <c r="F57" i="27"/>
  <c r="CJ49" i="3"/>
  <c r="CK51" i="3"/>
  <c r="CJ51" i="3"/>
  <c r="CK50" i="3"/>
  <c r="CJ50" i="3"/>
  <c r="CM50" i="3"/>
  <c r="CQ47" i="3"/>
  <c r="CO47" i="3"/>
  <c r="CN47" i="3"/>
  <c r="L58" i="3"/>
  <c r="K58" i="3"/>
  <c r="J58" i="3"/>
  <c r="CK48" i="3"/>
  <c r="CJ48" i="3"/>
  <c r="CM48" i="3"/>
  <c r="W61" i="5" l="1"/>
  <c r="V61" i="5"/>
  <c r="U61" i="5"/>
  <c r="T61" i="5"/>
  <c r="AD58" i="5"/>
  <c r="AC58" i="5"/>
  <c r="AB58" i="5"/>
  <c r="AE58" i="5"/>
  <c r="AA59" i="5"/>
  <c r="Z59" i="5"/>
  <c r="Y59" i="5"/>
  <c r="X59" i="5"/>
  <c r="W57" i="5"/>
  <c r="W60" i="5"/>
  <c r="P62" i="5"/>
  <c r="S62" i="5"/>
  <c r="R62" i="5"/>
  <c r="Q62" i="5"/>
  <c r="M63" i="5"/>
  <c r="S63" i="5"/>
  <c r="P63" i="5"/>
  <c r="R63" i="5"/>
  <c r="Q63" i="5"/>
  <c r="CS44" i="27"/>
  <c r="F56" i="27"/>
  <c r="L56" i="27" s="1"/>
  <c r="R51" i="27"/>
  <c r="P51" i="27"/>
  <c r="V52" i="27"/>
  <c r="U52" i="27"/>
  <c r="W52" i="27"/>
  <c r="X52" i="27" s="1"/>
  <c r="M54" i="27"/>
  <c r="J57" i="27"/>
  <c r="L57" i="27"/>
  <c r="O57" i="27"/>
  <c r="K57" i="27"/>
  <c r="S54" i="27"/>
  <c r="R54" i="27"/>
  <c r="Q54" i="27"/>
  <c r="P54" i="27"/>
  <c r="K55" i="27"/>
  <c r="O55" i="27"/>
  <c r="J55" i="27"/>
  <c r="L55" i="27"/>
  <c r="CM51" i="3"/>
  <c r="CN51" i="3" s="1"/>
  <c r="CM49" i="3"/>
  <c r="CQ49" i="3" s="1"/>
  <c r="CQ48" i="3"/>
  <c r="CO48" i="3"/>
  <c r="CN48" i="3"/>
  <c r="M58" i="3"/>
  <c r="O58" i="3" s="1"/>
  <c r="F59" i="3"/>
  <c r="CR47" i="3"/>
  <c r="CS47" i="3"/>
  <c r="CO50" i="3"/>
  <c r="CN50" i="3"/>
  <c r="AC59" i="5" l="1"/>
  <c r="AB59" i="5"/>
  <c r="AE59" i="5"/>
  <c r="AD59" i="5"/>
  <c r="Z61" i="5"/>
  <c r="Y61" i="5"/>
  <c r="X61" i="5"/>
  <c r="T62" i="5"/>
  <c r="W62" i="5"/>
  <c r="V62" i="5"/>
  <c r="U62" i="5"/>
  <c r="AI58" i="5"/>
  <c r="AH58" i="5"/>
  <c r="AG58" i="5"/>
  <c r="AF58" i="5"/>
  <c r="AA60" i="5"/>
  <c r="Z60" i="5"/>
  <c r="Y60" i="5"/>
  <c r="X60" i="5"/>
  <c r="Y57" i="5"/>
  <c r="X57" i="5"/>
  <c r="Z57" i="5"/>
  <c r="W63" i="5"/>
  <c r="V63" i="5"/>
  <c r="U63" i="5"/>
  <c r="T63" i="5"/>
  <c r="Z52" i="27"/>
  <c r="O56" i="27"/>
  <c r="R56" i="27" s="1"/>
  <c r="J56" i="27"/>
  <c r="K56" i="27"/>
  <c r="M56" i="27" s="1"/>
  <c r="Y52" i="27"/>
  <c r="S53" i="27"/>
  <c r="T53" i="27" s="1"/>
  <c r="S51" i="27"/>
  <c r="V51" i="27" s="1"/>
  <c r="AA52" i="27"/>
  <c r="AC52" i="27" s="1"/>
  <c r="M57" i="27"/>
  <c r="S57" i="27"/>
  <c r="R57" i="27"/>
  <c r="P57" i="27"/>
  <c r="Q57" i="27"/>
  <c r="R55" i="27"/>
  <c r="P55" i="27"/>
  <c r="S55" i="27"/>
  <c r="Q55" i="27"/>
  <c r="Q56" i="27"/>
  <c r="M55" i="27"/>
  <c r="V54" i="27"/>
  <c r="U54" i="27"/>
  <c r="T54" i="27"/>
  <c r="CO51" i="3"/>
  <c r="CQ50" i="3" s="1"/>
  <c r="O57" i="3"/>
  <c r="R57" i="3" s="1"/>
  <c r="CN49" i="3"/>
  <c r="CR49" i="3" s="1"/>
  <c r="CO49" i="3"/>
  <c r="CS49" i="3" s="1"/>
  <c r="R58" i="3"/>
  <c r="Q58" i="3"/>
  <c r="P58" i="3"/>
  <c r="S58" i="3"/>
  <c r="L59" i="3"/>
  <c r="K59" i="3"/>
  <c r="O59" i="3"/>
  <c r="J59" i="3"/>
  <c r="F61" i="3"/>
  <c r="F60" i="3"/>
  <c r="CR48" i="3"/>
  <c r="CS48" i="3"/>
  <c r="AB60" i="5" l="1"/>
  <c r="AE60" i="5"/>
  <c r="AD60" i="5"/>
  <c r="AC60" i="5"/>
  <c r="AA63" i="5"/>
  <c r="Z63" i="5"/>
  <c r="Y63" i="5"/>
  <c r="X63" i="5"/>
  <c r="AA61" i="5"/>
  <c r="AA57" i="5"/>
  <c r="AL58" i="5"/>
  <c r="AK58" i="5"/>
  <c r="AJ58" i="5"/>
  <c r="AI59" i="5"/>
  <c r="AH59" i="5"/>
  <c r="AG59" i="5"/>
  <c r="AF59" i="5"/>
  <c r="X62" i="5"/>
  <c r="AA62" i="5"/>
  <c r="Z62" i="5"/>
  <c r="Y62" i="5"/>
  <c r="P56" i="27"/>
  <c r="S56" i="27"/>
  <c r="T56" i="27" s="1"/>
  <c r="AE52" i="27"/>
  <c r="AF52" i="27" s="1"/>
  <c r="U53" i="27"/>
  <c r="W53" i="27"/>
  <c r="AB52" i="27"/>
  <c r="V53" i="27"/>
  <c r="AD52" i="27"/>
  <c r="U51" i="27"/>
  <c r="T51" i="27"/>
  <c r="CQ51" i="3"/>
  <c r="F63" i="3" s="1"/>
  <c r="V57" i="27"/>
  <c r="U57" i="27"/>
  <c r="W57" i="27"/>
  <c r="T57" i="27"/>
  <c r="W55" i="27"/>
  <c r="V55" i="27"/>
  <c r="T55" i="27"/>
  <c r="U55" i="27"/>
  <c r="P57" i="3"/>
  <c r="Q57" i="3"/>
  <c r="M59" i="3"/>
  <c r="Q59" i="3" s="1"/>
  <c r="O61" i="3"/>
  <c r="J61" i="3"/>
  <c r="L61" i="3"/>
  <c r="K61" i="3"/>
  <c r="V58" i="3"/>
  <c r="U58" i="3"/>
  <c r="T58" i="3"/>
  <c r="W58" i="3"/>
  <c r="K60" i="3"/>
  <c r="O60" i="3"/>
  <c r="J60" i="3"/>
  <c r="L60" i="3"/>
  <c r="P59" i="3"/>
  <c r="R59" i="3"/>
  <c r="F62" i="3"/>
  <c r="CS50" i="3"/>
  <c r="CR50" i="3"/>
  <c r="AK59" i="5" l="1"/>
  <c r="AJ59" i="5"/>
  <c r="AM59" i="5" s="1"/>
  <c r="AL59" i="5"/>
  <c r="AE63" i="5"/>
  <c r="AD63" i="5"/>
  <c r="AC63" i="5"/>
  <c r="AB63" i="5"/>
  <c r="AB62" i="5"/>
  <c r="AD62" i="5"/>
  <c r="AC62" i="5"/>
  <c r="AC57" i="5"/>
  <c r="AB57" i="5"/>
  <c r="AD57" i="5"/>
  <c r="AI60" i="5"/>
  <c r="AH60" i="5"/>
  <c r="AG60" i="5"/>
  <c r="AF60" i="5"/>
  <c r="AE61" i="5"/>
  <c r="AD61" i="5"/>
  <c r="AC61" i="5"/>
  <c r="AB61" i="5"/>
  <c r="V56" i="27"/>
  <c r="AI52" i="27"/>
  <c r="AL52" i="27" s="1"/>
  <c r="AG52" i="27"/>
  <c r="AH52" i="27"/>
  <c r="CS51" i="3"/>
  <c r="U56" i="27"/>
  <c r="W56" i="27"/>
  <c r="Z56" i="27" s="1"/>
  <c r="W54" i="27"/>
  <c r="AA54" i="27" s="1"/>
  <c r="AD54" i="27" s="1"/>
  <c r="W51" i="27"/>
  <c r="X51" i="27" s="1"/>
  <c r="CR51" i="3"/>
  <c r="Z53" i="27"/>
  <c r="Y53" i="27"/>
  <c r="X53" i="27"/>
  <c r="AA53" i="27"/>
  <c r="X57" i="27"/>
  <c r="AA57" i="27"/>
  <c r="Z57" i="27"/>
  <c r="Y57" i="27"/>
  <c r="X55" i="27"/>
  <c r="Z55" i="27"/>
  <c r="Y55" i="27"/>
  <c r="M60" i="3"/>
  <c r="Q60" i="3" s="1"/>
  <c r="S57" i="3"/>
  <c r="V57" i="3" s="1"/>
  <c r="S59" i="3"/>
  <c r="U59" i="3" s="1"/>
  <c r="L63" i="3"/>
  <c r="O63" i="3"/>
  <c r="J63" i="3"/>
  <c r="K63" i="3"/>
  <c r="S61" i="3"/>
  <c r="R61" i="3"/>
  <c r="P61" i="3"/>
  <c r="O62" i="3"/>
  <c r="J62" i="3"/>
  <c r="L62" i="3"/>
  <c r="K62" i="3"/>
  <c r="P60" i="3"/>
  <c r="S60" i="3"/>
  <c r="R60" i="3"/>
  <c r="M61" i="3"/>
  <c r="Q61" i="3" s="1"/>
  <c r="AA58" i="3"/>
  <c r="AQ59" i="5" l="1"/>
  <c r="AP59" i="5"/>
  <c r="AO59" i="5"/>
  <c r="AN59" i="5"/>
  <c r="AJ60" i="5"/>
  <c r="AM60" i="5"/>
  <c r="AL60" i="5"/>
  <c r="AK60" i="5"/>
  <c r="AE57" i="5"/>
  <c r="AE62" i="5"/>
  <c r="AH63" i="5"/>
  <c r="AG63" i="5"/>
  <c r="AF63" i="5"/>
  <c r="AM58" i="5"/>
  <c r="AI61" i="5"/>
  <c r="AH61" i="5"/>
  <c r="AG61" i="5"/>
  <c r="AF61" i="5"/>
  <c r="AJ52" i="27"/>
  <c r="Z58" i="3"/>
  <c r="AK52" i="27"/>
  <c r="AE54" i="27"/>
  <c r="AH54" i="27" s="1"/>
  <c r="AB54" i="27"/>
  <c r="AC54" i="27"/>
  <c r="Y54" i="27"/>
  <c r="Y56" i="27"/>
  <c r="Z54" i="27"/>
  <c r="AA56" i="27"/>
  <c r="AD56" i="27" s="1"/>
  <c r="X56" i="27"/>
  <c r="X54" i="27"/>
  <c r="Y51" i="27"/>
  <c r="Z51" i="27"/>
  <c r="AE53" i="27"/>
  <c r="AD53" i="27"/>
  <c r="AB53" i="27"/>
  <c r="AC53" i="27"/>
  <c r="AD57" i="27"/>
  <c r="AE57" i="27"/>
  <c r="AC57" i="27"/>
  <c r="AB57" i="27"/>
  <c r="X58" i="3"/>
  <c r="Y58" i="3"/>
  <c r="T57" i="3"/>
  <c r="U57" i="3"/>
  <c r="V59" i="3"/>
  <c r="M63" i="3"/>
  <c r="Q63" i="3" s="1"/>
  <c r="W59" i="3"/>
  <c r="T59" i="3"/>
  <c r="M62" i="3"/>
  <c r="Q62" i="3" s="1"/>
  <c r="AE58" i="3"/>
  <c r="R63" i="3"/>
  <c r="S63" i="3"/>
  <c r="P63" i="3"/>
  <c r="AI54" i="27"/>
  <c r="T60" i="3"/>
  <c r="V60" i="3"/>
  <c r="U60" i="3"/>
  <c r="W61" i="3"/>
  <c r="V61" i="3"/>
  <c r="U61" i="3"/>
  <c r="T61" i="3"/>
  <c r="S62" i="3"/>
  <c r="R62" i="3"/>
  <c r="P62" i="3"/>
  <c r="AM61" i="5" l="1"/>
  <c r="AL61" i="5"/>
  <c r="AK61" i="5"/>
  <c r="AJ61" i="5"/>
  <c r="AP58" i="5"/>
  <c r="AO58" i="5"/>
  <c r="AN58" i="5"/>
  <c r="AP60" i="5"/>
  <c r="AO60" i="5"/>
  <c r="AN60" i="5"/>
  <c r="AF62" i="5"/>
  <c r="AI62" i="5"/>
  <c r="AH62" i="5"/>
  <c r="AG62" i="5"/>
  <c r="AG57" i="5"/>
  <c r="AH57" i="5"/>
  <c r="AF57" i="5"/>
  <c r="AS59" i="5"/>
  <c r="AR59" i="5"/>
  <c r="AU59" i="5"/>
  <c r="AT59" i="5"/>
  <c r="AG54" i="27"/>
  <c r="AF54" i="27"/>
  <c r="AB56" i="27"/>
  <c r="AC56" i="27"/>
  <c r="AA51" i="27"/>
  <c r="AB51" i="27" s="1"/>
  <c r="AA55" i="27"/>
  <c r="AE55" i="27" s="1"/>
  <c r="AF55" i="27" s="1"/>
  <c r="AH53" i="27"/>
  <c r="AI53" i="27"/>
  <c r="AF53" i="27"/>
  <c r="AG53" i="27"/>
  <c r="AF57" i="27"/>
  <c r="AG57" i="27"/>
  <c r="AH57" i="27"/>
  <c r="Z59" i="3"/>
  <c r="AA59" i="3"/>
  <c r="AE59" i="3" s="1"/>
  <c r="X59" i="3"/>
  <c r="Y59" i="3"/>
  <c r="W57" i="3"/>
  <c r="AD58" i="3" s="1"/>
  <c r="W60" i="3"/>
  <c r="X60" i="3" s="1"/>
  <c r="Z61" i="3"/>
  <c r="Y61" i="3"/>
  <c r="X61" i="3"/>
  <c r="AI58" i="3"/>
  <c r="AM54" i="27"/>
  <c r="AJ54" i="27"/>
  <c r="AL54" i="27"/>
  <c r="AK54" i="27"/>
  <c r="W62" i="3"/>
  <c r="V62" i="3"/>
  <c r="U62" i="3"/>
  <c r="T62" i="3"/>
  <c r="V63" i="3"/>
  <c r="U63" i="3"/>
  <c r="W63" i="3"/>
  <c r="T63" i="3"/>
  <c r="AQ60" i="5" l="1"/>
  <c r="AQ58" i="5"/>
  <c r="AY59" i="5"/>
  <c r="AX59" i="5"/>
  <c r="AW59" i="5"/>
  <c r="AV59" i="5"/>
  <c r="AJ62" i="5"/>
  <c r="AM62" i="5"/>
  <c r="AL62" i="5"/>
  <c r="AK62" i="5"/>
  <c r="AI63" i="5"/>
  <c r="AI57" i="5"/>
  <c r="AQ61" i="5"/>
  <c r="AP61" i="5"/>
  <c r="AO61" i="5"/>
  <c r="AN61" i="5"/>
  <c r="AI55" i="27"/>
  <c r="AK55" i="27" s="1"/>
  <c r="AD51" i="27"/>
  <c r="AG55" i="27"/>
  <c r="AC51" i="27"/>
  <c r="AB55" i="27"/>
  <c r="AD55" i="27"/>
  <c r="AH55" i="27"/>
  <c r="AC55" i="27"/>
  <c r="AJ53" i="27"/>
  <c r="AL53" i="27"/>
  <c r="AK53" i="27"/>
  <c r="AD59" i="3"/>
  <c r="AB58" i="3"/>
  <c r="AC59" i="3"/>
  <c r="X57" i="3"/>
  <c r="AC58" i="3"/>
  <c r="Z57" i="3"/>
  <c r="Z60" i="3"/>
  <c r="Y57" i="3"/>
  <c r="AB59" i="3"/>
  <c r="AA60" i="3"/>
  <c r="AB60" i="3" s="1"/>
  <c r="Y60" i="3"/>
  <c r="AA62" i="3"/>
  <c r="Z62" i="3"/>
  <c r="Y62" i="3"/>
  <c r="X62" i="3"/>
  <c r="AI59" i="3"/>
  <c r="Z63" i="3"/>
  <c r="Y63" i="3"/>
  <c r="AA63" i="3"/>
  <c r="X63" i="3"/>
  <c r="AO54" i="27"/>
  <c r="AN54" i="27"/>
  <c r="AP54" i="27"/>
  <c r="AN62" i="5" l="1"/>
  <c r="AO62" i="5"/>
  <c r="AQ62" i="5"/>
  <c r="AP62" i="5"/>
  <c r="AT61" i="5"/>
  <c r="AS61" i="5"/>
  <c r="AR61" i="5"/>
  <c r="AM57" i="5"/>
  <c r="AK57" i="5"/>
  <c r="AJ57" i="5"/>
  <c r="AL57" i="5"/>
  <c r="AM63" i="5"/>
  <c r="AK63" i="5"/>
  <c r="AJ63" i="5"/>
  <c r="AL63" i="5"/>
  <c r="BA59" i="5"/>
  <c r="AZ59" i="5"/>
  <c r="BC59" i="5"/>
  <c r="BB59" i="5"/>
  <c r="AT58" i="5"/>
  <c r="AS58" i="5"/>
  <c r="AR58" i="5"/>
  <c r="AR60" i="5"/>
  <c r="AU60" i="5"/>
  <c r="AT60" i="5"/>
  <c r="AS60" i="5"/>
  <c r="AJ55" i="27"/>
  <c r="AL55" i="27"/>
  <c r="AM55" i="27"/>
  <c r="AP55" i="27" s="1"/>
  <c r="AE51" i="27"/>
  <c r="AE56" i="27"/>
  <c r="AM53" i="27"/>
  <c r="AM52" i="27"/>
  <c r="AA57" i="3"/>
  <c r="AH59" i="3" s="1"/>
  <c r="AE60" i="3"/>
  <c r="AI60" i="3" s="1"/>
  <c r="AD60" i="3"/>
  <c r="AC60" i="3"/>
  <c r="AA61" i="3"/>
  <c r="AD61" i="3" s="1"/>
  <c r="AD62" i="3"/>
  <c r="AC62" i="3"/>
  <c r="AB62" i="3"/>
  <c r="AD63" i="3"/>
  <c r="AC63" i="3"/>
  <c r="AE63" i="3"/>
  <c r="AB63" i="3"/>
  <c r="AY60" i="5" l="1"/>
  <c r="AX60" i="5"/>
  <c r="AW60" i="5"/>
  <c r="AV60" i="5"/>
  <c r="AP57" i="5"/>
  <c r="AO57" i="5"/>
  <c r="AN57" i="5"/>
  <c r="AQ57" i="5"/>
  <c r="AU61" i="5"/>
  <c r="AU58" i="5"/>
  <c r="AQ63" i="5"/>
  <c r="AP63" i="5"/>
  <c r="AO63" i="5"/>
  <c r="AN63" i="5"/>
  <c r="BF59" i="5"/>
  <c r="BE59" i="5"/>
  <c r="BD59" i="5"/>
  <c r="AR62" i="5"/>
  <c r="AU62" i="5"/>
  <c r="AT62" i="5"/>
  <c r="AS62" i="5"/>
  <c r="AN55" i="27"/>
  <c r="AO55" i="27"/>
  <c r="AQ55" i="27"/>
  <c r="AT55" i="27" s="1"/>
  <c r="AF56" i="27"/>
  <c r="AI56" i="27"/>
  <c r="AH56" i="27"/>
  <c r="AG56" i="27"/>
  <c r="AG51" i="27"/>
  <c r="AF51" i="27"/>
  <c r="AH51" i="27"/>
  <c r="AO52" i="27"/>
  <c r="AP52" i="27"/>
  <c r="AN52" i="27"/>
  <c r="AN53" i="27"/>
  <c r="AO53" i="27"/>
  <c r="AP53" i="27"/>
  <c r="AQ53" i="27"/>
  <c r="AG59" i="3"/>
  <c r="AF58" i="3"/>
  <c r="AG58" i="3"/>
  <c r="AC57" i="3"/>
  <c r="AF59" i="3"/>
  <c r="AB57" i="3"/>
  <c r="AH58" i="3"/>
  <c r="AD57" i="3"/>
  <c r="AF60" i="3"/>
  <c r="AH60" i="3"/>
  <c r="AG60" i="3"/>
  <c r="AC61" i="3"/>
  <c r="AB61" i="3"/>
  <c r="AE61" i="3"/>
  <c r="AH61" i="3" s="1"/>
  <c r="AH63" i="3"/>
  <c r="AG63" i="3"/>
  <c r="AF63" i="3"/>
  <c r="AM60" i="3"/>
  <c r="AU57" i="5" l="1"/>
  <c r="AS57" i="5"/>
  <c r="AR57" i="5"/>
  <c r="AT57" i="5"/>
  <c r="AV62" i="5"/>
  <c r="AX62" i="5"/>
  <c r="AW62" i="5"/>
  <c r="AU63" i="5"/>
  <c r="AT63" i="5"/>
  <c r="AS63" i="5"/>
  <c r="AR63" i="5"/>
  <c r="AX58" i="5"/>
  <c r="AW58" i="5"/>
  <c r="AV58" i="5"/>
  <c r="AY61" i="5"/>
  <c r="AX61" i="5"/>
  <c r="AW61" i="5"/>
  <c r="AV61" i="5"/>
  <c r="AZ60" i="5"/>
  <c r="BC60" i="5"/>
  <c r="BB60" i="5"/>
  <c r="BA60" i="5"/>
  <c r="AR55" i="27"/>
  <c r="AS55" i="27"/>
  <c r="AI51" i="27"/>
  <c r="AI57" i="27"/>
  <c r="AJ56" i="27"/>
  <c r="AM56" i="27"/>
  <c r="AL56" i="27"/>
  <c r="AK56" i="27"/>
  <c r="AS53" i="27"/>
  <c r="AR53" i="27"/>
  <c r="AT53" i="27"/>
  <c r="AU53" i="27"/>
  <c r="AQ52" i="27"/>
  <c r="AQ54" i="27"/>
  <c r="AE62" i="3"/>
  <c r="AH62" i="3" s="1"/>
  <c r="AI61" i="3"/>
  <c r="AM61" i="3" s="1"/>
  <c r="AE57" i="3"/>
  <c r="AL60" i="3" s="1"/>
  <c r="AF61" i="3"/>
  <c r="AG61" i="3"/>
  <c r="AY63" i="5" l="1"/>
  <c r="AV63" i="5"/>
  <c r="AX63" i="5"/>
  <c r="AW63" i="5"/>
  <c r="BF60" i="5"/>
  <c r="BE60" i="5"/>
  <c r="BD60" i="5"/>
  <c r="AY62" i="5"/>
  <c r="AY58" i="5"/>
  <c r="BC61" i="5"/>
  <c r="BB61" i="5"/>
  <c r="BA61" i="5"/>
  <c r="AZ61" i="5"/>
  <c r="AX57" i="5"/>
  <c r="AW57" i="5"/>
  <c r="AY57" i="5"/>
  <c r="AV57" i="5"/>
  <c r="AJ51" i="27"/>
  <c r="AM51" i="27"/>
  <c r="AL51" i="27"/>
  <c r="AK51" i="27"/>
  <c r="AO56" i="27"/>
  <c r="AN56" i="27"/>
  <c r="AQ56" i="27"/>
  <c r="AP56" i="27"/>
  <c r="AK57" i="27"/>
  <c r="AM57" i="27"/>
  <c r="AJ57" i="27"/>
  <c r="AL57" i="27"/>
  <c r="AI62" i="3"/>
  <c r="AL62" i="3" s="1"/>
  <c r="AW53" i="27"/>
  <c r="AY53" i="27"/>
  <c r="AV53" i="27"/>
  <c r="AX53" i="27"/>
  <c r="AU54" i="27"/>
  <c r="AT54" i="27"/>
  <c r="AR54" i="27"/>
  <c r="AS54" i="27"/>
  <c r="AR52" i="27"/>
  <c r="AS52" i="27"/>
  <c r="AT52" i="27"/>
  <c r="AF62" i="3"/>
  <c r="AG57" i="3"/>
  <c r="AL58" i="3"/>
  <c r="AG62" i="3"/>
  <c r="AL61" i="3"/>
  <c r="AL59" i="3"/>
  <c r="AH57" i="3"/>
  <c r="AJ59" i="3"/>
  <c r="AJ58" i="3"/>
  <c r="AJ61" i="3"/>
  <c r="AK59" i="3"/>
  <c r="AF57" i="3"/>
  <c r="AK58" i="3"/>
  <c r="AK61" i="3"/>
  <c r="AJ60" i="3"/>
  <c r="AK60" i="3"/>
  <c r="AQ61" i="3"/>
  <c r="BC57" i="5" l="1"/>
  <c r="BA57" i="5"/>
  <c r="AZ57" i="5"/>
  <c r="BB57" i="5"/>
  <c r="AZ62" i="5"/>
  <c r="BC62" i="5"/>
  <c r="BB62" i="5"/>
  <c r="BA62" i="5"/>
  <c r="BG60" i="5"/>
  <c r="BG59" i="5"/>
  <c r="BG61" i="5"/>
  <c r="BF61" i="5"/>
  <c r="BE61" i="5"/>
  <c r="BD61" i="5"/>
  <c r="BB58" i="5"/>
  <c r="BA58" i="5"/>
  <c r="AZ58" i="5"/>
  <c r="BB63" i="5"/>
  <c r="BA63" i="5"/>
  <c r="AZ63" i="5"/>
  <c r="AM62" i="3"/>
  <c r="AQ62" i="3" s="1"/>
  <c r="AK62" i="3"/>
  <c r="AU56" i="27"/>
  <c r="AT56" i="27"/>
  <c r="AS56" i="27"/>
  <c r="AR56" i="27"/>
  <c r="AP57" i="27"/>
  <c r="AO57" i="27"/>
  <c r="AN57" i="27"/>
  <c r="AQ57" i="27"/>
  <c r="AO51" i="27"/>
  <c r="AN51" i="27"/>
  <c r="AP51" i="27"/>
  <c r="AQ51" i="27"/>
  <c r="AJ62" i="3"/>
  <c r="AZ53" i="27"/>
  <c r="BC53" i="27"/>
  <c r="BA53" i="27"/>
  <c r="BB53" i="27"/>
  <c r="AU52" i="27"/>
  <c r="AU55" i="27"/>
  <c r="AV54" i="27"/>
  <c r="AY54" i="27"/>
  <c r="AX54" i="27"/>
  <c r="AW54" i="27"/>
  <c r="AI63" i="3"/>
  <c r="AM63" i="3" s="1"/>
  <c r="AM58" i="3"/>
  <c r="AM59" i="3"/>
  <c r="AI57" i="3"/>
  <c r="AO61" i="3" s="1"/>
  <c r="BD62" i="5" l="1"/>
  <c r="BG62" i="5"/>
  <c r="BF62" i="5"/>
  <c r="BE62" i="5"/>
  <c r="BJ61" i="5"/>
  <c r="BI61" i="5"/>
  <c r="BH61" i="5"/>
  <c r="BI59" i="5"/>
  <c r="BH59" i="5"/>
  <c r="BJ59" i="5"/>
  <c r="BC63" i="5"/>
  <c r="BC58" i="5"/>
  <c r="BH60" i="5"/>
  <c r="BK60" i="5"/>
  <c r="BJ60" i="5"/>
  <c r="BI60" i="5"/>
  <c r="BF57" i="5"/>
  <c r="BE57" i="5"/>
  <c r="BG57" i="5"/>
  <c r="BD57" i="5"/>
  <c r="AR51" i="27"/>
  <c r="AU51" i="27"/>
  <c r="AS51" i="27"/>
  <c r="AT51" i="27"/>
  <c r="AT57" i="27"/>
  <c r="AS57" i="27"/>
  <c r="AR57" i="27"/>
  <c r="AU57" i="27"/>
  <c r="AW56" i="27"/>
  <c r="AV56" i="27"/>
  <c r="AX56" i="27"/>
  <c r="AJ63" i="3"/>
  <c r="AN63" i="3" s="1"/>
  <c r="AK63" i="3"/>
  <c r="AO63" i="3" s="1"/>
  <c r="AP58" i="3"/>
  <c r="AZ54" i="27"/>
  <c r="BB54" i="27"/>
  <c r="BA54" i="27"/>
  <c r="BC54" i="27"/>
  <c r="AX55" i="27"/>
  <c r="AV55" i="27"/>
  <c r="AY55" i="27"/>
  <c r="AW55" i="27"/>
  <c r="BD53" i="27"/>
  <c r="BF53" i="27"/>
  <c r="BE53" i="27"/>
  <c r="AW52" i="27"/>
  <c r="AX52" i="27"/>
  <c r="AV52" i="27"/>
  <c r="AJ57" i="3"/>
  <c r="AO62" i="3"/>
  <c r="AN60" i="3"/>
  <c r="AK57" i="3"/>
  <c r="AP62" i="3"/>
  <c r="AO59" i="3"/>
  <c r="AN61" i="3"/>
  <c r="AO60" i="3"/>
  <c r="AL57" i="3"/>
  <c r="AN58" i="3"/>
  <c r="AO58" i="3"/>
  <c r="AP60" i="3"/>
  <c r="AM57" i="3"/>
  <c r="AN62" i="3"/>
  <c r="AP59" i="3"/>
  <c r="AN59" i="3"/>
  <c r="AL63" i="3"/>
  <c r="AP63" i="3" s="1"/>
  <c r="AQ59" i="3"/>
  <c r="AP61" i="3"/>
  <c r="AQ63" i="3"/>
  <c r="AU62" i="3"/>
  <c r="BO60" i="5" l="1"/>
  <c r="BN60" i="5"/>
  <c r="BM60" i="5"/>
  <c r="BL60" i="5"/>
  <c r="BG58" i="5"/>
  <c r="BF58" i="5"/>
  <c r="BE58" i="5"/>
  <c r="BD58" i="5"/>
  <c r="BK57" i="5"/>
  <c r="BI57" i="5"/>
  <c r="BH57" i="5"/>
  <c r="BJ57" i="5"/>
  <c r="BG63" i="5"/>
  <c r="BF63" i="5"/>
  <c r="BE63" i="5"/>
  <c r="BD63" i="5"/>
  <c r="BH62" i="5"/>
  <c r="BJ62" i="5"/>
  <c r="BI62" i="5"/>
  <c r="BK62" i="5"/>
  <c r="BK61" i="5"/>
  <c r="BK59" i="5"/>
  <c r="AP57" i="3"/>
  <c r="AW57" i="27"/>
  <c r="AV57" i="27"/>
  <c r="AX57" i="27"/>
  <c r="AY57" i="27"/>
  <c r="AW51" i="27"/>
  <c r="AV51" i="27"/>
  <c r="AX51" i="27"/>
  <c r="AY51" i="27"/>
  <c r="AS62" i="3"/>
  <c r="AS61" i="3"/>
  <c r="AN57" i="3"/>
  <c r="AQ57" i="3"/>
  <c r="AU57" i="3" s="1"/>
  <c r="AT61" i="3"/>
  <c r="AR61" i="3"/>
  <c r="AZ55" i="27"/>
  <c r="BC55" i="27"/>
  <c r="BA55" i="27"/>
  <c r="BB55" i="27"/>
  <c r="AT62" i="3"/>
  <c r="AY56" i="27"/>
  <c r="AY52" i="27"/>
  <c r="AR62" i="3"/>
  <c r="BE54" i="27"/>
  <c r="BF54" i="27"/>
  <c r="BD54" i="27"/>
  <c r="AO57" i="3"/>
  <c r="AQ60" i="3"/>
  <c r="AS60" i="3" s="1"/>
  <c r="AQ58" i="3"/>
  <c r="AR59" i="3"/>
  <c r="AT59" i="3"/>
  <c r="AU59" i="3"/>
  <c r="AS59" i="3"/>
  <c r="AT63" i="3"/>
  <c r="AS63" i="3"/>
  <c r="AU63" i="3"/>
  <c r="AR63" i="3"/>
  <c r="BN59" i="5" l="1"/>
  <c r="BM59" i="5"/>
  <c r="BL59" i="5"/>
  <c r="BO61" i="5"/>
  <c r="BN61" i="5"/>
  <c r="BM61" i="5"/>
  <c r="BL61" i="5"/>
  <c r="BK63" i="5"/>
  <c r="BJ63" i="5"/>
  <c r="BI63" i="5"/>
  <c r="BH63" i="5"/>
  <c r="BJ58" i="5"/>
  <c r="BI58" i="5"/>
  <c r="BH58" i="5"/>
  <c r="BK58" i="5"/>
  <c r="BL62" i="5"/>
  <c r="BN62" i="5"/>
  <c r="BM62" i="5"/>
  <c r="BN57" i="5"/>
  <c r="BM57" i="5"/>
  <c r="BO57" i="5"/>
  <c r="BL57" i="5"/>
  <c r="BP60" i="5"/>
  <c r="BS60" i="5"/>
  <c r="BR60" i="5"/>
  <c r="BQ60" i="5"/>
  <c r="BB51" i="27"/>
  <c r="BA51" i="27"/>
  <c r="BC51" i="27"/>
  <c r="AZ51" i="27"/>
  <c r="BB57" i="27"/>
  <c r="AZ57" i="27"/>
  <c r="BA57" i="27"/>
  <c r="AR57" i="3"/>
  <c r="AV57" i="3" s="1"/>
  <c r="AT57" i="3"/>
  <c r="AX57" i="3" s="1"/>
  <c r="AS57" i="3"/>
  <c r="AW57" i="3" s="1"/>
  <c r="AR60" i="3"/>
  <c r="AT60" i="3"/>
  <c r="BG53" i="27"/>
  <c r="AZ52" i="27"/>
  <c r="BB52" i="27"/>
  <c r="BA52" i="27"/>
  <c r="AU60" i="3"/>
  <c r="AW60" i="3" s="1"/>
  <c r="AW62" i="3"/>
  <c r="BC56" i="27"/>
  <c r="AZ56" i="27"/>
  <c r="BA56" i="27"/>
  <c r="BB56" i="27"/>
  <c r="BG55" i="27"/>
  <c r="BE55" i="27"/>
  <c r="BF55" i="27"/>
  <c r="BD55" i="27"/>
  <c r="BG54" i="27"/>
  <c r="AT58" i="3"/>
  <c r="AV62" i="3"/>
  <c r="AS58" i="3"/>
  <c r="AX62" i="3"/>
  <c r="AR58" i="3"/>
  <c r="AV59" i="3"/>
  <c r="AX59" i="3"/>
  <c r="AW59" i="3"/>
  <c r="AY59" i="3"/>
  <c r="BC59" i="3" s="1"/>
  <c r="AY57" i="3"/>
  <c r="AX63" i="3"/>
  <c r="AW63" i="3"/>
  <c r="AY63" i="3"/>
  <c r="AV63" i="3"/>
  <c r="BV60" i="5" l="1"/>
  <c r="BU60" i="5"/>
  <c r="BT60" i="5"/>
  <c r="BO63" i="5"/>
  <c r="BN63" i="5"/>
  <c r="BM63" i="5"/>
  <c r="BL63" i="5"/>
  <c r="BO58" i="5"/>
  <c r="BN58" i="5"/>
  <c r="BM58" i="5"/>
  <c r="BL58" i="5"/>
  <c r="BS57" i="5"/>
  <c r="BQ57" i="5"/>
  <c r="BP57" i="5"/>
  <c r="BR57" i="5"/>
  <c r="BS61" i="5"/>
  <c r="BR61" i="5"/>
  <c r="BQ61" i="5"/>
  <c r="BP61" i="5"/>
  <c r="BO59" i="5"/>
  <c r="BO62" i="5"/>
  <c r="AY60" i="3"/>
  <c r="BC60" i="3" s="1"/>
  <c r="AX60" i="3"/>
  <c r="BG51" i="27"/>
  <c r="BD51" i="27"/>
  <c r="BF51" i="27"/>
  <c r="BE51" i="27"/>
  <c r="BH54" i="27"/>
  <c r="BK54" i="27"/>
  <c r="BJ54" i="27"/>
  <c r="BI54" i="27"/>
  <c r="BH55" i="27"/>
  <c r="BJ55" i="27"/>
  <c r="BI55" i="27"/>
  <c r="BG56" i="27"/>
  <c r="BF56" i="27"/>
  <c r="BD56" i="27"/>
  <c r="BE56" i="27"/>
  <c r="AV60" i="3"/>
  <c r="BC57" i="27"/>
  <c r="BC52" i="27"/>
  <c r="BH53" i="27"/>
  <c r="BI53" i="27"/>
  <c r="BJ53" i="27"/>
  <c r="AU61" i="3"/>
  <c r="AY61" i="3" s="1"/>
  <c r="AU58" i="3"/>
  <c r="AZ59" i="3" s="1"/>
  <c r="BC57" i="3"/>
  <c r="BB57" i="3"/>
  <c r="BA57" i="3"/>
  <c r="AZ57" i="3"/>
  <c r="BV61" i="5" l="1"/>
  <c r="BU61" i="5"/>
  <c r="BW60" i="5" s="1"/>
  <c r="BT61" i="5"/>
  <c r="BR58" i="5"/>
  <c r="BQ58" i="5"/>
  <c r="BP58" i="5"/>
  <c r="BS58" i="5"/>
  <c r="BP62" i="5"/>
  <c r="BS62" i="5"/>
  <c r="BR62" i="5"/>
  <c r="BQ62" i="5"/>
  <c r="BQ59" i="5"/>
  <c r="BP59" i="5"/>
  <c r="BR59" i="5"/>
  <c r="BV57" i="5"/>
  <c r="BU57" i="5"/>
  <c r="BW57" i="5"/>
  <c r="BT57" i="5"/>
  <c r="BQ63" i="5"/>
  <c r="BP63" i="5"/>
  <c r="BR63" i="5"/>
  <c r="BW61" i="5"/>
  <c r="BK51" i="27"/>
  <c r="BJ51" i="27"/>
  <c r="BH51" i="27"/>
  <c r="BI51" i="27"/>
  <c r="AW61" i="3"/>
  <c r="BA61" i="3" s="1"/>
  <c r="BB63" i="3"/>
  <c r="BA60" i="3"/>
  <c r="BA59" i="3"/>
  <c r="AX61" i="3"/>
  <c r="BB61" i="3" s="1"/>
  <c r="BB59" i="3"/>
  <c r="AZ60" i="3"/>
  <c r="AX58" i="3"/>
  <c r="AZ63" i="3"/>
  <c r="BB60" i="3"/>
  <c r="AW58" i="3"/>
  <c r="BK56" i="27"/>
  <c r="BJ56" i="27"/>
  <c r="BI56" i="27"/>
  <c r="BH56" i="27"/>
  <c r="BA63" i="3"/>
  <c r="AV61" i="3"/>
  <c r="AZ61" i="3" s="1"/>
  <c r="BK55" i="27"/>
  <c r="BK53" i="27"/>
  <c r="BD52" i="27"/>
  <c r="BE52" i="27"/>
  <c r="BG52" i="27"/>
  <c r="BF52" i="27"/>
  <c r="BM54" i="27"/>
  <c r="BL54" i="27"/>
  <c r="BO54" i="27"/>
  <c r="BN54" i="27"/>
  <c r="BD57" i="27"/>
  <c r="BG57" i="27"/>
  <c r="BF57" i="27"/>
  <c r="BE57" i="27"/>
  <c r="AV58" i="3"/>
  <c r="BG57" i="3"/>
  <c r="BF57" i="3"/>
  <c r="BE57" i="3"/>
  <c r="BD57" i="3"/>
  <c r="BC61" i="3"/>
  <c r="BX60" i="5" l="1"/>
  <c r="BZ60" i="5"/>
  <c r="BY60" i="5"/>
  <c r="BW58" i="5"/>
  <c r="BV58" i="5"/>
  <c r="BU58" i="5"/>
  <c r="BT58" i="5"/>
  <c r="CA61" i="5"/>
  <c r="BZ61" i="5"/>
  <c r="BY61" i="5"/>
  <c r="BX61" i="5"/>
  <c r="BS63" i="5"/>
  <c r="BS59" i="5"/>
  <c r="CA57" i="5"/>
  <c r="BY57" i="5"/>
  <c r="BX57" i="5"/>
  <c r="BZ57" i="5"/>
  <c r="BT62" i="5"/>
  <c r="BU62" i="5"/>
  <c r="BW62" i="5"/>
  <c r="BV62" i="5"/>
  <c r="BM51" i="27"/>
  <c r="BL51" i="27"/>
  <c r="BO51" i="27"/>
  <c r="BN51" i="27"/>
  <c r="AY62" i="3"/>
  <c r="BA62" i="3" s="1"/>
  <c r="AY58" i="3"/>
  <c r="BF60" i="3" s="1"/>
  <c r="BM53" i="27"/>
  <c r="BL53" i="27"/>
  <c r="BN53" i="27"/>
  <c r="BQ54" i="27"/>
  <c r="BS54" i="27"/>
  <c r="BP54" i="27"/>
  <c r="BR54" i="27"/>
  <c r="BJ52" i="27"/>
  <c r="BK52" i="27"/>
  <c r="BH52" i="27"/>
  <c r="BI52" i="27"/>
  <c r="BL55" i="27"/>
  <c r="BO55" i="27"/>
  <c r="BM55" i="27"/>
  <c r="BN55" i="27"/>
  <c r="BK57" i="27"/>
  <c r="BH57" i="27"/>
  <c r="BJ57" i="27"/>
  <c r="BI57" i="27"/>
  <c r="BL56" i="27"/>
  <c r="BN56" i="27"/>
  <c r="BM56" i="27"/>
  <c r="BG61" i="3"/>
  <c r="BK57" i="3"/>
  <c r="BJ57" i="3"/>
  <c r="BI57" i="3"/>
  <c r="BH57" i="3"/>
  <c r="CE61" i="5" l="1"/>
  <c r="CD61" i="5"/>
  <c r="CC61" i="5"/>
  <c r="CB61" i="5"/>
  <c r="CD57" i="5"/>
  <c r="CC57" i="5"/>
  <c r="CE57" i="5"/>
  <c r="CB57" i="5"/>
  <c r="BW59" i="5"/>
  <c r="BV59" i="5"/>
  <c r="BU59" i="5"/>
  <c r="BT59" i="5"/>
  <c r="BX62" i="5"/>
  <c r="CA60" i="5" s="1"/>
  <c r="BZ62" i="5"/>
  <c r="BY62" i="5"/>
  <c r="CA62" i="5" s="1"/>
  <c r="BW63" i="5"/>
  <c r="BV63" i="5"/>
  <c r="BU63" i="5"/>
  <c r="BT63" i="5"/>
  <c r="BZ58" i="5"/>
  <c r="BY58" i="5"/>
  <c r="BX58" i="5"/>
  <c r="CA58" i="5"/>
  <c r="BC62" i="3"/>
  <c r="BG62" i="3" s="1"/>
  <c r="BB62" i="3"/>
  <c r="AZ62" i="3"/>
  <c r="BQ51" i="27"/>
  <c r="BP51" i="27"/>
  <c r="BS51" i="27"/>
  <c r="BR51" i="27"/>
  <c r="BD59" i="3"/>
  <c r="BB58" i="3"/>
  <c r="BD61" i="3"/>
  <c r="BE60" i="3"/>
  <c r="BE59" i="3"/>
  <c r="BE61" i="3"/>
  <c r="BF59" i="3"/>
  <c r="BA58" i="3"/>
  <c r="BD60" i="3"/>
  <c r="AZ58" i="3"/>
  <c r="BF61" i="3"/>
  <c r="BM57" i="27"/>
  <c r="BO57" i="27"/>
  <c r="BN57" i="27"/>
  <c r="BL57" i="27"/>
  <c r="BO56" i="27"/>
  <c r="BO53" i="27"/>
  <c r="BP55" i="27"/>
  <c r="BS55" i="27"/>
  <c r="BR55" i="27"/>
  <c r="BQ55" i="27"/>
  <c r="BN52" i="27"/>
  <c r="BM52" i="27"/>
  <c r="BO52" i="27"/>
  <c r="BL52" i="27"/>
  <c r="BU54" i="27"/>
  <c r="BT54" i="27"/>
  <c r="BV54" i="27"/>
  <c r="BO57" i="3"/>
  <c r="BN57" i="3"/>
  <c r="BM57" i="3"/>
  <c r="BL57" i="3"/>
  <c r="CD60" i="5" l="1"/>
  <c r="CC60" i="5"/>
  <c r="CB60" i="5"/>
  <c r="CB62" i="5"/>
  <c r="CE62" i="5"/>
  <c r="CD62" i="5"/>
  <c r="CC62" i="5"/>
  <c r="CA63" i="5"/>
  <c r="BZ63" i="5"/>
  <c r="BY63" i="5"/>
  <c r="BX63" i="5"/>
  <c r="CE58" i="5"/>
  <c r="CD58" i="5"/>
  <c r="CC58" i="5"/>
  <c r="CB58" i="5"/>
  <c r="CI57" i="5"/>
  <c r="CG57" i="5"/>
  <c r="CF57" i="5"/>
  <c r="CH57" i="5"/>
  <c r="BY59" i="5"/>
  <c r="BX59" i="5"/>
  <c r="CA59" i="5"/>
  <c r="BZ59" i="5"/>
  <c r="CH61" i="5"/>
  <c r="CG61" i="5"/>
  <c r="CF61" i="5"/>
  <c r="BE62" i="3"/>
  <c r="BD62" i="3"/>
  <c r="BF62" i="3"/>
  <c r="BC63" i="3"/>
  <c r="BG63" i="3" s="1"/>
  <c r="BC58" i="3"/>
  <c r="BJ61" i="3" s="1"/>
  <c r="BG60" i="3"/>
  <c r="BK60" i="3" s="1"/>
  <c r="BU51" i="27"/>
  <c r="BT51" i="27"/>
  <c r="BW51" i="27"/>
  <c r="BV51" i="27"/>
  <c r="BG59" i="3"/>
  <c r="BT55" i="27"/>
  <c r="BV55" i="27"/>
  <c r="BU55" i="27"/>
  <c r="BQ53" i="27"/>
  <c r="BP53" i="27"/>
  <c r="BR53" i="27"/>
  <c r="BQ57" i="27"/>
  <c r="BR57" i="27"/>
  <c r="BP57" i="27"/>
  <c r="BQ52" i="27"/>
  <c r="BP52" i="27"/>
  <c r="BR52" i="27"/>
  <c r="BS52" i="27"/>
  <c r="BP56" i="27"/>
  <c r="BS56" i="27"/>
  <c r="BR56" i="27"/>
  <c r="BQ56" i="27"/>
  <c r="BK62" i="3"/>
  <c r="BS57" i="3"/>
  <c r="BR57" i="3"/>
  <c r="BQ57" i="3"/>
  <c r="BP57" i="3"/>
  <c r="CL57" i="5" l="1"/>
  <c r="CK57" i="5"/>
  <c r="CM57" i="5"/>
  <c r="CJ57" i="5"/>
  <c r="CB63" i="5"/>
  <c r="CE60" i="5" s="1"/>
  <c r="CD63" i="5"/>
  <c r="CC63" i="5"/>
  <c r="CE63" i="5" s="1"/>
  <c r="CE59" i="5"/>
  <c r="CD59" i="5"/>
  <c r="CC59" i="5"/>
  <c r="CB59" i="5"/>
  <c r="CF62" i="5"/>
  <c r="CH62" i="5"/>
  <c r="CG62" i="5"/>
  <c r="CI61" i="5" s="1"/>
  <c r="CH58" i="5"/>
  <c r="CG58" i="5"/>
  <c r="CF58" i="5"/>
  <c r="CI58" i="5"/>
  <c r="CI62" i="5"/>
  <c r="BI62" i="3"/>
  <c r="BH62" i="3"/>
  <c r="BG58" i="3"/>
  <c r="BK58" i="3" s="1"/>
  <c r="BE58" i="3"/>
  <c r="BJ62" i="3"/>
  <c r="BD63" i="3"/>
  <c r="BH63" i="3" s="1"/>
  <c r="BE63" i="3"/>
  <c r="BI63" i="3" s="1"/>
  <c r="BF63" i="3"/>
  <c r="BJ63" i="3" s="1"/>
  <c r="BH59" i="3"/>
  <c r="BJ59" i="3"/>
  <c r="BI59" i="3"/>
  <c r="BJ60" i="3"/>
  <c r="BH60" i="3"/>
  <c r="BI61" i="3"/>
  <c r="BF58" i="3"/>
  <c r="BH61" i="3"/>
  <c r="BD58" i="3"/>
  <c r="BI60" i="3"/>
  <c r="CA51" i="27"/>
  <c r="BZ51" i="27"/>
  <c r="BY51" i="27"/>
  <c r="BX51" i="27"/>
  <c r="BW55" i="27"/>
  <c r="BX55" i="27" s="1"/>
  <c r="BW52" i="27"/>
  <c r="BV52" i="27"/>
  <c r="BT52" i="27"/>
  <c r="BU52" i="27"/>
  <c r="BS57" i="27"/>
  <c r="BS53" i="27"/>
  <c r="BU56" i="27"/>
  <c r="BT56" i="27"/>
  <c r="BW56" i="27"/>
  <c r="BV56" i="27"/>
  <c r="BW54" i="27"/>
  <c r="BW57" i="3"/>
  <c r="BV57" i="3"/>
  <c r="BU57" i="3"/>
  <c r="BT57" i="3"/>
  <c r="BK63" i="3"/>
  <c r="BO60" i="3"/>
  <c r="CI63" i="5" l="1"/>
  <c r="CH63" i="5"/>
  <c r="CG63" i="5"/>
  <c r="CF63" i="5"/>
  <c r="CL61" i="5"/>
  <c r="CK61" i="5"/>
  <c r="CJ61" i="5"/>
  <c r="CF60" i="5"/>
  <c r="CI60" i="5"/>
  <c r="CH60" i="5"/>
  <c r="CG60" i="5"/>
  <c r="CG59" i="5"/>
  <c r="CF59" i="5"/>
  <c r="CI59" i="5"/>
  <c r="CH59" i="5"/>
  <c r="CJ62" i="5"/>
  <c r="CM62" i="5"/>
  <c r="CL62" i="5"/>
  <c r="CK62" i="5"/>
  <c r="CQ57" i="5"/>
  <c r="CP57" i="5"/>
  <c r="CO57" i="5"/>
  <c r="CN57" i="5"/>
  <c r="CM58" i="5"/>
  <c r="CL58" i="5"/>
  <c r="CK58" i="5"/>
  <c r="CJ58" i="5"/>
  <c r="BJ58" i="3"/>
  <c r="BN58" i="3" s="1"/>
  <c r="BN62" i="3"/>
  <c r="BI58" i="3"/>
  <c r="BM58" i="3" s="1"/>
  <c r="BM60" i="3"/>
  <c r="BM62" i="3"/>
  <c r="BL62" i="3"/>
  <c r="BN60" i="3"/>
  <c r="BH58" i="3"/>
  <c r="BL58" i="3" s="1"/>
  <c r="BL60" i="3"/>
  <c r="BK61" i="3"/>
  <c r="BN61" i="3" s="1"/>
  <c r="BK59" i="3"/>
  <c r="CC51" i="27"/>
  <c r="CB51" i="27"/>
  <c r="CE51" i="27"/>
  <c r="CD51" i="27"/>
  <c r="BY55" i="27"/>
  <c r="CA55" i="27"/>
  <c r="CB55" i="27" s="1"/>
  <c r="BZ55" i="27"/>
  <c r="BZ54" i="27"/>
  <c r="BY54" i="27"/>
  <c r="BX54" i="27"/>
  <c r="BT53" i="27"/>
  <c r="BW53" i="27"/>
  <c r="BU53" i="27"/>
  <c r="BV53" i="27"/>
  <c r="BZ56" i="27"/>
  <c r="BY56" i="27"/>
  <c r="BX56" i="27"/>
  <c r="BV57" i="27"/>
  <c r="BU57" i="27"/>
  <c r="BT57" i="27"/>
  <c r="BW57" i="27"/>
  <c r="BZ52" i="27"/>
  <c r="BY52" i="27"/>
  <c r="CA52" i="27"/>
  <c r="BX52" i="27"/>
  <c r="CA57" i="3"/>
  <c r="BZ57" i="3"/>
  <c r="BY57" i="3"/>
  <c r="BX57" i="3"/>
  <c r="BO58" i="3"/>
  <c r="BS60" i="3"/>
  <c r="BN63" i="3"/>
  <c r="BM63" i="3"/>
  <c r="BO63" i="3"/>
  <c r="BL63" i="3"/>
  <c r="CP58" i="5" l="1"/>
  <c r="CO58" i="5"/>
  <c r="CN58" i="5"/>
  <c r="CQ58" i="5"/>
  <c r="CM59" i="5"/>
  <c r="CL59" i="5"/>
  <c r="CK59" i="5"/>
  <c r="CJ59" i="5"/>
  <c r="F69" i="5"/>
  <c r="CT57" i="5"/>
  <c r="CS57" i="5"/>
  <c r="CR57" i="5"/>
  <c r="CN62" i="5"/>
  <c r="CP62" i="5"/>
  <c r="CO62" i="5"/>
  <c r="CM60" i="5"/>
  <c r="CL60" i="5"/>
  <c r="CK60" i="5"/>
  <c r="CJ60" i="5"/>
  <c r="CL63" i="5"/>
  <c r="CK63" i="5"/>
  <c r="CJ63" i="5"/>
  <c r="CM63" i="5" s="1"/>
  <c r="BQ60" i="3"/>
  <c r="BL59" i="3"/>
  <c r="BR60" i="3"/>
  <c r="BM59" i="3"/>
  <c r="BN59" i="3"/>
  <c r="BP60" i="3"/>
  <c r="BM61" i="3"/>
  <c r="BO61" i="3"/>
  <c r="BL61" i="3"/>
  <c r="CE55" i="27"/>
  <c r="CH55" i="27" s="1"/>
  <c r="CF51" i="27"/>
  <c r="CI51" i="27"/>
  <c r="CH51" i="27"/>
  <c r="CG51" i="27"/>
  <c r="CC55" i="27"/>
  <c r="CD55" i="27"/>
  <c r="CA56" i="27"/>
  <c r="CA54" i="27"/>
  <c r="CA57" i="27"/>
  <c r="BX57" i="27"/>
  <c r="BZ57" i="27"/>
  <c r="BY57" i="27"/>
  <c r="CB52" i="27"/>
  <c r="CE52" i="27"/>
  <c r="CD52" i="27"/>
  <c r="CC52" i="27"/>
  <c r="CA53" i="27"/>
  <c r="BZ53" i="27"/>
  <c r="BX53" i="27"/>
  <c r="BY53" i="27"/>
  <c r="BR58" i="3"/>
  <c r="BQ58" i="3"/>
  <c r="BP58" i="3"/>
  <c r="BS58" i="3"/>
  <c r="CE57" i="3"/>
  <c r="CD57" i="3"/>
  <c r="CC57" i="3"/>
  <c r="CB57" i="3"/>
  <c r="BR63" i="3"/>
  <c r="BQ63" i="3"/>
  <c r="BP63" i="3"/>
  <c r="CP63" i="5" l="1"/>
  <c r="CO63" i="5"/>
  <c r="CN63" i="5"/>
  <c r="CQ63" i="5" s="1"/>
  <c r="CO59" i="5"/>
  <c r="CN59" i="5"/>
  <c r="CQ59" i="5"/>
  <c r="CP59" i="5"/>
  <c r="CM61" i="5"/>
  <c r="F70" i="5"/>
  <c r="CT58" i="5"/>
  <c r="CS58" i="5"/>
  <c r="CR58" i="5"/>
  <c r="J69" i="5"/>
  <c r="H69" i="5"/>
  <c r="G69" i="5"/>
  <c r="H31" i="4" s="1"/>
  <c r="Q7" i="19" s="1"/>
  <c r="M69" i="5"/>
  <c r="L69" i="5"/>
  <c r="K69" i="5"/>
  <c r="I69" i="5"/>
  <c r="J31" i="4" s="1"/>
  <c r="CN60" i="5"/>
  <c r="CQ60" i="5"/>
  <c r="CP60" i="5"/>
  <c r="CO60" i="5"/>
  <c r="BO62" i="3"/>
  <c r="BR62" i="3" s="1"/>
  <c r="BO59" i="3"/>
  <c r="BV60" i="3" s="1"/>
  <c r="BQ61" i="3"/>
  <c r="BS61" i="3"/>
  <c r="BP61" i="3"/>
  <c r="BR61" i="3"/>
  <c r="CF55" i="27"/>
  <c r="CG55" i="27"/>
  <c r="CM51" i="27"/>
  <c r="CL51" i="27"/>
  <c r="CK51" i="27"/>
  <c r="CJ51" i="27"/>
  <c r="CH52" i="27"/>
  <c r="CG52" i="27"/>
  <c r="CF52" i="27"/>
  <c r="CI52" i="27"/>
  <c r="CE53" i="27"/>
  <c r="CB53" i="27"/>
  <c r="CD53" i="27"/>
  <c r="CC53" i="27"/>
  <c r="CB57" i="27"/>
  <c r="CD57" i="27"/>
  <c r="CC57" i="27"/>
  <c r="CC54" i="27"/>
  <c r="CD54" i="27"/>
  <c r="CB54" i="27"/>
  <c r="CE56" i="27"/>
  <c r="CB56" i="27"/>
  <c r="CD56" i="27"/>
  <c r="CC56" i="27"/>
  <c r="BV58" i="3"/>
  <c r="BU58" i="3"/>
  <c r="BT58" i="3"/>
  <c r="BW58" i="3"/>
  <c r="CI57" i="3"/>
  <c r="CH57" i="3"/>
  <c r="CG57" i="3"/>
  <c r="CF57" i="3"/>
  <c r="F75" i="5" l="1"/>
  <c r="CT63" i="5"/>
  <c r="CS63" i="5"/>
  <c r="CR63" i="5"/>
  <c r="F71" i="5"/>
  <c r="CT59" i="5"/>
  <c r="CS59" i="5"/>
  <c r="CR59" i="5"/>
  <c r="F72" i="5"/>
  <c r="CT60" i="5"/>
  <c r="CS60" i="5"/>
  <c r="CR60" i="5"/>
  <c r="CQ62" i="5"/>
  <c r="J70" i="5"/>
  <c r="K70" i="5"/>
  <c r="I70" i="5"/>
  <c r="H70" i="5"/>
  <c r="G70" i="5"/>
  <c r="M70" i="5"/>
  <c r="L70" i="5"/>
  <c r="CQ61" i="5"/>
  <c r="CP61" i="5"/>
  <c r="CO61" i="5"/>
  <c r="CN61" i="5"/>
  <c r="BS62" i="3"/>
  <c r="BV62" i="3" s="1"/>
  <c r="BP62" i="3"/>
  <c r="BU60" i="3"/>
  <c r="BP59" i="3"/>
  <c r="BQ62" i="3"/>
  <c r="BT60" i="3"/>
  <c r="BQ59" i="3"/>
  <c r="BR59" i="3"/>
  <c r="BU61" i="3"/>
  <c r="BV61" i="3"/>
  <c r="BT61" i="3"/>
  <c r="CN51" i="27"/>
  <c r="CQ51" i="27"/>
  <c r="CP51" i="27"/>
  <c r="CO51" i="27"/>
  <c r="CJ52" i="27"/>
  <c r="CM52" i="27"/>
  <c r="CL52" i="27"/>
  <c r="CK52" i="27"/>
  <c r="CH56" i="27"/>
  <c r="CG56" i="27"/>
  <c r="CF56" i="27"/>
  <c r="CE57" i="27"/>
  <c r="CE54" i="27"/>
  <c r="CF53" i="27"/>
  <c r="CI53" i="27"/>
  <c r="CH53" i="27"/>
  <c r="CG53" i="27"/>
  <c r="CM57" i="3"/>
  <c r="CL57" i="3"/>
  <c r="CK57" i="3"/>
  <c r="CJ57" i="3"/>
  <c r="BZ58" i="3"/>
  <c r="BY58" i="3"/>
  <c r="BX58" i="3"/>
  <c r="CA58" i="3"/>
  <c r="BW62" i="3" l="1"/>
  <c r="BU62" i="3"/>
  <c r="F73" i="5"/>
  <c r="CT61" i="5"/>
  <c r="CS61" i="5"/>
  <c r="CR61" i="5"/>
  <c r="F74" i="5"/>
  <c r="CR62" i="5"/>
  <c r="CT62" i="5"/>
  <c r="CS62" i="5"/>
  <c r="H71" i="5"/>
  <c r="J71" i="5"/>
  <c r="M71" i="5"/>
  <c r="L71" i="5"/>
  <c r="K71" i="5"/>
  <c r="I71" i="5"/>
  <c r="G71" i="5"/>
  <c r="H72" i="5"/>
  <c r="J72" i="5"/>
  <c r="G72" i="5"/>
  <c r="M72" i="5"/>
  <c r="L72" i="5"/>
  <c r="K72" i="5"/>
  <c r="I72" i="5"/>
  <c r="H75" i="5"/>
  <c r="I36" i="4" s="1"/>
  <c r="L75" i="5"/>
  <c r="J75" i="5"/>
  <c r="K36" i="4" s="1"/>
  <c r="M75" i="5"/>
  <c r="K75" i="5"/>
  <c r="I75" i="5"/>
  <c r="J36" i="4" s="1"/>
  <c r="G75" i="5"/>
  <c r="H36" i="4" s="1"/>
  <c r="BT62" i="3"/>
  <c r="BS59" i="3"/>
  <c r="BV59" i="3" s="1"/>
  <c r="BW61" i="3"/>
  <c r="CA61" i="3" s="1"/>
  <c r="BS63" i="3"/>
  <c r="BW63" i="3" s="1"/>
  <c r="BW60" i="3"/>
  <c r="CT51" i="27"/>
  <c r="CS51" i="27"/>
  <c r="CR51" i="27"/>
  <c r="F63" i="27"/>
  <c r="CF57" i="27"/>
  <c r="CI57" i="27"/>
  <c r="CH57" i="27"/>
  <c r="CG57" i="27"/>
  <c r="CM53" i="27"/>
  <c r="CL53" i="27"/>
  <c r="CK53" i="27"/>
  <c r="CJ53" i="27"/>
  <c r="CI55" i="27"/>
  <c r="CI56" i="27"/>
  <c r="CO52" i="27"/>
  <c r="CN52" i="27"/>
  <c r="CQ52" i="27"/>
  <c r="CP52" i="27"/>
  <c r="CF54" i="27"/>
  <c r="CG54" i="27"/>
  <c r="CI54" i="27"/>
  <c r="CH54" i="27"/>
  <c r="CQ57" i="3"/>
  <c r="CP57" i="3"/>
  <c r="CO57" i="3"/>
  <c r="CN57" i="3"/>
  <c r="CD58" i="3"/>
  <c r="CC58" i="3"/>
  <c r="CB58" i="3"/>
  <c r="CE58" i="3"/>
  <c r="H74" i="5" l="1"/>
  <c r="L74" i="5"/>
  <c r="J74" i="5"/>
  <c r="M74" i="5"/>
  <c r="K74" i="5"/>
  <c r="I74" i="5"/>
  <c r="G74" i="5"/>
  <c r="H73" i="5"/>
  <c r="I35" i="4" s="1"/>
  <c r="L73" i="5"/>
  <c r="J73" i="5"/>
  <c r="M73" i="5"/>
  <c r="K73" i="5"/>
  <c r="I73" i="5"/>
  <c r="G73" i="5"/>
  <c r="BU59" i="3"/>
  <c r="BV63" i="3"/>
  <c r="BZ63" i="3" s="1"/>
  <c r="BX62" i="3"/>
  <c r="BX61" i="3"/>
  <c r="BZ61" i="3"/>
  <c r="BW59" i="3"/>
  <c r="BZ59" i="3" s="1"/>
  <c r="BZ62" i="3"/>
  <c r="BT59" i="3"/>
  <c r="BY62" i="3"/>
  <c r="BY61" i="3"/>
  <c r="BY60" i="3"/>
  <c r="BU63" i="3"/>
  <c r="BY63" i="3" s="1"/>
  <c r="BT63" i="3"/>
  <c r="BX63" i="3" s="1"/>
  <c r="BZ60" i="3"/>
  <c r="BX60" i="3"/>
  <c r="I63" i="27"/>
  <c r="J63" i="27"/>
  <c r="L63" i="27"/>
  <c r="G63" i="27"/>
  <c r="H63" i="27"/>
  <c r="G31" i="4"/>
  <c r="M63" i="27"/>
  <c r="K63" i="27"/>
  <c r="CM56" i="27"/>
  <c r="CK56" i="27"/>
  <c r="CL56" i="27"/>
  <c r="CJ56" i="27"/>
  <c r="CL57" i="27"/>
  <c r="CK57" i="27"/>
  <c r="CJ57" i="27"/>
  <c r="CJ54" i="27"/>
  <c r="CL54" i="27"/>
  <c r="CK54" i="27"/>
  <c r="CM54" i="27"/>
  <c r="CS52" i="27"/>
  <c r="CR52" i="27"/>
  <c r="CT52" i="27"/>
  <c r="F64" i="27"/>
  <c r="CL55" i="27"/>
  <c r="CJ55" i="27"/>
  <c r="CK55" i="27"/>
  <c r="CN53" i="27"/>
  <c r="CO53" i="27"/>
  <c r="CQ53" i="27"/>
  <c r="CP53" i="27"/>
  <c r="CH58" i="3"/>
  <c r="CG58" i="3"/>
  <c r="CF58" i="3"/>
  <c r="CI58" i="3"/>
  <c r="CA63" i="3"/>
  <c r="F69" i="3"/>
  <c r="CT57" i="3"/>
  <c r="CS57" i="3"/>
  <c r="CR57" i="3"/>
  <c r="CE61" i="3"/>
  <c r="CC61" i="3" l="1"/>
  <c r="BY59" i="3"/>
  <c r="BX59" i="3"/>
  <c r="CA59" i="3"/>
  <c r="CD59" i="3" s="1"/>
  <c r="CD61" i="3"/>
  <c r="CB61" i="3"/>
  <c r="CA60" i="3"/>
  <c r="CA62" i="3"/>
  <c r="CB62" i="3" s="1"/>
  <c r="E15" i="20"/>
  <c r="I55" i="25" s="1"/>
  <c r="E15" i="19"/>
  <c r="B53" i="25" s="1"/>
  <c r="L64" i="27"/>
  <c r="G64" i="27"/>
  <c r="I64" i="27"/>
  <c r="H64" i="27"/>
  <c r="G32" i="4"/>
  <c r="E19" i="20" s="1"/>
  <c r="I65" i="25" s="1"/>
  <c r="M64" i="27"/>
  <c r="K64" i="27"/>
  <c r="J64" i="27"/>
  <c r="CN54" i="27"/>
  <c r="CP54" i="27"/>
  <c r="CO54" i="27"/>
  <c r="CQ54" i="27"/>
  <c r="CS53" i="27"/>
  <c r="CT53" i="27"/>
  <c r="CR53" i="27"/>
  <c r="F65" i="27"/>
  <c r="CM57" i="27"/>
  <c r="CM55" i="27"/>
  <c r="CP56" i="27"/>
  <c r="CO56" i="27"/>
  <c r="CN56" i="27"/>
  <c r="CL58" i="3"/>
  <c r="CK58" i="3"/>
  <c r="CJ58" i="3"/>
  <c r="CM58" i="3"/>
  <c r="M69" i="3"/>
  <c r="I69" i="3"/>
  <c r="L69" i="3"/>
  <c r="H69" i="3"/>
  <c r="J69" i="3"/>
  <c r="G69" i="3"/>
  <c r="K69" i="3"/>
  <c r="CD63" i="3"/>
  <c r="CC63" i="3"/>
  <c r="CB63" i="3"/>
  <c r="P31" i="1" l="1"/>
  <c r="N31" i="1"/>
  <c r="E7" i="20" s="1"/>
  <c r="O31" i="1"/>
  <c r="CC62" i="3"/>
  <c r="CE59" i="3"/>
  <c r="CI59" i="3" s="1"/>
  <c r="CC59" i="3"/>
  <c r="CB59" i="3"/>
  <c r="CF61" i="3"/>
  <c r="CH61" i="3"/>
  <c r="CD60" i="3"/>
  <c r="CC60" i="3"/>
  <c r="CG61" i="3"/>
  <c r="CB60" i="3"/>
  <c r="CD62" i="3"/>
  <c r="CE62" i="3"/>
  <c r="CS54" i="27"/>
  <c r="F66" i="27"/>
  <c r="CR54" i="27"/>
  <c r="CT54" i="27"/>
  <c r="L65" i="27"/>
  <c r="G65" i="27"/>
  <c r="H65" i="27"/>
  <c r="I65" i="27"/>
  <c r="M65" i="27"/>
  <c r="K65" i="27"/>
  <c r="J65" i="27"/>
  <c r="CQ55" i="27"/>
  <c r="CN55" i="27"/>
  <c r="CP55" i="27"/>
  <c r="CO55" i="27"/>
  <c r="CO57" i="27"/>
  <c r="CN57" i="27"/>
  <c r="CP57" i="27"/>
  <c r="CP58" i="3"/>
  <c r="CO58" i="3"/>
  <c r="CN58" i="3"/>
  <c r="CQ58" i="3"/>
  <c r="CG62" i="3" l="1"/>
  <c r="E7" i="19"/>
  <c r="B33" i="25" s="1"/>
  <c r="CH59" i="3"/>
  <c r="CL59" i="3" s="1"/>
  <c r="CG59" i="3"/>
  <c r="CK59" i="3" s="1"/>
  <c r="CF59" i="3"/>
  <c r="CJ59" i="3" s="1"/>
  <c r="CE63" i="3"/>
  <c r="CI63" i="3" s="1"/>
  <c r="CE60" i="3"/>
  <c r="CI60" i="3" s="1"/>
  <c r="CF62" i="3"/>
  <c r="CH62" i="3"/>
  <c r="L66" i="27"/>
  <c r="G66" i="27"/>
  <c r="I66" i="27"/>
  <c r="J66" i="27"/>
  <c r="H66" i="27"/>
  <c r="M66" i="27"/>
  <c r="K66" i="27"/>
  <c r="F67" i="27"/>
  <c r="CR55" i="27"/>
  <c r="CT55" i="27"/>
  <c r="CS55" i="27"/>
  <c r="CQ57" i="27"/>
  <c r="CQ56" i="27"/>
  <c r="F70" i="3"/>
  <c r="CT58" i="3"/>
  <c r="CS58" i="3"/>
  <c r="CR58" i="3"/>
  <c r="I35" i="25"/>
  <c r="J8" i="20"/>
  <c r="E7" i="21" s="1"/>
  <c r="CM59" i="3"/>
  <c r="J8" i="19" l="1"/>
  <c r="CF60" i="3"/>
  <c r="CJ60" i="3" s="1"/>
  <c r="CH60" i="3"/>
  <c r="CL60" i="3" s="1"/>
  <c r="CG60" i="3"/>
  <c r="CK60" i="3" s="1"/>
  <c r="CF63" i="3"/>
  <c r="CJ63" i="3" s="1"/>
  <c r="CG63" i="3"/>
  <c r="CK63" i="3" s="1"/>
  <c r="CH63" i="3"/>
  <c r="CL63" i="3" s="1"/>
  <c r="CI62" i="3"/>
  <c r="CM62" i="3" s="1"/>
  <c r="CI61" i="3"/>
  <c r="CK61" i="3" s="1"/>
  <c r="CR57" i="27"/>
  <c r="F69" i="27"/>
  <c r="CT57" i="27"/>
  <c r="CS57" i="27"/>
  <c r="L67" i="27"/>
  <c r="G67" i="27"/>
  <c r="H67" i="27"/>
  <c r="G35" i="4"/>
  <c r="M67" i="27"/>
  <c r="K67" i="27"/>
  <c r="I67" i="27"/>
  <c r="J67" i="27"/>
  <c r="CR56" i="27"/>
  <c r="F68" i="27"/>
  <c r="CS56" i="27"/>
  <c r="CT56" i="27"/>
  <c r="P40" i="25"/>
  <c r="CM60" i="3"/>
  <c r="M70" i="3"/>
  <c r="I70" i="3"/>
  <c r="L70" i="3"/>
  <c r="H70" i="3"/>
  <c r="J70" i="3"/>
  <c r="K70" i="3"/>
  <c r="G70" i="3"/>
  <c r="CO59" i="3"/>
  <c r="CN59" i="3"/>
  <c r="CQ59" i="3"/>
  <c r="CP59" i="3"/>
  <c r="P32" i="1" l="1"/>
  <c r="O32" i="1"/>
  <c r="N32" i="1"/>
  <c r="E11" i="19" s="1"/>
  <c r="N32" i="34"/>
  <c r="CJ61" i="3"/>
  <c r="CL61" i="3"/>
  <c r="CL62" i="3"/>
  <c r="CP62" i="3" s="1"/>
  <c r="CK62" i="3"/>
  <c r="CO62" i="3" s="1"/>
  <c r="CJ62" i="3"/>
  <c r="CN62" i="3" s="1"/>
  <c r="I68" i="27"/>
  <c r="J68" i="27"/>
  <c r="L68" i="27"/>
  <c r="G68" i="27"/>
  <c r="H68" i="27"/>
  <c r="M68" i="27"/>
  <c r="K68" i="27"/>
  <c r="I69" i="27"/>
  <c r="J69" i="27"/>
  <c r="L69" i="27"/>
  <c r="G69" i="27"/>
  <c r="H69" i="27"/>
  <c r="G36" i="4"/>
  <c r="M69" i="27"/>
  <c r="K69" i="27"/>
  <c r="F71" i="3"/>
  <c r="CS59" i="3"/>
  <c r="CR59" i="3"/>
  <c r="CT59" i="3"/>
  <c r="CN60" i="3"/>
  <c r="CQ60" i="3"/>
  <c r="CP60" i="3"/>
  <c r="CO60" i="3"/>
  <c r="E17" i="19" l="1"/>
  <c r="J16" i="19" s="1"/>
  <c r="E11" i="20"/>
  <c r="I45" i="25" s="1"/>
  <c r="CM61" i="3"/>
  <c r="CQ61" i="3" s="1"/>
  <c r="CM63" i="3"/>
  <c r="CN63" i="3" s="1"/>
  <c r="F72" i="3"/>
  <c r="M34" i="1" s="1"/>
  <c r="CR60" i="3"/>
  <c r="CT60" i="3"/>
  <c r="CS60" i="3"/>
  <c r="B38" i="25"/>
  <c r="J12" i="19"/>
  <c r="M71" i="3"/>
  <c r="I71" i="3"/>
  <c r="L71" i="3"/>
  <c r="H71" i="3"/>
  <c r="J71" i="3"/>
  <c r="G71" i="3"/>
  <c r="K71" i="3"/>
  <c r="F53" i="25" l="1"/>
  <c r="J12" i="20"/>
  <c r="E9" i="21" s="1"/>
  <c r="T40" i="25" s="1"/>
  <c r="P33" i="1"/>
  <c r="N33" i="1"/>
  <c r="E21" i="20" s="1"/>
  <c r="O33" i="1"/>
  <c r="CO61" i="3"/>
  <c r="CS61" i="3" s="1"/>
  <c r="CN61" i="3"/>
  <c r="CR61" i="3" s="1"/>
  <c r="CP61" i="3"/>
  <c r="CT61" i="3" s="1"/>
  <c r="CO63" i="3"/>
  <c r="CP63" i="3"/>
  <c r="F73" i="3"/>
  <c r="M72" i="3"/>
  <c r="I72" i="3"/>
  <c r="L72" i="3"/>
  <c r="H72" i="3"/>
  <c r="J72" i="3"/>
  <c r="K72" i="3"/>
  <c r="G72" i="3"/>
  <c r="J8" i="21" l="1"/>
  <c r="E9" i="22" s="1"/>
  <c r="W48" i="25" s="1"/>
  <c r="N34" i="1"/>
  <c r="E17" i="20" s="1"/>
  <c r="P34" i="1"/>
  <c r="O34" i="1"/>
  <c r="CQ63" i="3"/>
  <c r="CT63" i="3" s="1"/>
  <c r="CQ62" i="3"/>
  <c r="CR62" i="3" s="1"/>
  <c r="M65" i="25"/>
  <c r="J20" i="20"/>
  <c r="E13" i="21" s="1"/>
  <c r="T60" i="25" s="1"/>
  <c r="M73" i="3"/>
  <c r="I73" i="3"/>
  <c r="L73" i="3"/>
  <c r="H73" i="3"/>
  <c r="J73" i="3"/>
  <c r="G73" i="3"/>
  <c r="K73" i="3"/>
  <c r="Q6" i="19" l="1"/>
  <c r="CS63" i="3"/>
  <c r="P35" i="1"/>
  <c r="N35" i="1"/>
  <c r="N35" i="34"/>
  <c r="O35" i="1"/>
  <c r="CR63" i="3"/>
  <c r="F74" i="3"/>
  <c r="I74" i="3" s="1"/>
  <c r="F75" i="3"/>
  <c r="L75" i="3" s="1"/>
  <c r="CS62" i="3"/>
  <c r="CT62" i="3"/>
  <c r="M55" i="25"/>
  <c r="J16" i="20"/>
  <c r="E11" i="21" s="1"/>
  <c r="L74" i="3" l="1"/>
  <c r="H74" i="3"/>
  <c r="M74" i="3"/>
  <c r="G74" i="3"/>
  <c r="J74" i="3"/>
  <c r="K74" i="3"/>
  <c r="H75" i="3"/>
  <c r="I75" i="3"/>
  <c r="G75" i="3"/>
  <c r="J75" i="3"/>
  <c r="M75" i="3"/>
  <c r="K75" i="3"/>
  <c r="J12" i="21"/>
  <c r="E11" i="22" s="1"/>
  <c r="P60" i="25"/>
  <c r="N36" i="34" l="1"/>
  <c r="O36" i="1"/>
  <c r="O36" i="34"/>
  <c r="P36" i="34"/>
  <c r="AA48" i="25"/>
  <c r="J10" i="22"/>
  <c r="AC48" i="25" l="1"/>
  <c r="I11" i="22"/>
</calcChain>
</file>

<file path=xl/sharedStrings.xml><?xml version="1.0" encoding="utf-8"?>
<sst xmlns="http://schemas.openxmlformats.org/spreadsheetml/2006/main" count="743" uniqueCount="228">
  <si>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</si>
  <si>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</si>
  <si>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</si>
  <si>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</si>
  <si>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</si>
  <si>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</si>
  <si>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</si>
  <si>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</si>
  <si>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</si>
  <si>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</si>
  <si>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</si>
  <si>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</si>
  <si>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</si>
  <si>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</si>
  <si>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</si>
  <si>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</si>
  <si>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</si>
  <si>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</si>
  <si>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</si>
  <si>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</si>
  <si>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</si>
  <si>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</si>
  <si>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</si>
  <si>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</si>
  <si>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</si>
  <si>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</si>
  <si>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</si>
  <si>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</si>
  <si>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</si>
  <si>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</si>
  <si>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</si>
  <si>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</si>
  <si>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</si>
  <si>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</si>
  <si>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</si>
  <si>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</si>
  <si>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</si>
  <si>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</si>
  <si>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</si>
  <si>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</si>
  <si>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</si>
  <si>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</si>
  <si>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</si>
  <si>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</si>
  <si>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</si>
  <si>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</si>
  <si>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</si>
  <si>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</si>
  <si>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</si>
  <si>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</si>
  <si>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</si>
  <si>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</si>
  <si>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</si>
  <si>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</si>
  <si>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</si>
  <si>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</si>
  <si>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</si>
  <si>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</si>
  <si>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</si>
  <si>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</si>
  <si>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</si>
  <si>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</si>
  <si>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</si>
  <si>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</si>
  <si>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</si>
  <si>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</si>
  <si>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</si>
  <si>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</si>
  <si>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</si>
  <si>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</si>
  <si>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</si>
  <si>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</si>
  <si>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</si>
  <si>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</si>
  <si>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</si>
  <si>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</si>
  <si>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</si>
  <si>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</si>
  <si>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</si>
  <si>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</si>
  <si>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</si>
  <si>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</si>
  <si>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</si>
  <si>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</si>
  <si>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</si>
  <si>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</si>
  <si>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</si>
  <si>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</si>
  <si>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</si>
  <si>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</si>
  <si>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</si>
  <si>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</si>
  <si>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</si>
  <si>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</si>
  <si>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</si>
  <si>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</si>
  <si>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</si>
  <si>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</si>
  <si>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</si>
  <si>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</si>
  <si>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</si>
  <si>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</si>
  <si>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</si>
  <si>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</si>
  <si>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</si>
  <si>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</si>
  <si>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</si>
  <si>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</si>
  <si>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</si>
  <si>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</si>
  <si>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</si>
  <si>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</si>
  <si>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</si>
  <si>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</si>
  <si>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</si>
  <si>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</si>
  <si>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</si>
  <si>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</si>
  <si>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</si>
  <si>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</si>
  <si>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</si>
  <si>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</si>
  <si>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</si>
  <si>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</si>
  <si>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</si>
  <si>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</si>
  <si>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</si>
  <si>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</si>
  <si>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</si>
  <si>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</si>
  <si>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</si>
  <si>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</si>
  <si>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29 Marzo de 2014</t>
  </si>
  <si>
    <t>04 de Abril de 2014</t>
  </si>
  <si>
    <t>05 de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</si>
  <si>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</si>
  <si>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</si>
  <si>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</si>
  <si>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</si>
  <si>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</si>
  <si>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</si>
  <si>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</si>
  <si>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</si>
  <si>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</si>
  <si>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Javier Arévalo</t>
  </si>
  <si>
    <t>FINALIZADO POR W.O</t>
  </si>
  <si>
    <t>17 Mayo de 2014</t>
  </si>
  <si>
    <t>24 Mayo de 2014</t>
  </si>
  <si>
    <t>30 Mayo de 2014</t>
  </si>
  <si>
    <t>23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</si>
  <si>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</si>
  <si>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</si>
  <si>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</si>
  <si>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</si>
  <si>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</si>
  <si>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</si>
  <si>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</si>
  <si>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</si>
  <si>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</si>
  <si>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</si>
  <si>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</si>
  <si>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</si>
  <si>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</si>
  <si>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</si>
  <si>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</si>
  <si>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</si>
  <si>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</si>
  <si>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</si>
  <si>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</si>
  <si>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</si>
  <si>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</si>
  <si>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</si>
  <si>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</si>
  <si>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</si>
  <si>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</si>
  <si>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</si>
  <si>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</si>
  <si>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</si>
  <si>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</si>
  <si>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</si>
  <si>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</si>
  <si>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</si>
  <si>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</si>
  <si>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</si>
  <si>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</si>
  <si>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</si>
  <si>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</si>
  <si>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</si>
  <si>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</si>
  <si>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</si>
  <si>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GANADOR LLAVE S1</t>
  </si>
  <si>
    <t>GANADOR LLAVE S2</t>
  </si>
  <si>
    <t>CF</t>
  </si>
  <si>
    <t>CC</t>
  </si>
  <si>
    <t>SF1</t>
  </si>
  <si>
    <t>SF2</t>
  </si>
  <si>
    <r>
      <t xml:space="preserve">Avanza a semifinales </t>
    </r>
    <r>
      <rPr>
        <b/>
        <sz val="10"/>
        <rFont val="Wingdings"/>
        <charset val="2"/>
      </rPr>
      <t>Ø</t>
    </r>
  </si>
  <si>
    <t>TORNEO INTERNO FACULTAD DE INGENIERIA 2015 - I
Primera fase</t>
  </si>
  <si>
    <t>TORNEO INTERNO FACULTAD DE INGENIERIA 2015 - I
Fase Semifinal</t>
  </si>
  <si>
    <t>TORNEO INTERNO FACULTAD DE INGENIERIA 2015 - I
Final</t>
  </si>
  <si>
    <t>PRIMERO DEL GRUPO A</t>
  </si>
  <si>
    <t>SEGUNDO DEL GRUPO A</t>
  </si>
  <si>
    <t>PRIMERO DEL GRUPO B</t>
  </si>
  <si>
    <t>SEGUNDO DEL GRUPO B</t>
  </si>
  <si>
    <t>UN EQUIPO</t>
  </si>
  <si>
    <t>POLVAZZO</t>
  </si>
  <si>
    <t>FAC. ING. VOLLEY</t>
  </si>
  <si>
    <t>EL SALTO DEL NEGRITO</t>
  </si>
  <si>
    <t>LOS SOTERRADOS</t>
  </si>
  <si>
    <t>LOS PINGUINOS</t>
  </si>
  <si>
    <t>LO IMPOSIBLE</t>
  </si>
  <si>
    <t>ISOTOPOS</t>
  </si>
  <si>
    <t>SUPER ZONA</t>
  </si>
  <si>
    <t>PAO PAO VOLLEY</t>
  </si>
  <si>
    <t>VOLEITRONICS</t>
  </si>
  <si>
    <t>Cancha Sintética # 3</t>
  </si>
  <si>
    <t>LOS VOLEY QUESO</t>
  </si>
  <si>
    <t>20 de Mayo 2014</t>
  </si>
  <si>
    <t>21 de Mayo 2014</t>
  </si>
  <si>
    <t>Cancha de Sintética # 3</t>
  </si>
  <si>
    <t>27 de Mayo 2014</t>
  </si>
  <si>
    <t>TERMINADO</t>
  </si>
  <si>
    <t>W.O</t>
  </si>
  <si>
    <t>NO SE PRESENTARON LOS EQUIPOS</t>
  </si>
  <si>
    <t>PIERDE ISOTOPOS POR W.O</t>
  </si>
  <si>
    <t>PF</t>
  </si>
  <si>
    <t>PC</t>
  </si>
  <si>
    <t>COEF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</si>
</sst>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6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Haettenschweiler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sz val="16"/>
      <name val="Arial Narrow"/>
      <family val="2"/>
    </font>
    <font>
      <sz val="18"/>
      <name val="Arial"/>
      <family val="2"/>
    </font>
    <font>
      <i/>
      <sz val="18"/>
      <name val="Arial"/>
      <family val="2"/>
    </font>
    <font>
      <sz val="18"/>
      <name val="Arial Narrow"/>
      <family val="2"/>
    </font>
    <font>
      <sz val="18"/>
      <color theme="1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7" fillId="0" borderId="0"/>
  </cellStyleXfs>
  <cellXfs count="5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6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5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3" fillId="2" borderId="0" xfId="0" applyFont="1" applyFill="1" applyAlignment="1" applyProtection="1">
      <alignment horizontal="center"/>
    </xf>
    <xf numFmtId="0" fontId="34" fillId="2" borderId="0" xfId="0" applyFont="1" applyFill="1" applyAlignment="1" applyProtection="1"/>
    <xf numFmtId="0" fontId="34" fillId="2" borderId="0" xfId="0" applyFont="1" applyFill="1" applyProtection="1"/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9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9" fillId="2" borderId="0" xfId="1" applyFont="1" applyFill="1" applyAlignment="1" applyProtection="1"/>
    <xf numFmtId="0" fontId="8" fillId="0" borderId="0" xfId="0" applyFont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21" fillId="5" borderId="9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17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1" fillId="4" borderId="0" xfId="0" applyFont="1" applyFill="1" applyProtection="1"/>
    <xf numFmtId="0" fontId="11" fillId="4" borderId="0" xfId="0" applyFont="1" applyFill="1"/>
    <xf numFmtId="0" fontId="11" fillId="4" borderId="0" xfId="0" applyNumberFormat="1" applyFont="1" applyFill="1"/>
    <xf numFmtId="0" fontId="56" fillId="4" borderId="7" xfId="0" applyFont="1" applyFill="1" applyBorder="1" applyAlignment="1" applyProtection="1">
      <alignment vertical="center"/>
    </xf>
    <xf numFmtId="0" fontId="57" fillId="4" borderId="7" xfId="0" applyFont="1" applyFill="1" applyBorder="1" applyAlignment="1" applyProtection="1">
      <alignment horizontal="right" vertical="center"/>
    </xf>
    <xf numFmtId="0" fontId="58" fillId="5" borderId="9" xfId="0" applyFont="1" applyFill="1" applyBorder="1" applyAlignment="1" applyProtection="1">
      <alignment vertical="center"/>
    </xf>
    <xf numFmtId="0" fontId="59" fillId="4" borderId="7" xfId="0" applyFont="1" applyFill="1" applyBorder="1" applyAlignment="1" applyProtection="1">
      <alignment horizontal="right" vertical="center"/>
    </xf>
    <xf numFmtId="0" fontId="57" fillId="4" borderId="10" xfId="0" applyFont="1" applyFill="1" applyBorder="1" applyAlignment="1" applyProtection="1">
      <alignment horizontal="right" vertical="center"/>
    </xf>
    <xf numFmtId="0" fontId="57" fillId="4" borderId="0" xfId="0" applyFont="1" applyFill="1" applyAlignment="1" applyProtection="1">
      <alignment horizontal="right" vertical="center"/>
    </xf>
    <xf numFmtId="0" fontId="60" fillId="4" borderId="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164" fontId="38" fillId="4" borderId="0" xfId="0" applyNumberFormat="1" applyFont="1" applyFill="1" applyBorder="1" applyAlignment="1" applyProtection="1">
      <alignment horizontal="right" vertical="top"/>
    </xf>
    <xf numFmtId="22" fontId="39" fillId="4" borderId="0" xfId="0" applyNumberFormat="1" applyFont="1" applyFill="1" applyBorder="1" applyAlignment="1" applyProtection="1">
      <alignment horizontal="center" vertical="top"/>
    </xf>
    <xf numFmtId="0" fontId="21" fillId="4" borderId="0" xfId="1" applyFont="1" applyFill="1" applyAlignment="1" applyProtection="1">
      <alignment vertical="center"/>
    </xf>
    <xf numFmtId="0" fontId="40" fillId="4" borderId="0" xfId="0" applyFont="1" applyFill="1" applyAlignment="1" applyProtection="1">
      <alignment horizontal="right" vertical="center"/>
    </xf>
    <xf numFmtId="0" fontId="40" fillId="4" borderId="12" xfId="0" applyFont="1" applyFill="1" applyBorder="1" applyAlignment="1" applyProtection="1">
      <alignment horizontal="left" vertical="center"/>
    </xf>
    <xf numFmtId="0" fontId="41" fillId="4" borderId="0" xfId="0" applyFont="1" applyFill="1" applyAlignment="1" applyProtection="1">
      <alignment vertical="center"/>
    </xf>
    <xf numFmtId="0" fontId="42" fillId="4" borderId="12" xfId="0" applyFont="1" applyFill="1" applyBorder="1" applyAlignment="1" applyProtection="1">
      <alignment vertical="center"/>
    </xf>
    <xf numFmtId="0" fontId="31" fillId="5" borderId="9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44" fillId="4" borderId="13" xfId="0" applyFont="1" applyFill="1" applyBorder="1" applyAlignment="1" applyProtection="1">
      <alignment horizontal="right" vertical="center"/>
    </xf>
    <xf numFmtId="0" fontId="44" fillId="4" borderId="13" xfId="0" applyFont="1" applyFill="1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</xf>
    <xf numFmtId="0" fontId="46" fillId="4" borderId="0" xfId="0" applyFont="1" applyFill="1" applyAlignment="1" applyProtection="1">
      <alignment vertical="center"/>
    </xf>
    <xf numFmtId="0" fontId="8" fillId="4" borderId="14" xfId="0" applyFont="1" applyFill="1" applyBorder="1" applyAlignment="1" applyProtection="1">
      <alignment vertical="center"/>
    </xf>
    <xf numFmtId="0" fontId="8" fillId="4" borderId="15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46" fillId="4" borderId="0" xfId="0" applyFont="1" applyFill="1" applyBorder="1" applyAlignment="1" applyProtection="1">
      <alignment horizontal="center" vertical="center"/>
    </xf>
    <xf numFmtId="0" fontId="61" fillId="3" borderId="0" xfId="0" applyFont="1" applyFill="1" applyAlignment="1" applyProtection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0" fontId="62" fillId="4" borderId="0" xfId="0" applyFont="1" applyFill="1" applyAlignment="1" applyProtection="1">
      <alignment vertical="center"/>
    </xf>
    <xf numFmtId="0" fontId="62" fillId="4" borderId="0" xfId="0" applyFont="1" applyFill="1" applyBorder="1" applyAlignment="1" applyProtection="1">
      <alignment vertical="center"/>
    </xf>
    <xf numFmtId="0" fontId="62" fillId="4" borderId="11" xfId="0" applyFont="1" applyFill="1" applyBorder="1" applyAlignment="1" applyProtection="1">
      <alignment vertical="center"/>
    </xf>
    <xf numFmtId="0" fontId="62" fillId="4" borderId="10" xfId="0" applyFont="1" applyFill="1" applyBorder="1" applyAlignment="1" applyProtection="1">
      <alignment vertical="center"/>
    </xf>
    <xf numFmtId="0" fontId="62" fillId="4" borderId="12" xfId="0" applyFont="1" applyFill="1" applyBorder="1" applyAlignment="1" applyProtection="1">
      <alignment vertical="center"/>
    </xf>
    <xf numFmtId="0" fontId="62" fillId="4" borderId="0" xfId="0" applyFont="1" applyFill="1" applyAlignment="1">
      <alignment vertical="center"/>
    </xf>
    <xf numFmtId="0" fontId="62" fillId="4" borderId="8" xfId="0" applyFont="1" applyFill="1" applyBorder="1" applyAlignment="1" applyProtection="1">
      <alignment vertical="center"/>
    </xf>
    <xf numFmtId="164" fontId="63" fillId="4" borderId="0" xfId="0" applyNumberFormat="1" applyFont="1" applyFill="1" applyBorder="1" applyAlignment="1" applyProtection="1">
      <alignment horizontal="right" vertical="top"/>
    </xf>
    <xf numFmtId="0" fontId="65" fillId="4" borderId="0" xfId="1" applyFont="1" applyFill="1" applyAlignment="1" applyProtection="1">
      <alignment vertical="center"/>
    </xf>
    <xf numFmtId="0" fontId="65" fillId="5" borderId="9" xfId="0" applyFont="1" applyFill="1" applyBorder="1" applyAlignment="1" applyProtection="1"/>
    <xf numFmtId="0" fontId="66" fillId="5" borderId="9" xfId="0" applyFont="1" applyFill="1" applyBorder="1" applyAlignment="1" applyProtection="1">
      <alignment horizontal="center"/>
    </xf>
    <xf numFmtId="0" fontId="67" fillId="4" borderId="0" xfId="0" applyFont="1" applyFill="1" applyAlignment="1" applyProtection="1">
      <alignment vertical="top"/>
    </xf>
    <xf numFmtId="0" fontId="69" fillId="4" borderId="0" xfId="0" applyFont="1" applyFill="1" applyAlignment="1" applyProtection="1">
      <alignment vertical="center"/>
    </xf>
    <xf numFmtId="22" fontId="62" fillId="4" borderId="0" xfId="0" applyNumberFormat="1" applyFont="1" applyFill="1" applyAlignment="1" applyProtection="1">
      <alignment vertical="center"/>
    </xf>
    <xf numFmtId="0" fontId="70" fillId="4" borderId="13" xfId="0" applyFont="1" applyFill="1" applyBorder="1" applyAlignment="1" applyProtection="1">
      <alignment horizontal="right" vertical="center"/>
    </xf>
    <xf numFmtId="0" fontId="71" fillId="4" borderId="13" xfId="0" applyFont="1" applyFill="1" applyBorder="1" applyAlignment="1" applyProtection="1">
      <alignment horizontal="center" vertical="center"/>
      <protection locked="0"/>
    </xf>
    <xf numFmtId="0" fontId="72" fillId="4" borderId="8" xfId="0" applyFont="1" applyFill="1" applyBorder="1" applyAlignment="1" applyProtection="1">
      <alignment horizontal="center" vertical="center"/>
      <protection locked="0"/>
    </xf>
    <xf numFmtId="0" fontId="69" fillId="4" borderId="8" xfId="0" applyFont="1" applyFill="1" applyBorder="1" applyAlignment="1" applyProtection="1">
      <alignment vertical="center"/>
    </xf>
    <xf numFmtId="0" fontId="74" fillId="4" borderId="0" xfId="0" applyFont="1" applyFill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69" fillId="4" borderId="14" xfId="0" applyFont="1" applyFill="1" applyBorder="1" applyAlignment="1" applyProtection="1">
      <alignment vertical="center"/>
    </xf>
    <xf numFmtId="0" fontId="69" fillId="4" borderId="15" xfId="0" applyFont="1" applyFill="1" applyBorder="1" applyAlignment="1" applyProtection="1">
      <alignment vertical="center"/>
    </xf>
    <xf numFmtId="0" fontId="69" fillId="4" borderId="0" xfId="0" applyFont="1" applyFill="1" applyBorder="1" applyAlignment="1" applyProtection="1">
      <alignment vertical="center"/>
    </xf>
    <xf numFmtId="0" fontId="71" fillId="4" borderId="13" xfId="0" applyFont="1" applyFill="1" applyBorder="1" applyAlignment="1" applyProtection="1">
      <alignment vertical="center"/>
    </xf>
    <xf numFmtId="0" fontId="62" fillId="4" borderId="0" xfId="0" applyFont="1" applyFill="1" applyAlignment="1" applyProtection="1">
      <alignment horizontal="center" vertical="center"/>
    </xf>
    <xf numFmtId="0" fontId="72" fillId="4" borderId="16" xfId="0" applyFont="1" applyFill="1" applyBorder="1" applyAlignment="1" applyProtection="1">
      <alignment horizontal="center" vertical="center"/>
      <protection locked="0"/>
    </xf>
    <xf numFmtId="0" fontId="69" fillId="4" borderId="9" xfId="0" applyFont="1" applyFill="1" applyBorder="1" applyAlignment="1" applyProtection="1">
      <alignment vertical="center"/>
    </xf>
    <xf numFmtId="0" fontId="72" fillId="4" borderId="0" xfId="0" applyFont="1" applyFill="1" applyAlignment="1" applyProtection="1">
      <alignment horizontal="right" vertical="center"/>
    </xf>
    <xf numFmtId="0" fontId="62" fillId="4" borderId="0" xfId="0" applyFont="1" applyFill="1"/>
    <xf numFmtId="0" fontId="62" fillId="4" borderId="0" xfId="0" applyNumberFormat="1" applyFont="1" applyFill="1"/>
    <xf numFmtId="0" fontId="21" fillId="5" borderId="9" xfId="0" applyFont="1" applyFill="1" applyBorder="1" applyAlignment="1" applyProtection="1"/>
    <xf numFmtId="164" fontId="38" fillId="4" borderId="0" xfId="0" applyNumberFormat="1" applyFont="1" applyFill="1" applyBorder="1" applyAlignment="1" applyProtection="1">
      <alignment horizontal="right"/>
    </xf>
    <xf numFmtId="0" fontId="31" fillId="5" borderId="9" xfId="0" applyFont="1" applyFill="1" applyBorder="1" applyAlignment="1" applyProtection="1">
      <alignment horizontal="center"/>
    </xf>
    <xf numFmtId="0" fontId="41" fillId="4" borderId="0" xfId="0" applyFont="1" applyFill="1" applyProtection="1"/>
    <xf numFmtId="0" fontId="20" fillId="4" borderId="13" xfId="0" applyFont="1" applyFill="1" applyBorder="1" applyAlignment="1" applyProtection="1">
      <alignment horizontal="right" vertical="center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36" fillId="4" borderId="0" xfId="0" applyFont="1" applyFill="1" applyAlignment="1" applyProtection="1">
      <alignment vertical="center"/>
    </xf>
    <xf numFmtId="0" fontId="49" fillId="4" borderId="13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vertical="center"/>
    </xf>
    <xf numFmtId="0" fontId="6" fillId="4" borderId="0" xfId="0" applyFont="1" applyFill="1" applyProtection="1"/>
    <xf numFmtId="0" fontId="6" fillId="4" borderId="0" xfId="0" applyNumberFormat="1" applyFont="1" applyFill="1" applyProtection="1"/>
    <xf numFmtId="0" fontId="76" fillId="3" borderId="0" xfId="0" applyFont="1" applyFill="1" applyAlignment="1">
      <alignment vertical="center"/>
    </xf>
    <xf numFmtId="0" fontId="56" fillId="3" borderId="0" xfId="0" applyFont="1" applyFill="1" applyAlignment="1" applyProtection="1">
      <alignment vertical="center"/>
    </xf>
    <xf numFmtId="164" fontId="63" fillId="4" borderId="0" xfId="0" applyNumberFormat="1" applyFont="1" applyFill="1" applyBorder="1" applyAlignment="1" applyProtection="1">
      <alignment horizontal="right"/>
    </xf>
    <xf numFmtId="20" fontId="64" fillId="4" borderId="0" xfId="0" applyNumberFormat="1" applyFont="1" applyFill="1" applyBorder="1" applyAlignment="1" applyProtection="1">
      <alignment horizontal="center"/>
    </xf>
    <xf numFmtId="0" fontId="67" fillId="4" borderId="0" xfId="0" applyFont="1" applyFill="1" applyBorder="1" applyProtection="1"/>
    <xf numFmtId="0" fontId="62" fillId="4" borderId="0" xfId="0" applyFont="1" applyFill="1" applyBorder="1" applyAlignment="1">
      <alignment vertical="center"/>
    </xf>
    <xf numFmtId="0" fontId="77" fillId="4" borderId="13" xfId="0" applyFont="1" applyFill="1" applyBorder="1" applyAlignment="1" applyProtection="1">
      <alignment horizontal="right" vertical="center"/>
    </xf>
    <xf numFmtId="0" fontId="78" fillId="4" borderId="13" xfId="0" applyFont="1" applyFill="1" applyBorder="1" applyAlignment="1" applyProtection="1">
      <alignment horizontal="center" vertical="center"/>
      <protection locked="0"/>
    </xf>
    <xf numFmtId="0" fontId="79" fillId="4" borderId="8" xfId="0" applyFont="1" applyFill="1" applyBorder="1" applyAlignment="1" applyProtection="1">
      <alignment horizontal="center" vertical="center"/>
      <protection locked="0"/>
    </xf>
    <xf numFmtId="0" fontId="72" fillId="4" borderId="0" xfId="0" applyFont="1" applyFill="1" applyAlignment="1" applyProtection="1">
      <alignment horizontal="center" vertical="center"/>
    </xf>
    <xf numFmtId="16" fontId="72" fillId="4" borderId="0" xfId="0" applyNumberFormat="1" applyFont="1" applyFill="1" applyAlignment="1" applyProtection="1">
      <alignment horizontal="right" vertical="center"/>
    </xf>
    <xf numFmtId="20" fontId="72" fillId="4" borderId="0" xfId="0" applyNumberFormat="1" applyFont="1" applyFill="1" applyAlignment="1" applyProtection="1">
      <alignment horizontal="center" vertical="center"/>
    </xf>
    <xf numFmtId="0" fontId="80" fillId="4" borderId="0" xfId="0" applyFont="1" applyFill="1" applyAlignment="1" applyProtection="1">
      <alignment vertical="center"/>
    </xf>
    <xf numFmtId="0" fontId="78" fillId="4" borderId="13" xfId="0" applyFont="1" applyFill="1" applyBorder="1" applyAlignment="1" applyProtection="1">
      <alignment vertical="center"/>
    </xf>
    <xf numFmtId="0" fontId="69" fillId="4" borderId="0" xfId="0" applyFont="1" applyFill="1" applyAlignment="1" applyProtection="1">
      <alignment horizontal="center" vertical="center"/>
    </xf>
    <xf numFmtId="0" fontId="79" fillId="4" borderId="16" xfId="0" applyFont="1" applyFill="1" applyBorder="1" applyAlignment="1" applyProtection="1">
      <alignment horizontal="center" vertical="center"/>
      <protection locked="0"/>
    </xf>
    <xf numFmtId="0" fontId="62" fillId="4" borderId="0" xfId="0" applyFont="1" applyFill="1" applyProtection="1"/>
    <xf numFmtId="0" fontId="62" fillId="4" borderId="0" xfId="0" applyNumberFormat="1" applyFont="1" applyFill="1" applyProtection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22" fontId="8" fillId="4" borderId="0" xfId="0" applyNumberFormat="1" applyFont="1" applyFill="1" applyAlignment="1">
      <alignment horizontal="center"/>
    </xf>
    <xf numFmtId="0" fontId="12" fillId="4" borderId="0" xfId="0" applyFont="1" applyFill="1"/>
    <xf numFmtId="0" fontId="61" fillId="3" borderId="0" xfId="0" applyFont="1" applyFill="1" applyAlignment="1">
      <alignment vertical="center"/>
    </xf>
    <xf numFmtId="0" fontId="56" fillId="3" borderId="0" xfId="0" applyFont="1" applyFill="1"/>
    <xf numFmtId="0" fontId="6" fillId="4" borderId="0" xfId="0" applyFont="1" applyFill="1"/>
    <xf numFmtId="0" fontId="6" fillId="4" borderId="11" xfId="0" applyFont="1" applyFill="1" applyBorder="1"/>
    <xf numFmtId="20" fontId="6" fillId="4" borderId="0" xfId="0" applyNumberFormat="1" applyFont="1" applyFill="1" applyBorder="1" applyAlignment="1">
      <alignment horizontal="center"/>
    </xf>
    <xf numFmtId="20" fontId="6" fillId="4" borderId="0" xfId="0" applyNumberFormat="1" applyFont="1" applyFill="1" applyAlignment="1">
      <alignment horizontal="center"/>
    </xf>
    <xf numFmtId="0" fontId="6" fillId="4" borderId="0" xfId="0" applyFont="1" applyFill="1" applyBorder="1"/>
    <xf numFmtId="0" fontId="6" fillId="4" borderId="15" xfId="0" applyFont="1" applyFill="1" applyBorder="1" applyAlignment="1">
      <alignment horizontal="center" vertical="center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20" fontId="6" fillId="4" borderId="11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right" vertical="center"/>
    </xf>
    <xf numFmtId="0" fontId="39" fillId="4" borderId="0" xfId="0" applyFont="1" applyFill="1" applyAlignment="1">
      <alignment horizontal="left" vertical="center"/>
    </xf>
    <xf numFmtId="0" fontId="39" fillId="4" borderId="0" xfId="0" applyFont="1" applyFill="1"/>
    <xf numFmtId="0" fontId="41" fillId="4" borderId="0" xfId="0" applyFont="1" applyFill="1"/>
    <xf numFmtId="0" fontId="39" fillId="4" borderId="0" xfId="0" applyFont="1" applyFill="1" applyAlignment="1">
      <alignment horizontal="right"/>
    </xf>
    <xf numFmtId="0" fontId="47" fillId="3" borderId="17" xfId="0" applyFont="1" applyFill="1" applyBorder="1" applyAlignment="1" applyProtection="1">
      <alignment horizontal="center" vertical="center"/>
    </xf>
    <xf numFmtId="0" fontId="26" fillId="3" borderId="18" xfId="1" applyFont="1" applyFill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31" fillId="5" borderId="9" xfId="0" applyFont="1" applyFill="1" applyBorder="1" applyAlignment="1" applyProtection="1">
      <alignment horizontal="center"/>
    </xf>
    <xf numFmtId="0" fontId="6" fillId="4" borderId="14" xfId="0" applyFont="1" applyFill="1" applyBorder="1" applyAlignment="1">
      <alignment horizontal="center" vertical="center"/>
    </xf>
    <xf numFmtId="18" fontId="19" fillId="4" borderId="0" xfId="0" applyNumberFormat="1" applyFont="1" applyFill="1" applyAlignment="1" applyProtection="1">
      <alignment horizontal="center" vertical="center"/>
    </xf>
    <xf numFmtId="16" fontId="19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19" fillId="4" borderId="0" xfId="0" applyFont="1" applyFill="1" applyAlignment="1" applyProtection="1">
      <alignment horizontal="left" vertical="center"/>
    </xf>
    <xf numFmtId="0" fontId="17" fillId="4" borderId="0" xfId="0" applyFont="1" applyFill="1" applyAlignment="1" applyProtection="1">
      <alignment horizontal="left" vertical="center"/>
    </xf>
    <xf numFmtId="0" fontId="6" fillId="4" borderId="0" xfId="0" applyFont="1" applyFill="1" applyAlignment="1">
      <alignment horizontal="left" vertical="center"/>
    </xf>
    <xf numFmtId="0" fontId="62" fillId="4" borderId="0" xfId="0" applyFont="1" applyFill="1" applyAlignment="1" applyProtection="1">
      <alignment horizontal="left" vertical="center"/>
    </xf>
    <xf numFmtId="0" fontId="68" fillId="4" borderId="0" xfId="0" applyFont="1" applyFill="1" applyAlignment="1" applyProtection="1">
      <alignment horizontal="left" vertical="center"/>
    </xf>
    <xf numFmtId="0" fontId="73" fillId="4" borderId="0" xfId="0" applyFont="1" applyFill="1" applyAlignment="1" applyProtection="1">
      <alignment horizontal="left" vertical="center"/>
    </xf>
    <xf numFmtId="0" fontId="72" fillId="4" borderId="0" xfId="0" applyFont="1" applyFill="1" applyAlignment="1" applyProtection="1">
      <alignment horizontal="left" vertical="center"/>
    </xf>
    <xf numFmtId="0" fontId="62" fillId="4" borderId="0" xfId="0" applyFont="1" applyFill="1" applyAlignment="1">
      <alignment horizontal="left" vertical="center"/>
    </xf>
    <xf numFmtId="18" fontId="64" fillId="4" borderId="0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>
      <alignment horizontal="right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1" fillId="4" borderId="43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9" xfId="0" applyFont="1" applyFill="1" applyBorder="1" applyProtection="1"/>
    <xf numFmtId="0" fontId="6" fillId="4" borderId="51" xfId="0" applyFont="1" applyFill="1" applyBorder="1" applyProtection="1"/>
    <xf numFmtId="0" fontId="6" fillId="4" borderId="44" xfId="0" applyFont="1" applyFill="1" applyBorder="1" applyProtection="1"/>
    <xf numFmtId="0" fontId="6" fillId="4" borderId="39" xfId="0" applyFont="1" applyFill="1" applyBorder="1" applyProtection="1"/>
    <xf numFmtId="0" fontId="6" fillId="4" borderId="38" xfId="0" applyFont="1" applyFill="1" applyBorder="1" applyProtection="1"/>
    <xf numFmtId="0" fontId="6" fillId="4" borderId="43" xfId="0" applyFont="1" applyFill="1" applyBorder="1" applyProtection="1"/>
    <xf numFmtId="0" fontId="6" fillId="4" borderId="45" xfId="0" applyFont="1" applyFill="1" applyBorder="1" applyProtection="1"/>
    <xf numFmtId="0" fontId="6" fillId="4" borderId="42" xfId="0" applyFont="1" applyFill="1" applyBorder="1" applyProtection="1"/>
    <xf numFmtId="0" fontId="6" fillId="4" borderId="35" xfId="0" applyFont="1" applyFill="1" applyBorder="1"/>
    <xf numFmtId="0" fontId="6" fillId="4" borderId="36" xfId="0" applyFont="1" applyFill="1" applyBorder="1"/>
    <xf numFmtId="0" fontId="6" fillId="4" borderId="52" xfId="0" applyFont="1" applyFill="1" applyBorder="1"/>
    <xf numFmtId="0" fontId="6" fillId="4" borderId="37" xfId="0" applyFont="1" applyFill="1" applyBorder="1"/>
    <xf numFmtId="0" fontId="36" fillId="4" borderId="4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" fontId="19" fillId="4" borderId="0" xfId="0" applyNumberFormat="1" applyFont="1" applyFill="1" applyBorder="1" applyAlignment="1">
      <alignment horizontal="center" vertical="center"/>
    </xf>
    <xf numFmtId="20" fontId="43" fillId="4" borderId="0" xfId="0" applyNumberFormat="1" applyFont="1" applyFill="1" applyBorder="1" applyAlignment="1">
      <alignment vertical="center"/>
    </xf>
    <xf numFmtId="22" fontId="8" fillId="4" borderId="0" xfId="0" applyNumberFormat="1" applyFont="1" applyFill="1" applyBorder="1" applyAlignment="1">
      <alignment horizontal="center"/>
    </xf>
    <xf numFmtId="20" fontId="43" fillId="4" borderId="54" xfId="0" applyNumberFormat="1" applyFont="1" applyFill="1" applyBorder="1" applyAlignment="1">
      <alignment vertical="center"/>
    </xf>
    <xf numFmtId="20" fontId="17" fillId="4" borderId="37" xfId="0" applyNumberFormat="1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20" fontId="43" fillId="4" borderId="5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19" fillId="4" borderId="53" xfId="0" applyNumberFormat="1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 vertical="center"/>
    </xf>
    <xf numFmtId="0" fontId="21" fillId="4" borderId="63" xfId="0" applyFont="1" applyFill="1" applyBorder="1" applyAlignment="1" applyProtection="1">
      <alignment horizontal="center" vertical="center"/>
      <protection locked="0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16" fontId="19" fillId="4" borderId="65" xfId="0" applyNumberFormat="1" applyFont="1" applyFill="1" applyBorder="1" applyAlignment="1">
      <alignment horizontal="center" vertical="center"/>
    </xf>
    <xf numFmtId="20" fontId="43" fillId="4" borderId="66" xfId="0" applyNumberFormat="1" applyFont="1" applyFill="1" applyBorder="1" applyAlignment="1">
      <alignment vertical="center"/>
    </xf>
    <xf numFmtId="0" fontId="36" fillId="6" borderId="4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1" fillId="3" borderId="0" xfId="2" applyFont="1" applyFill="1" applyAlignment="1">
      <alignment vertical="center"/>
    </xf>
    <xf numFmtId="0" fontId="56" fillId="3" borderId="0" xfId="2" applyFont="1" applyFill="1"/>
    <xf numFmtId="0" fontId="62" fillId="4" borderId="0" xfId="2" applyFont="1" applyFill="1"/>
    <xf numFmtId="0" fontId="62" fillId="4" borderId="47" xfId="2" applyFont="1" applyFill="1" applyBorder="1"/>
    <xf numFmtId="20" fontId="62" fillId="4" borderId="0" xfId="2" applyNumberFormat="1" applyFont="1" applyFill="1" applyBorder="1" applyAlignment="1">
      <alignment horizontal="center"/>
    </xf>
    <xf numFmtId="20" fontId="62" fillId="4" borderId="0" xfId="2" applyNumberFormat="1" applyFont="1" applyFill="1" applyAlignment="1">
      <alignment horizontal="center"/>
    </xf>
    <xf numFmtId="0" fontId="62" fillId="4" borderId="0" xfId="2" applyFont="1" applyFill="1" applyBorder="1"/>
    <xf numFmtId="0" fontId="5" fillId="4" borderId="0" xfId="2" applyFont="1" applyFill="1" applyBorder="1" applyAlignment="1">
      <alignment horizontal="right" vertical="center"/>
    </xf>
    <xf numFmtId="0" fontId="65" fillId="4" borderId="69" xfId="2" applyFont="1" applyFill="1" applyBorder="1" applyAlignment="1">
      <alignment horizontal="center" vertical="center"/>
    </xf>
    <xf numFmtId="0" fontId="64" fillId="4" borderId="0" xfId="2" applyFont="1" applyFill="1" applyAlignment="1">
      <alignment horizontal="left" vertical="center"/>
    </xf>
    <xf numFmtId="0" fontId="62" fillId="4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4" fillId="4" borderId="0" xfId="2" applyFont="1" applyFill="1" applyAlignment="1">
      <alignment horizontal="right"/>
    </xf>
    <xf numFmtId="0" fontId="5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horizontal="left" vertical="center"/>
    </xf>
    <xf numFmtId="0" fontId="65" fillId="4" borderId="0" xfId="2" applyFont="1" applyFill="1" applyBorder="1" applyAlignment="1">
      <alignment horizontal="center" vertical="center"/>
    </xf>
    <xf numFmtId="0" fontId="86" fillId="4" borderId="0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center" vertical="center"/>
    </xf>
    <xf numFmtId="0" fontId="21" fillId="4" borderId="53" xfId="2" applyFont="1" applyFill="1" applyBorder="1" applyAlignment="1">
      <alignment horizontal="left" vertical="center"/>
    </xf>
    <xf numFmtId="0" fontId="65" fillId="4" borderId="53" xfId="2" applyFont="1" applyFill="1" applyBorder="1" applyAlignment="1">
      <alignment horizontal="center" vertical="center"/>
    </xf>
    <xf numFmtId="0" fontId="62" fillId="4" borderId="70" xfId="2" applyFont="1" applyFill="1" applyBorder="1"/>
    <xf numFmtId="0" fontId="85" fillId="4" borderId="71" xfId="2" applyFont="1" applyFill="1" applyBorder="1" applyAlignment="1">
      <alignment horizontal="center"/>
    </xf>
    <xf numFmtId="0" fontId="85" fillId="4" borderId="72" xfId="2" applyFont="1" applyFill="1" applyBorder="1" applyAlignment="1">
      <alignment horizontal="center"/>
    </xf>
    <xf numFmtId="0" fontId="21" fillId="4" borderId="58" xfId="2" applyFont="1" applyFill="1" applyBorder="1" applyAlignment="1">
      <alignment horizontal="left" vertical="center"/>
    </xf>
    <xf numFmtId="0" fontId="65" fillId="4" borderId="58" xfId="2" applyFont="1" applyFill="1" applyBorder="1" applyAlignment="1">
      <alignment horizontal="center" vertical="center"/>
    </xf>
    <xf numFmtId="0" fontId="21" fillId="4" borderId="73" xfId="2" applyFont="1" applyFill="1" applyBorder="1" applyAlignment="1">
      <alignment horizontal="left" vertical="center"/>
    </xf>
    <xf numFmtId="0" fontId="65" fillId="4" borderId="74" xfId="2" applyFont="1" applyFill="1" applyBorder="1" applyAlignment="1">
      <alignment horizontal="center" vertical="center"/>
    </xf>
    <xf numFmtId="0" fontId="65" fillId="4" borderId="75" xfId="2" applyFont="1" applyFill="1" applyBorder="1" applyAlignment="1">
      <alignment horizontal="center" vertical="center"/>
    </xf>
    <xf numFmtId="0" fontId="21" fillId="4" borderId="76" xfId="2" applyFont="1" applyFill="1" applyBorder="1" applyAlignment="1">
      <alignment horizontal="left" vertical="center"/>
    </xf>
    <xf numFmtId="0" fontId="65" fillId="4" borderId="77" xfId="2" applyFont="1" applyFill="1" applyBorder="1" applyAlignment="1">
      <alignment horizontal="center" vertical="center"/>
    </xf>
    <xf numFmtId="0" fontId="21" fillId="4" borderId="78" xfId="2" applyFont="1" applyFill="1" applyBorder="1" applyAlignment="1">
      <alignment horizontal="left" vertical="center"/>
    </xf>
    <xf numFmtId="0" fontId="65" fillId="4" borderId="79" xfId="2" applyFont="1" applyFill="1" applyBorder="1" applyAlignment="1">
      <alignment horizontal="center" vertical="center"/>
    </xf>
    <xf numFmtId="0" fontId="65" fillId="4" borderId="80" xfId="2" applyFont="1" applyFill="1" applyBorder="1" applyAlignment="1">
      <alignment horizontal="center" vertical="center"/>
    </xf>
    <xf numFmtId="0" fontId="81" fillId="3" borderId="0" xfId="2" applyFont="1" applyFill="1" applyAlignment="1">
      <alignment vertical="center" wrapText="1"/>
    </xf>
    <xf numFmtId="0" fontId="76" fillId="3" borderId="0" xfId="2" applyFont="1" applyFill="1" applyAlignment="1">
      <alignment vertical="center"/>
    </xf>
    <xf numFmtId="0" fontId="61" fillId="3" borderId="0" xfId="2" applyFont="1" applyFill="1" applyAlignment="1" applyProtection="1">
      <alignment horizontal="center" vertical="center"/>
    </xf>
    <xf numFmtId="0" fontId="56" fillId="3" borderId="0" xfId="2" applyFont="1" applyFill="1" applyAlignment="1" applyProtection="1">
      <alignment vertical="center"/>
    </xf>
    <xf numFmtId="0" fontId="56" fillId="3" borderId="0" xfId="2" applyFont="1" applyFill="1" applyAlignment="1">
      <alignment vertical="center"/>
    </xf>
    <xf numFmtId="0" fontId="62" fillId="4" borderId="0" xfId="2" applyFont="1" applyFill="1" applyAlignment="1" applyProtection="1">
      <alignment horizontal="left" vertical="center"/>
    </xf>
    <xf numFmtId="0" fontId="62" fillId="4" borderId="0" xfId="2" applyFont="1" applyFill="1" applyAlignment="1" applyProtection="1">
      <alignment vertical="center"/>
    </xf>
    <xf numFmtId="0" fontId="62" fillId="4" borderId="0" xfId="2" applyFont="1" applyFill="1" applyBorder="1" applyAlignment="1" applyProtection="1">
      <alignment vertical="center"/>
    </xf>
    <xf numFmtId="0" fontId="6" fillId="0" borderId="0" xfId="2"/>
    <xf numFmtId="164" fontId="63" fillId="4" borderId="0" xfId="2" applyNumberFormat="1" applyFont="1" applyFill="1" applyBorder="1" applyAlignment="1" applyProtection="1">
      <alignment horizontal="right"/>
    </xf>
    <xf numFmtId="20" fontId="64" fillId="4" borderId="0" xfId="2" applyNumberFormat="1" applyFont="1" applyFill="1" applyBorder="1" applyAlignment="1" applyProtection="1">
      <alignment horizontal="center"/>
    </xf>
    <xf numFmtId="0" fontId="65" fillId="4" borderId="0" xfId="1" applyFont="1" applyFill="1" applyBorder="1" applyAlignment="1" applyProtection="1">
      <alignment vertical="center"/>
    </xf>
    <xf numFmtId="0" fontId="62" fillId="4" borderId="0" xfId="2" applyFont="1" applyFill="1" applyBorder="1" applyAlignment="1" applyProtection="1">
      <alignment horizontal="left" vertical="center"/>
    </xf>
    <xf numFmtId="0" fontId="66" fillId="5" borderId="81" xfId="2" applyFont="1" applyFill="1" applyBorder="1" applyAlignment="1" applyProtection="1">
      <alignment horizontal="center"/>
    </xf>
    <xf numFmtId="0" fontId="66" fillId="5" borderId="82" xfId="2" applyFont="1" applyFill="1" applyBorder="1" applyAlignment="1" applyProtection="1">
      <alignment horizontal="center"/>
    </xf>
    <xf numFmtId="0" fontId="66" fillId="5" borderId="84" xfId="2" applyFont="1" applyFill="1" applyBorder="1" applyAlignment="1" applyProtection="1">
      <alignment horizontal="center"/>
    </xf>
    <xf numFmtId="0" fontId="67" fillId="4" borderId="0" xfId="2" applyFont="1" applyFill="1" applyBorder="1" applyProtection="1"/>
    <xf numFmtId="0" fontId="62" fillId="4" borderId="0" xfId="2" applyFont="1" applyFill="1" applyBorder="1" applyAlignment="1">
      <alignment vertical="center"/>
    </xf>
    <xf numFmtId="0" fontId="72" fillId="4" borderId="0" xfId="2" applyFont="1" applyFill="1" applyBorder="1" applyAlignment="1" applyProtection="1">
      <alignment horizontal="left" vertical="center"/>
    </xf>
    <xf numFmtId="0" fontId="88" fillId="4" borderId="53" xfId="2" applyFont="1" applyFill="1" applyBorder="1" applyAlignment="1" applyProtection="1">
      <alignment horizontal="center" vertical="center"/>
    </xf>
    <xf numFmtId="0" fontId="88" fillId="4" borderId="65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left" vertical="center"/>
    </xf>
    <xf numFmtId="0" fontId="88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left" vertical="center"/>
    </xf>
    <xf numFmtId="0" fontId="5" fillId="4" borderId="0" xfId="2" applyFont="1" applyFill="1" applyBorder="1" applyAlignment="1" applyProtection="1">
      <alignment horizontal="center" vertical="center"/>
    </xf>
    <xf numFmtId="0" fontId="69" fillId="4" borderId="0" xfId="2" applyFont="1" applyFill="1" applyBorder="1" applyAlignment="1" applyProtection="1">
      <alignment vertical="center"/>
    </xf>
    <xf numFmtId="0" fontId="78" fillId="4" borderId="0" xfId="2" applyFont="1" applyFill="1" applyBorder="1" applyAlignment="1" applyProtection="1">
      <alignment vertical="center"/>
    </xf>
    <xf numFmtId="0" fontId="72" fillId="4" borderId="0" xfId="2" applyFont="1" applyFill="1" applyBorder="1" applyAlignment="1" applyProtection="1">
      <alignment horizontal="center" vertical="center"/>
    </xf>
    <xf numFmtId="16" fontId="72" fillId="4" borderId="0" xfId="2" applyNumberFormat="1" applyFont="1" applyFill="1" applyBorder="1" applyAlignment="1" applyProtection="1">
      <alignment horizontal="center" vertical="center"/>
    </xf>
    <xf numFmtId="18" fontId="72" fillId="4" borderId="0" xfId="2" applyNumberFormat="1" applyFont="1" applyFill="1" applyBorder="1" applyAlignment="1" applyProtection="1">
      <alignment horizontal="center" vertical="center"/>
    </xf>
    <xf numFmtId="0" fontId="80" fillId="4" borderId="0" xfId="2" applyFont="1" applyFill="1" applyBorder="1" applyAlignment="1" applyProtection="1">
      <alignment vertical="center"/>
    </xf>
    <xf numFmtId="0" fontId="69" fillId="4" borderId="0" xfId="2" applyFont="1" applyFill="1" applyBorder="1" applyAlignment="1" applyProtection="1">
      <alignment horizontal="center" vertical="center"/>
    </xf>
    <xf numFmtId="0" fontId="77" fillId="4" borderId="0" xfId="2" applyFont="1" applyFill="1" applyBorder="1" applyAlignment="1" applyProtection="1">
      <alignment horizontal="right" vertical="center"/>
    </xf>
    <xf numFmtId="0" fontId="78" fillId="4" borderId="0" xfId="2" applyFont="1" applyFill="1" applyBorder="1" applyAlignment="1" applyProtection="1">
      <alignment horizontal="center" vertical="center"/>
      <protection locked="0"/>
    </xf>
    <xf numFmtId="0" fontId="79" fillId="4" borderId="0" xfId="2" applyFont="1" applyFill="1" applyBorder="1" applyAlignment="1" applyProtection="1">
      <alignment horizontal="center" vertical="center"/>
      <protection locked="0"/>
    </xf>
    <xf numFmtId="0" fontId="62" fillId="4" borderId="0" xfId="2" applyFont="1" applyFill="1" applyProtection="1"/>
    <xf numFmtId="0" fontId="62" fillId="4" borderId="0" xfId="2" applyNumberFormat="1" applyFont="1" applyFill="1" applyProtection="1"/>
    <xf numFmtId="0" fontId="62" fillId="4" borderId="0" xfId="2" applyFont="1" applyFill="1" applyBorder="1" applyAlignment="1" applyProtection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left" vertical="center"/>
    </xf>
    <xf numFmtId="0" fontId="84" fillId="6" borderId="53" xfId="2" applyFont="1" applyFill="1" applyBorder="1" applyAlignment="1" applyProtection="1">
      <alignment horizontal="left" vertical="center"/>
    </xf>
    <xf numFmtId="0" fontId="91" fillId="4" borderId="40" xfId="0" applyFont="1" applyFill="1" applyBorder="1" applyAlignment="1">
      <alignment horizontal="center" vertical="center"/>
    </xf>
    <xf numFmtId="0" fontId="91" fillId="4" borderId="14" xfId="0" applyFont="1" applyFill="1" applyBorder="1" applyAlignment="1">
      <alignment horizontal="center" vertical="center"/>
    </xf>
    <xf numFmtId="16" fontId="92" fillId="4" borderId="53" xfId="0" applyNumberFormat="1" applyFon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1" fillId="4" borderId="0" xfId="2" applyFont="1" applyFill="1" applyBorder="1" applyAlignment="1" applyProtection="1">
      <alignment horizontal="left" vertical="center"/>
    </xf>
    <xf numFmtId="0" fontId="1" fillId="4" borderId="0" xfId="2" applyFont="1" applyFill="1" applyBorder="1" applyAlignment="1" applyProtection="1">
      <alignment horizontal="center" vertical="center"/>
    </xf>
    <xf numFmtId="0" fontId="36" fillId="4" borderId="41" xfId="0" applyFont="1" applyFill="1" applyBorder="1" applyAlignment="1" applyProtection="1">
      <alignment horizontal="center" vertical="center"/>
    </xf>
    <xf numFmtId="0" fontId="101" fillId="4" borderId="0" xfId="2" applyFont="1" applyFill="1" applyAlignment="1" applyProtection="1">
      <alignment vertical="center"/>
    </xf>
    <xf numFmtId="0" fontId="99" fillId="4" borderId="0" xfId="2" applyFont="1" applyFill="1" applyBorder="1" applyAlignment="1" applyProtection="1">
      <alignment horizontal="center" vertical="center"/>
    </xf>
    <xf numFmtId="0" fontId="103" fillId="4" borderId="0" xfId="2" applyFont="1" applyFill="1" applyBorder="1" applyAlignment="1" applyProtection="1">
      <alignment horizontal="center" vertical="center"/>
    </xf>
    <xf numFmtId="18" fontId="104" fillId="4" borderId="0" xfId="2" applyNumberFormat="1" applyFont="1" applyFill="1" applyBorder="1" applyAlignment="1" applyProtection="1">
      <alignment horizontal="center" vertical="center"/>
    </xf>
    <xf numFmtId="0" fontId="101" fillId="4" borderId="0" xfId="2" applyFont="1" applyFill="1" applyBorder="1" applyAlignment="1" applyProtection="1">
      <alignment horizontal="center" vertical="center"/>
    </xf>
    <xf numFmtId="0" fontId="101" fillId="4" borderId="0" xfId="2" applyFont="1" applyFill="1" applyBorder="1" applyAlignment="1" applyProtection="1">
      <alignment vertical="center"/>
    </xf>
    <xf numFmtId="0" fontId="101" fillId="4" borderId="0" xfId="2" applyFont="1" applyFill="1"/>
    <xf numFmtId="16" fontId="104" fillId="4" borderId="0" xfId="2" applyNumberFormat="1" applyFont="1" applyFill="1" applyBorder="1" applyAlignment="1" applyProtection="1">
      <alignment horizontal="center" vertical="center"/>
    </xf>
    <xf numFmtId="0" fontId="105" fillId="4" borderId="65" xfId="2" applyFont="1" applyFill="1" applyBorder="1" applyAlignment="1" applyProtection="1">
      <alignment horizontal="center" vertical="center"/>
    </xf>
    <xf numFmtId="0" fontId="106" fillId="4" borderId="53" xfId="2" applyFont="1" applyFill="1" applyBorder="1" applyAlignment="1" applyProtection="1">
      <alignment horizontal="center" vertical="center"/>
    </xf>
    <xf numFmtId="16" fontId="108" fillId="4" borderId="53" xfId="0" applyNumberFormat="1" applyFont="1" applyFill="1" applyBorder="1" applyAlignment="1">
      <alignment horizontal="center" vertical="center"/>
    </xf>
    <xf numFmtId="0" fontId="107" fillId="4" borderId="35" xfId="0" applyFont="1" applyFill="1" applyBorder="1" applyAlignment="1">
      <alignment horizontal="center"/>
    </xf>
    <xf numFmtId="0" fontId="107" fillId="4" borderId="82" xfId="0" applyFont="1" applyFill="1" applyBorder="1" applyAlignment="1">
      <alignment horizontal="center"/>
    </xf>
    <xf numFmtId="0" fontId="107" fillId="4" borderId="95" xfId="0" applyFont="1" applyFill="1" applyBorder="1" applyAlignment="1">
      <alignment horizontal="center" vertical="center"/>
    </xf>
    <xf numFmtId="0" fontId="107" fillId="4" borderId="53" xfId="0" applyFont="1" applyFill="1" applyBorder="1" applyAlignment="1">
      <alignment horizontal="center" vertical="center"/>
    </xf>
    <xf numFmtId="0" fontId="107" fillId="4" borderId="96" xfId="0" applyFont="1" applyFill="1" applyBorder="1" applyAlignment="1">
      <alignment horizontal="center" vertical="center"/>
    </xf>
    <xf numFmtId="0" fontId="107" fillId="4" borderId="65" xfId="0" applyFont="1" applyFill="1" applyBorder="1" applyAlignment="1">
      <alignment horizontal="center" vertical="center"/>
    </xf>
    <xf numFmtId="0" fontId="109" fillId="4" borderId="11" xfId="0" applyFont="1" applyFill="1" applyBorder="1"/>
    <xf numFmtId="0" fontId="109" fillId="4" borderId="0" xfId="0" applyFont="1" applyFill="1"/>
    <xf numFmtId="0" fontId="110" fillId="4" borderId="36" xfId="0" applyFont="1" applyFill="1" applyBorder="1" applyAlignment="1">
      <alignment horizontal="center"/>
    </xf>
    <xf numFmtId="16" fontId="111" fillId="4" borderId="0" xfId="0" applyNumberFormat="1" applyFont="1" applyFill="1" applyBorder="1" applyAlignment="1">
      <alignment horizontal="center" vertical="center"/>
    </xf>
    <xf numFmtId="0" fontId="109" fillId="4" borderId="0" xfId="0" applyFont="1" applyFill="1" applyBorder="1" applyAlignment="1">
      <alignment horizontal="left"/>
    </xf>
    <xf numFmtId="0" fontId="109" fillId="4" borderId="0" xfId="0" applyFont="1" applyFill="1" applyBorder="1" applyAlignment="1">
      <alignment horizontal="center"/>
    </xf>
    <xf numFmtId="20" fontId="109" fillId="4" borderId="0" xfId="0" applyNumberFormat="1" applyFont="1" applyFill="1" applyBorder="1" applyAlignment="1">
      <alignment horizontal="center"/>
    </xf>
    <xf numFmtId="20" fontId="109" fillId="4" borderId="7" xfId="0" applyNumberFormat="1" applyFont="1" applyFill="1" applyBorder="1" applyAlignment="1">
      <alignment horizontal="center"/>
    </xf>
    <xf numFmtId="0" fontId="107" fillId="4" borderId="84" xfId="0" applyFont="1" applyFill="1" applyBorder="1" applyAlignment="1">
      <alignment horizontal="center"/>
    </xf>
    <xf numFmtId="0" fontId="107" fillId="4" borderId="54" xfId="0" applyFont="1" applyFill="1" applyBorder="1" applyAlignment="1">
      <alignment horizontal="center" vertical="center"/>
    </xf>
    <xf numFmtId="0" fontId="107" fillId="4" borderId="66" xfId="0" applyFont="1" applyFill="1" applyBorder="1" applyAlignment="1">
      <alignment horizontal="center" vertical="center"/>
    </xf>
    <xf numFmtId="0" fontId="91" fillId="6" borderId="4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91" fillId="6" borderId="14" xfId="0" applyFont="1" applyFill="1" applyBorder="1" applyAlignment="1">
      <alignment horizontal="center" vertical="center"/>
    </xf>
    <xf numFmtId="16" fontId="92" fillId="6" borderId="53" xfId="0" applyNumberFormat="1" applyFont="1" applyFill="1" applyBorder="1" applyAlignment="1">
      <alignment horizontal="center" vertical="center"/>
    </xf>
    <xf numFmtId="20" fontId="43" fillId="6" borderId="54" xfId="0" applyNumberFormat="1" applyFont="1" applyFill="1" applyBorder="1" applyAlignment="1">
      <alignment horizontal="center" vertical="center"/>
    </xf>
    <xf numFmtId="16" fontId="108" fillId="6" borderId="53" xfId="0" applyNumberFormat="1" applyFont="1" applyFill="1" applyBorder="1" applyAlignment="1">
      <alignment horizontal="center" vertical="center"/>
    </xf>
    <xf numFmtId="0" fontId="91" fillId="4" borderId="15" xfId="0" applyFont="1" applyFill="1" applyBorder="1" applyAlignment="1">
      <alignment horizontal="center" vertical="center"/>
    </xf>
    <xf numFmtId="0" fontId="91" fillId="6" borderId="15" xfId="0" applyFont="1" applyFill="1" applyBorder="1" applyAlignment="1">
      <alignment horizontal="center" vertical="center"/>
    </xf>
    <xf numFmtId="0" fontId="91" fillId="4" borderId="0" xfId="0" applyFont="1" applyFill="1"/>
    <xf numFmtId="0" fontId="91" fillId="4" borderId="36" xfId="0" applyFont="1" applyFill="1" applyBorder="1"/>
    <xf numFmtId="0" fontId="44" fillId="4" borderId="0" xfId="0" applyFont="1" applyFill="1" applyBorder="1" applyAlignment="1" applyProtection="1">
      <alignment horizontal="center" vertical="center"/>
      <protection locked="0"/>
    </xf>
    <xf numFmtId="0" fontId="91" fillId="4" borderId="0" xfId="0" applyFont="1" applyFill="1" applyBorder="1" applyAlignment="1">
      <alignment horizontal="center"/>
    </xf>
    <xf numFmtId="0" fontId="82" fillId="4" borderId="13" xfId="0" applyFont="1" applyFill="1" applyBorder="1" applyAlignment="1" applyProtection="1">
      <alignment horizontal="center" vertical="center"/>
      <protection locked="0"/>
    </xf>
    <xf numFmtId="0" fontId="82" fillId="6" borderId="13" xfId="0" applyFont="1" applyFill="1" applyBorder="1" applyAlignment="1" applyProtection="1">
      <alignment horizontal="center" vertical="center"/>
      <protection locked="0"/>
    </xf>
    <xf numFmtId="0" fontId="82" fillId="4" borderId="0" xfId="0" applyFont="1" applyFill="1" applyBorder="1" applyAlignment="1" applyProtection="1">
      <alignment horizontal="center" vertical="center"/>
      <protection locked="0"/>
    </xf>
    <xf numFmtId="0" fontId="82" fillId="4" borderId="97" xfId="0" applyFont="1" applyFill="1" applyBorder="1" applyAlignment="1" applyProtection="1">
      <alignment horizontal="center" vertical="center"/>
      <protection locked="0"/>
    </xf>
    <xf numFmtId="0" fontId="82" fillId="6" borderId="97" xfId="0" applyFont="1" applyFill="1" applyBorder="1" applyAlignment="1" applyProtection="1">
      <alignment horizontal="center" vertical="center"/>
      <protection locked="0"/>
    </xf>
    <xf numFmtId="0" fontId="82" fillId="4" borderId="0" xfId="0" applyFont="1" applyFill="1"/>
    <xf numFmtId="0" fontId="82" fillId="4" borderId="36" xfId="0" applyFont="1" applyFill="1" applyBorder="1"/>
    <xf numFmtId="0" fontId="82" fillId="4" borderId="0" xfId="0" applyFont="1" applyFill="1" applyBorder="1" applyAlignment="1">
      <alignment horizontal="center"/>
    </xf>
    <xf numFmtId="0" fontId="91" fillId="4" borderId="53" xfId="0" applyFont="1" applyFill="1" applyBorder="1" applyAlignment="1" applyProtection="1">
      <alignment horizontal="center" vertical="center"/>
      <protection locked="0"/>
    </xf>
    <xf numFmtId="0" fontId="44" fillId="4" borderId="53" xfId="0" applyFont="1" applyFill="1" applyBorder="1" applyAlignment="1" applyProtection="1">
      <alignment horizontal="center" vertical="center"/>
      <protection locked="0"/>
    </xf>
    <xf numFmtId="0" fontId="44" fillId="6" borderId="53" xfId="0" applyFont="1" applyFill="1" applyBorder="1" applyAlignment="1" applyProtection="1">
      <alignment horizontal="center" vertical="center"/>
      <protection locked="0"/>
    </xf>
    <xf numFmtId="0" fontId="91" fillId="6" borderId="53" xfId="0" applyFont="1" applyFill="1" applyBorder="1" applyAlignment="1" applyProtection="1">
      <alignment horizontal="center" vertical="center"/>
      <protection locked="0"/>
    </xf>
    <xf numFmtId="20" fontId="43" fillId="4" borderId="54" xfId="0" applyNumberFormat="1" applyFont="1" applyFill="1" applyBorder="1" applyAlignment="1">
      <alignment horizontal="center" vertical="center" wrapText="1"/>
    </xf>
    <xf numFmtId="0" fontId="113" fillId="4" borderId="95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0" fontId="29" fillId="2" borderId="0" xfId="1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9" fillId="2" borderId="0" xfId="1" applyFont="1" applyFill="1" applyAlignment="1" applyProtection="1">
      <alignment horizontal="center"/>
    </xf>
    <xf numFmtId="0" fontId="58" fillId="3" borderId="32" xfId="1" applyFont="1" applyFill="1" applyBorder="1" applyAlignment="1" applyProtection="1">
      <alignment horizontal="center" vertical="center"/>
    </xf>
    <xf numFmtId="0" fontId="7" fillId="3" borderId="33" xfId="1" applyFill="1" applyBorder="1" applyAlignment="1" applyProtection="1">
      <alignment horizontal="center" vertical="center"/>
    </xf>
    <xf numFmtId="0" fontId="7" fillId="3" borderId="34" xfId="1" applyFill="1" applyBorder="1" applyAlignment="1" applyProtection="1">
      <alignment horizontal="center" vertical="center"/>
    </xf>
    <xf numFmtId="16" fontId="111" fillId="4" borderId="0" xfId="0" applyNumberFormat="1" applyFont="1" applyFill="1" applyBorder="1" applyAlignment="1">
      <alignment horizontal="center" vertical="center"/>
    </xf>
    <xf numFmtId="18" fontId="111" fillId="4" borderId="0" xfId="0" applyNumberFormat="1" applyFont="1" applyFill="1" applyBorder="1" applyAlignment="1">
      <alignment horizontal="center" vertical="center"/>
    </xf>
    <xf numFmtId="20" fontId="43" fillId="4" borderId="0" xfId="0" applyNumberFormat="1" applyFont="1" applyFill="1" applyBorder="1" applyAlignment="1">
      <alignment horizontal="center" vertical="center"/>
    </xf>
    <xf numFmtId="14" fontId="112" fillId="6" borderId="60" xfId="0" applyNumberFormat="1" applyFont="1" applyFill="1" applyBorder="1" applyAlignment="1" applyProtection="1">
      <alignment horizontal="center" vertical="center"/>
    </xf>
    <xf numFmtId="14" fontId="112" fillId="6" borderId="61" xfId="0" applyNumberFormat="1" applyFont="1" applyFill="1" applyBorder="1" applyAlignment="1" applyProtection="1">
      <alignment horizontal="center" vertical="center"/>
    </xf>
    <xf numFmtId="18" fontId="111" fillId="6" borderId="60" xfId="0" applyNumberFormat="1" applyFont="1" applyFill="1" applyBorder="1" applyAlignment="1">
      <alignment horizontal="center" vertical="center"/>
    </xf>
    <xf numFmtId="18" fontId="111" fillId="6" borderId="61" xfId="0" applyNumberFormat="1" applyFont="1" applyFill="1" applyBorder="1" applyAlignment="1">
      <alignment horizontal="center" vertical="center"/>
    </xf>
    <xf numFmtId="20" fontId="83" fillId="6" borderId="60" xfId="0" applyNumberFormat="1" applyFont="1" applyFill="1" applyBorder="1" applyAlignment="1">
      <alignment horizontal="center" vertical="center" wrapText="1"/>
    </xf>
    <xf numFmtId="20" fontId="83" fillId="6" borderId="61" xfId="0" applyNumberFormat="1" applyFont="1" applyFill="1" applyBorder="1" applyAlignment="1">
      <alignment horizontal="center" vertical="center" wrapText="1"/>
    </xf>
    <xf numFmtId="14" fontId="112" fillId="4" borderId="60" xfId="0" applyNumberFormat="1" applyFont="1" applyFill="1" applyBorder="1" applyAlignment="1" applyProtection="1">
      <alignment horizontal="center" vertical="center"/>
    </xf>
    <xf numFmtId="14" fontId="112" fillId="4" borderId="61" xfId="0" applyNumberFormat="1" applyFont="1" applyFill="1" applyBorder="1" applyAlignment="1" applyProtection="1">
      <alignment horizontal="center" vertical="center"/>
    </xf>
    <xf numFmtId="18" fontId="111" fillId="4" borderId="60" xfId="0" applyNumberFormat="1" applyFont="1" applyFill="1" applyBorder="1" applyAlignment="1">
      <alignment horizontal="center" vertical="center"/>
    </xf>
    <xf numFmtId="18" fontId="111" fillId="4" borderId="61" xfId="0" applyNumberFormat="1" applyFont="1" applyFill="1" applyBorder="1" applyAlignment="1">
      <alignment horizontal="center" vertical="center"/>
    </xf>
    <xf numFmtId="20" fontId="83" fillId="4" borderId="60" xfId="0" applyNumberFormat="1" applyFont="1" applyFill="1" applyBorder="1" applyAlignment="1">
      <alignment horizontal="center" vertical="center" wrapText="1"/>
    </xf>
    <xf numFmtId="20" fontId="83" fillId="4" borderId="61" xfId="0" applyNumberFormat="1" applyFont="1" applyFill="1" applyBorder="1" applyAlignment="1">
      <alignment horizontal="center" vertical="center" wrapText="1"/>
    </xf>
    <xf numFmtId="18" fontId="111" fillId="4" borderId="53" xfId="0" applyNumberFormat="1" applyFont="1" applyFill="1" applyBorder="1" applyAlignment="1">
      <alignment horizontal="center" vertical="center"/>
    </xf>
    <xf numFmtId="20" fontId="83" fillId="4" borderId="53" xfId="0" applyNumberFormat="1" applyFont="1" applyFill="1" applyBorder="1" applyAlignment="1">
      <alignment horizontal="center" vertical="center" wrapText="1"/>
    </xf>
    <xf numFmtId="18" fontId="111" fillId="6" borderId="53" xfId="0" applyNumberFormat="1" applyFont="1" applyFill="1" applyBorder="1" applyAlignment="1">
      <alignment horizontal="center" vertical="center"/>
    </xf>
    <xf numFmtId="20" fontId="83" fillId="6" borderId="53" xfId="0" applyNumberFormat="1" applyFont="1" applyFill="1" applyBorder="1" applyAlignment="1">
      <alignment horizontal="center" vertical="center" wrapText="1"/>
    </xf>
    <xf numFmtId="0" fontId="36" fillId="4" borderId="14" xfId="0" applyFont="1" applyFill="1" applyBorder="1" applyAlignment="1" applyProtection="1">
      <alignment horizontal="center" vertical="center"/>
    </xf>
    <xf numFmtId="0" fontId="93" fillId="4" borderId="14" xfId="0" applyFont="1" applyFill="1" applyBorder="1" applyAlignment="1" applyProtection="1">
      <alignment horizontal="center" vertical="center"/>
    </xf>
    <xf numFmtId="20" fontId="43" fillId="4" borderId="53" xfId="0" applyNumberFormat="1" applyFont="1" applyFill="1" applyBorder="1" applyAlignment="1">
      <alignment horizontal="center" vertical="center"/>
    </xf>
    <xf numFmtId="20" fontId="43" fillId="6" borderId="53" xfId="0" applyNumberFormat="1" applyFont="1" applyFill="1" applyBorder="1" applyAlignment="1">
      <alignment horizontal="center" vertical="center"/>
    </xf>
    <xf numFmtId="0" fontId="44" fillId="5" borderId="55" xfId="0" applyFont="1" applyFill="1" applyBorder="1" applyAlignment="1">
      <alignment horizontal="center"/>
    </xf>
    <xf numFmtId="0" fontId="44" fillId="5" borderId="56" xfId="0" applyFont="1" applyFill="1" applyBorder="1" applyAlignment="1">
      <alignment horizontal="center"/>
    </xf>
    <xf numFmtId="0" fontId="44" fillId="5" borderId="57" xfId="0" applyFont="1" applyFill="1" applyBorder="1" applyAlignment="1">
      <alignment horizontal="center"/>
    </xf>
    <xf numFmtId="0" fontId="76" fillId="3" borderId="0" xfId="0" applyFont="1" applyFill="1" applyAlignment="1">
      <alignment horizontal="center" vertical="center" wrapText="1"/>
    </xf>
    <xf numFmtId="0" fontId="76" fillId="3" borderId="0" xfId="0" applyFont="1" applyFill="1" applyAlignment="1">
      <alignment horizontal="center" vertical="center"/>
    </xf>
    <xf numFmtId="0" fontId="8" fillId="4" borderId="36" xfId="0" applyFont="1" applyFill="1" applyBorder="1" applyAlignment="1">
      <alignment horizontal="center"/>
    </xf>
    <xf numFmtId="0" fontId="36" fillId="4" borderId="50" xfId="0" applyFont="1" applyFill="1" applyBorder="1" applyAlignment="1" applyProtection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5" fillId="3" borderId="36" xfId="0" applyFont="1" applyFill="1" applyBorder="1" applyAlignment="1">
      <alignment horizontal="center" vertical="center"/>
    </xf>
    <xf numFmtId="0" fontId="55" fillId="3" borderId="37" xfId="0" applyFont="1" applyFill="1" applyBorder="1" applyAlignment="1">
      <alignment horizontal="center" vertical="center"/>
    </xf>
    <xf numFmtId="0" fontId="55" fillId="3" borderId="46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5" fillId="3" borderId="48" xfId="0" applyFont="1" applyFill="1" applyBorder="1" applyAlignment="1">
      <alignment horizontal="center" vertical="center"/>
    </xf>
    <xf numFmtId="0" fontId="110" fillId="4" borderId="36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6" xfId="0" applyFont="1" applyFill="1" applyBorder="1" applyAlignment="1">
      <alignment horizontal="center"/>
    </xf>
    <xf numFmtId="0" fontId="21" fillId="5" borderId="57" xfId="0" applyFont="1" applyFill="1" applyBorder="1" applyAlignment="1">
      <alignment horizontal="center"/>
    </xf>
    <xf numFmtId="14" fontId="112" fillId="4" borderId="86" xfId="0" applyNumberFormat="1" applyFont="1" applyFill="1" applyBorder="1" applyAlignment="1" applyProtection="1">
      <alignment horizontal="center" vertical="center"/>
    </xf>
    <xf numFmtId="165" fontId="87" fillId="4" borderId="0" xfId="3" applyNumberFormat="1" applyFill="1" applyAlignment="1">
      <alignment horizontal="center"/>
    </xf>
    <xf numFmtId="0" fontId="95" fillId="4" borderId="53" xfId="2" applyFont="1" applyFill="1" applyBorder="1" applyAlignment="1" applyProtection="1">
      <alignment horizontal="center" vertical="center"/>
    </xf>
    <xf numFmtId="0" fontId="95" fillId="4" borderId="65" xfId="2" applyFont="1" applyFill="1" applyBorder="1" applyAlignment="1" applyProtection="1">
      <alignment horizontal="center" vertical="center"/>
    </xf>
    <xf numFmtId="0" fontId="95" fillId="4" borderId="58" xfId="2" applyFont="1" applyFill="1" applyBorder="1" applyAlignment="1" applyProtection="1">
      <alignment horizontal="center" vertical="center"/>
    </xf>
    <xf numFmtId="165" fontId="90" fillId="4" borderId="0" xfId="3" applyNumberFormat="1" applyFont="1" applyFill="1" applyBorder="1" applyAlignment="1">
      <alignment horizontal="center"/>
    </xf>
    <xf numFmtId="165" fontId="90" fillId="4" borderId="0" xfId="3" applyNumberFormat="1" applyFont="1" applyFill="1" applyAlignment="1">
      <alignment horizontal="center"/>
    </xf>
    <xf numFmtId="165" fontId="97" fillId="4" borderId="53" xfId="3" applyNumberFormat="1" applyFont="1" applyFill="1" applyBorder="1" applyAlignment="1">
      <alignment horizontal="center" vertical="center"/>
    </xf>
    <xf numFmtId="165" fontId="97" fillId="4" borderId="65" xfId="3" applyNumberFormat="1" applyFont="1" applyFill="1" applyBorder="1" applyAlignment="1">
      <alignment horizontal="center" vertical="center"/>
    </xf>
    <xf numFmtId="0" fontId="1" fillId="4" borderId="0" xfId="2" applyFont="1" applyFill="1" applyBorder="1" applyAlignment="1" applyProtection="1">
      <alignment horizontal="center" vertical="center"/>
    </xf>
    <xf numFmtId="165" fontId="87" fillId="4" borderId="0" xfId="3" applyNumberForma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103" fillId="4" borderId="0" xfId="2" applyFont="1" applyFill="1" applyBorder="1" applyAlignment="1" applyProtection="1">
      <alignment horizontal="center" vertical="center"/>
    </xf>
    <xf numFmtId="0" fontId="99" fillId="4" borderId="0" xfId="2" applyFont="1" applyFill="1" applyBorder="1" applyAlignment="1" applyProtection="1">
      <alignment horizontal="center" vertical="center"/>
    </xf>
    <xf numFmtId="165" fontId="87" fillId="4" borderId="0" xfId="3" applyNumberFormat="1" applyFill="1" applyBorder="1" applyAlignment="1">
      <alignment horizontal="center"/>
    </xf>
    <xf numFmtId="165" fontId="89" fillId="4" borderId="0" xfId="3" applyNumberFormat="1" applyFont="1" applyFill="1" applyBorder="1" applyAlignment="1">
      <alignment horizontal="center" vertical="center"/>
    </xf>
    <xf numFmtId="0" fontId="98" fillId="4" borderId="89" xfId="2" applyFont="1" applyFill="1" applyBorder="1" applyAlignment="1" applyProtection="1">
      <alignment horizontal="center" vertical="center"/>
    </xf>
    <xf numFmtId="0" fontId="98" fillId="4" borderId="93" xfId="2" applyFont="1" applyFill="1" applyBorder="1" applyAlignment="1" applyProtection="1">
      <alignment horizontal="center" vertical="center"/>
    </xf>
    <xf numFmtId="0" fontId="69" fillId="4" borderId="90" xfId="2" applyFont="1" applyFill="1" applyBorder="1" applyAlignment="1" applyProtection="1">
      <alignment horizontal="center" vertical="center"/>
    </xf>
    <xf numFmtId="0" fontId="69" fillId="4" borderId="94" xfId="2" applyFont="1" applyFill="1" applyBorder="1" applyAlignment="1" applyProtection="1">
      <alignment horizontal="center" vertical="center"/>
    </xf>
    <xf numFmtId="0" fontId="78" fillId="4" borderId="0" xfId="2" applyFont="1" applyFill="1" applyBorder="1" applyAlignment="1" applyProtection="1">
      <alignment horizontal="center" vertical="center"/>
    </xf>
    <xf numFmtId="0" fontId="1" fillId="4" borderId="88" xfId="2" applyFont="1" applyFill="1" applyBorder="1" applyAlignment="1" applyProtection="1">
      <alignment horizontal="center" vertical="center"/>
    </xf>
    <xf numFmtId="0" fontId="1" fillId="4" borderId="92" xfId="2" applyFont="1" applyFill="1" applyBorder="1" applyAlignment="1" applyProtection="1">
      <alignment horizontal="center" vertical="center"/>
    </xf>
    <xf numFmtId="0" fontId="99" fillId="4" borderId="89" xfId="2" applyFont="1" applyFill="1" applyBorder="1" applyAlignment="1" applyProtection="1">
      <alignment horizontal="center" vertical="center"/>
    </xf>
    <xf numFmtId="0" fontId="99" fillId="4" borderId="93" xfId="2" applyFont="1" applyFill="1" applyBorder="1" applyAlignment="1" applyProtection="1">
      <alignment horizontal="center" vertical="center"/>
    </xf>
    <xf numFmtId="0" fontId="1" fillId="4" borderId="89" xfId="2" applyFont="1" applyFill="1" applyBorder="1" applyAlignment="1" applyProtection="1">
      <alignment horizontal="center" vertical="center"/>
    </xf>
    <xf numFmtId="0" fontId="1" fillId="4" borderId="93" xfId="2" applyFont="1" applyFill="1" applyBorder="1" applyAlignment="1" applyProtection="1">
      <alignment horizontal="center" vertical="center"/>
    </xf>
    <xf numFmtId="0" fontId="96" fillId="4" borderId="53" xfId="2" applyFont="1" applyFill="1" applyBorder="1" applyAlignment="1" applyProtection="1">
      <alignment horizontal="center" vertical="center"/>
    </xf>
    <xf numFmtId="0" fontId="96" fillId="4" borderId="65" xfId="2" applyFont="1" applyFill="1" applyBorder="1" applyAlignment="1" applyProtection="1">
      <alignment horizontal="center" vertical="center"/>
    </xf>
    <xf numFmtId="0" fontId="81" fillId="3" borderId="0" xfId="2" applyFont="1" applyFill="1" applyAlignment="1">
      <alignment horizontal="center" vertical="center" wrapText="1"/>
    </xf>
    <xf numFmtId="0" fontId="100" fillId="3" borderId="0" xfId="2" applyFont="1" applyFill="1" applyAlignment="1">
      <alignment horizontal="center" vertical="center" wrapText="1"/>
    </xf>
    <xf numFmtId="0" fontId="102" fillId="5" borderId="67" xfId="2" applyFont="1" applyFill="1" applyBorder="1" applyAlignment="1" applyProtection="1">
      <alignment horizontal="center"/>
    </xf>
    <xf numFmtId="0" fontId="66" fillId="5" borderId="83" xfId="2" applyFont="1" applyFill="1" applyBorder="1" applyAlignment="1" applyProtection="1">
      <alignment horizontal="center"/>
    </xf>
    <xf numFmtId="0" fontId="102" fillId="5" borderId="68" xfId="2" applyFont="1" applyFill="1" applyBorder="1" applyAlignment="1" applyProtection="1">
      <alignment horizontal="center"/>
    </xf>
    <xf numFmtId="0" fontId="80" fillId="5" borderId="82" xfId="2" applyFont="1" applyFill="1" applyBorder="1" applyAlignment="1" applyProtection="1">
      <alignment horizontal="center"/>
    </xf>
    <xf numFmtId="0" fontId="69" fillId="4" borderId="85" xfId="2" applyFont="1" applyFill="1" applyBorder="1" applyAlignment="1" applyProtection="1">
      <alignment horizontal="center" vertical="center"/>
    </xf>
    <xf numFmtId="0" fontId="69" fillId="4" borderId="86" xfId="2" applyFont="1" applyFill="1" applyBorder="1" applyAlignment="1" applyProtection="1">
      <alignment horizontal="center" vertical="center"/>
    </xf>
    <xf numFmtId="0" fontId="101" fillId="4" borderId="86" xfId="2" applyFont="1" applyFill="1" applyBorder="1" applyAlignment="1" applyProtection="1">
      <alignment horizontal="center" vertical="center"/>
    </xf>
    <xf numFmtId="0" fontId="69" fillId="4" borderId="87" xfId="2" applyFont="1" applyFill="1" applyBorder="1" applyAlignment="1" applyProtection="1">
      <alignment horizontal="center" vertical="center"/>
    </xf>
    <xf numFmtId="0" fontId="1" fillId="4" borderId="91" xfId="2" applyFont="1" applyFill="1" applyBorder="1" applyAlignment="1" applyProtection="1">
      <alignment horizontal="center" vertical="center"/>
    </xf>
    <xf numFmtId="0" fontId="99" fillId="4" borderId="58" xfId="2" applyFont="1" applyFill="1" applyBorder="1" applyAlignment="1" applyProtection="1">
      <alignment horizontal="center" vertical="center"/>
    </xf>
    <xf numFmtId="0" fontId="1" fillId="4" borderId="58" xfId="2" applyFont="1" applyFill="1" applyBorder="1" applyAlignment="1" applyProtection="1">
      <alignment horizontal="center" vertical="center"/>
    </xf>
    <xf numFmtId="0" fontId="98" fillId="4" borderId="58" xfId="2" applyFont="1" applyFill="1" applyBorder="1" applyAlignment="1" applyProtection="1">
      <alignment horizontal="center" vertical="center"/>
    </xf>
    <xf numFmtId="0" fontId="78" fillId="4" borderId="90" xfId="2" applyFont="1" applyFill="1" applyBorder="1" applyAlignment="1" applyProtection="1">
      <alignment horizontal="center" vertical="center"/>
    </xf>
    <xf numFmtId="0" fontId="78" fillId="4" borderId="59" xfId="2" applyFont="1" applyFill="1" applyBorder="1" applyAlignment="1" applyProtection="1">
      <alignment horizontal="center" vertical="center"/>
    </xf>
    <xf numFmtId="16" fontId="19" fillId="4" borderId="0" xfId="0" applyNumberFormat="1" applyFont="1" applyFill="1" applyBorder="1" applyAlignment="1">
      <alignment horizontal="center" vertical="center"/>
    </xf>
    <xf numFmtId="18" fontId="19" fillId="4" borderId="0" xfId="0" applyNumberFormat="1" applyFont="1" applyFill="1" applyBorder="1" applyAlignment="1">
      <alignment horizontal="center" vertical="center"/>
    </xf>
    <xf numFmtId="0" fontId="36" fillId="4" borderId="41" xfId="0" applyFont="1" applyFill="1" applyBorder="1" applyAlignment="1" applyProtection="1">
      <alignment horizontal="center" vertical="center"/>
    </xf>
    <xf numFmtId="16" fontId="19" fillId="4" borderId="65" xfId="0" applyNumberFormat="1" applyFont="1" applyFill="1" applyBorder="1" applyAlignment="1">
      <alignment horizontal="center" vertical="center"/>
    </xf>
    <xf numFmtId="18" fontId="19" fillId="4" borderId="65" xfId="0" applyNumberFormat="1" applyFont="1" applyFill="1" applyBorder="1" applyAlignment="1">
      <alignment horizontal="center" vertical="center"/>
    </xf>
    <xf numFmtId="20" fontId="43" fillId="4" borderId="65" xfId="0" applyNumberFormat="1" applyFont="1" applyFill="1" applyBorder="1" applyAlignment="1">
      <alignment horizontal="center" vertical="center"/>
    </xf>
    <xf numFmtId="16" fontId="19" fillId="4" borderId="53" xfId="0" applyNumberFormat="1" applyFont="1" applyFill="1" applyBorder="1" applyAlignment="1">
      <alignment horizontal="center" vertical="center"/>
    </xf>
    <xf numFmtId="18" fontId="19" fillId="4" borderId="53" xfId="0" applyNumberFormat="1" applyFont="1" applyFill="1" applyBorder="1" applyAlignment="1">
      <alignment horizontal="center" vertical="center"/>
    </xf>
    <xf numFmtId="16" fontId="19" fillId="4" borderId="60" xfId="0" applyNumberFormat="1" applyFont="1" applyFill="1" applyBorder="1" applyAlignment="1">
      <alignment horizontal="center" vertical="center"/>
    </xf>
    <xf numFmtId="16" fontId="19" fillId="4" borderId="61" xfId="0" applyNumberFormat="1" applyFont="1" applyFill="1" applyBorder="1" applyAlignment="1">
      <alignment horizontal="center" vertical="center"/>
    </xf>
    <xf numFmtId="18" fontId="19" fillId="4" borderId="60" xfId="0" applyNumberFormat="1" applyFont="1" applyFill="1" applyBorder="1" applyAlignment="1">
      <alignment horizontal="center" vertical="center"/>
    </xf>
    <xf numFmtId="18" fontId="19" fillId="4" borderId="61" xfId="0" applyNumberFormat="1" applyFont="1" applyFill="1" applyBorder="1" applyAlignment="1">
      <alignment horizontal="center" vertical="center"/>
    </xf>
    <xf numFmtId="20" fontId="43" fillId="4" borderId="60" xfId="0" applyNumberFormat="1" applyFont="1" applyFill="1" applyBorder="1" applyAlignment="1">
      <alignment horizontal="center" vertical="center"/>
    </xf>
    <xf numFmtId="20" fontId="43" fillId="4" borderId="61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1" fillId="5" borderId="37" xfId="0" applyFont="1" applyFill="1" applyBorder="1" applyAlignment="1">
      <alignment horizontal="center"/>
    </xf>
    <xf numFmtId="0" fontId="81" fillId="3" borderId="0" xfId="0" applyFont="1" applyFill="1" applyAlignment="1">
      <alignment horizontal="center" vertical="center" wrapText="1"/>
    </xf>
    <xf numFmtId="0" fontId="81" fillId="3" borderId="0" xfId="0" applyFont="1" applyFill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0" fontId="82" fillId="3" borderId="35" xfId="0" applyFont="1" applyFill="1" applyBorder="1" applyAlignment="1">
      <alignment horizontal="center"/>
    </xf>
    <xf numFmtId="0" fontId="50" fillId="3" borderId="36" xfId="0" applyFont="1" applyFill="1" applyBorder="1" applyAlignment="1">
      <alignment horizontal="center"/>
    </xf>
    <xf numFmtId="0" fontId="50" fillId="3" borderId="37" xfId="0" applyFont="1" applyFill="1" applyBorder="1" applyAlignment="1">
      <alignment horizontal="center"/>
    </xf>
    <xf numFmtId="0" fontId="50" fillId="3" borderId="46" xfId="0" applyFont="1" applyFill="1" applyBorder="1" applyAlignment="1">
      <alignment horizontal="center"/>
    </xf>
    <xf numFmtId="0" fontId="50" fillId="3" borderId="47" xfId="0" applyFont="1" applyFill="1" applyBorder="1" applyAlignment="1">
      <alignment horizontal="center"/>
    </xf>
    <xf numFmtId="0" fontId="50" fillId="3" borderId="48" xfId="0" applyFont="1" applyFill="1" applyBorder="1" applyAlignment="1">
      <alignment horizontal="center"/>
    </xf>
    <xf numFmtId="0" fontId="81" fillId="3" borderId="0" xfId="2" applyFont="1" applyFill="1" applyAlignment="1">
      <alignment horizontal="center" vertical="center"/>
    </xf>
    <xf numFmtId="0" fontId="65" fillId="5" borderId="35" xfId="2" applyFont="1" applyFill="1" applyBorder="1" applyAlignment="1">
      <alignment horizontal="center"/>
    </xf>
    <xf numFmtId="0" fontId="65" fillId="5" borderId="36" xfId="2" applyFont="1" applyFill="1" applyBorder="1" applyAlignment="1">
      <alignment horizontal="center"/>
    </xf>
    <xf numFmtId="0" fontId="65" fillId="5" borderId="37" xfId="2" applyFont="1" applyFill="1" applyBorder="1" applyAlignment="1">
      <alignment horizontal="center"/>
    </xf>
    <xf numFmtId="0" fontId="66" fillId="5" borderId="67" xfId="2" applyFont="1" applyFill="1" applyBorder="1" applyAlignment="1" applyProtection="1">
      <alignment horizontal="center"/>
    </xf>
    <xf numFmtId="0" fontId="66" fillId="5" borderId="68" xfId="2" applyFont="1" applyFill="1" applyBorder="1" applyAlignment="1" applyProtection="1">
      <alignment horizontal="center"/>
    </xf>
    <xf numFmtId="0" fontId="5" fillId="4" borderId="88" xfId="2" applyFont="1" applyFill="1" applyBorder="1" applyAlignment="1" applyProtection="1">
      <alignment horizontal="center" vertical="center"/>
    </xf>
    <xf numFmtId="0" fontId="5" fillId="4" borderId="91" xfId="2" applyFont="1" applyFill="1" applyBorder="1" applyAlignment="1" applyProtection="1">
      <alignment horizontal="center" vertical="center"/>
    </xf>
    <xf numFmtId="0" fontId="3" fillId="4" borderId="89" xfId="2" applyFont="1" applyFill="1" applyBorder="1" applyAlignment="1" applyProtection="1">
      <alignment horizontal="center" vertical="center"/>
    </xf>
    <xf numFmtId="0" fontId="3" fillId="4" borderId="58" xfId="2" applyFont="1" applyFill="1" applyBorder="1" applyAlignment="1" applyProtection="1">
      <alignment horizontal="center" vertical="center"/>
    </xf>
    <xf numFmtId="0" fontId="5" fillId="4" borderId="89" xfId="2" applyFont="1" applyFill="1" applyBorder="1" applyAlignment="1" applyProtection="1">
      <alignment horizontal="center" vertical="center"/>
    </xf>
    <xf numFmtId="0" fontId="5" fillId="4" borderId="58" xfId="2" applyFont="1" applyFill="1" applyBorder="1" applyAlignment="1" applyProtection="1">
      <alignment horizontal="center" vertical="center"/>
    </xf>
    <xf numFmtId="0" fontId="3" fillId="6" borderId="89" xfId="2" applyFont="1" applyFill="1" applyBorder="1" applyAlignment="1" applyProtection="1">
      <alignment horizontal="center" vertical="center"/>
    </xf>
    <xf numFmtId="0" fontId="3" fillId="6" borderId="58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center" vertical="center"/>
    </xf>
    <xf numFmtId="0" fontId="5" fillId="4" borderId="53" xfId="2" applyFont="1" applyFill="1" applyBorder="1" applyAlignment="1" applyProtection="1">
      <alignment horizontal="center" vertical="center"/>
    </xf>
    <xf numFmtId="165" fontId="87" fillId="4" borderId="53" xfId="3" applyNumberFormat="1" applyFill="1" applyBorder="1" applyAlignment="1">
      <alignment horizontal="center" vertical="center"/>
    </xf>
    <xf numFmtId="0" fontId="69" fillId="4" borderId="89" xfId="2" applyFont="1" applyFill="1" applyBorder="1" applyAlignment="1" applyProtection="1">
      <alignment horizontal="center" vertical="center"/>
    </xf>
    <xf numFmtId="0" fontId="69" fillId="4" borderId="58" xfId="2" applyFont="1" applyFill="1" applyBorder="1" applyAlignment="1" applyProtection="1">
      <alignment horizontal="center" vertical="center"/>
    </xf>
    <xf numFmtId="0" fontId="69" fillId="4" borderId="59" xfId="2" applyFont="1" applyFill="1" applyBorder="1" applyAlignment="1" applyProtection="1">
      <alignment horizontal="center" vertical="center"/>
    </xf>
    <xf numFmtId="0" fontId="5" fillId="4" borderId="92" xfId="2" applyFont="1" applyFill="1" applyBorder="1" applyAlignment="1" applyProtection="1">
      <alignment horizontal="center" vertical="center"/>
    </xf>
    <xf numFmtId="0" fontId="3" fillId="6" borderId="93" xfId="2" applyFont="1" applyFill="1" applyBorder="1" applyAlignment="1" applyProtection="1">
      <alignment horizontal="center" vertical="center"/>
    </xf>
    <xf numFmtId="0" fontId="5" fillId="4" borderId="93" xfId="2" applyFont="1" applyFill="1" applyBorder="1" applyAlignment="1" applyProtection="1">
      <alignment horizontal="center" vertical="center"/>
    </xf>
    <xf numFmtId="0" fontId="3" fillId="4" borderId="93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84" fillId="4" borderId="89" xfId="2" applyFont="1" applyFill="1" applyBorder="1" applyAlignment="1" applyProtection="1">
      <alignment horizontal="center" vertical="center"/>
    </xf>
    <xf numFmtId="0" fontId="84" fillId="4" borderId="58" xfId="2" applyFont="1" applyFill="1" applyBorder="1" applyAlignment="1" applyProtection="1">
      <alignment horizontal="center" vertical="center"/>
    </xf>
    <xf numFmtId="0" fontId="2" fillId="4" borderId="53" xfId="2" applyFont="1" applyFill="1" applyBorder="1" applyAlignment="1" applyProtection="1">
      <alignment horizontal="center" vertical="center"/>
    </xf>
    <xf numFmtId="0" fontId="84" fillId="4" borderId="93" xfId="2" applyFont="1" applyFill="1" applyBorder="1" applyAlignment="1" applyProtection="1">
      <alignment horizontal="center" vertical="center"/>
    </xf>
    <xf numFmtId="0" fontId="5" fillId="4" borderId="65" xfId="2" applyFont="1" applyFill="1" applyBorder="1" applyAlignment="1" applyProtection="1">
      <alignment horizontal="center" vertical="center"/>
    </xf>
    <xf numFmtId="165" fontId="87" fillId="4" borderId="65" xfId="3" applyNumberFormat="1" applyFill="1" applyBorder="1" applyAlignment="1">
      <alignment horizontal="center" vertical="center"/>
    </xf>
    <xf numFmtId="0" fontId="69" fillId="4" borderId="93" xfId="2" applyFont="1" applyFill="1" applyBorder="1" applyAlignment="1" applyProtection="1">
      <alignment horizontal="center" vertical="center"/>
    </xf>
    <xf numFmtId="0" fontId="3" fillId="4" borderId="88" xfId="2" applyFont="1" applyFill="1" applyBorder="1" applyAlignment="1" applyProtection="1">
      <alignment horizontal="center" vertical="center"/>
    </xf>
    <xf numFmtId="0" fontId="99" fillId="4" borderId="53" xfId="2" applyFont="1" applyFill="1" applyBorder="1" applyAlignment="1" applyProtection="1">
      <alignment horizontal="center" vertical="center" wrapText="1"/>
    </xf>
    <xf numFmtId="0" fontId="99" fillId="4" borderId="65" xfId="2" applyFont="1" applyFill="1" applyBorder="1" applyAlignment="1" applyProtection="1">
      <alignment horizontal="center" vertical="center" wrapText="1"/>
    </xf>
    <xf numFmtId="0" fontId="98" fillId="4" borderId="89" xfId="2" applyFont="1" applyFill="1" applyBorder="1" applyAlignment="1" applyProtection="1">
      <alignment horizontal="center" vertical="center" wrapText="1"/>
    </xf>
    <xf numFmtId="0" fontId="78" fillId="4" borderId="94" xfId="2" applyFont="1" applyFill="1" applyBorder="1" applyAlignment="1" applyProtection="1">
      <alignment horizontal="center" vertical="center"/>
    </xf>
    <xf numFmtId="0" fontId="66" fillId="5" borderId="9" xfId="0" applyFont="1" applyFill="1" applyBorder="1" applyAlignment="1" applyProtection="1">
      <alignment horizontal="center"/>
    </xf>
    <xf numFmtId="0" fontId="80" fillId="5" borderId="9" xfId="0" applyFont="1" applyFill="1" applyBorder="1" applyAlignment="1" applyProtection="1">
      <alignment horizontal="left"/>
    </xf>
    <xf numFmtId="0" fontId="31" fillId="5" borderId="9" xfId="0" applyFont="1" applyFill="1" applyBorder="1" applyAlignment="1" applyProtection="1">
      <alignment horizontal="center"/>
    </xf>
    <xf numFmtId="0" fontId="43" fillId="5" borderId="9" xfId="0" applyFont="1" applyFill="1" applyBorder="1" applyAlignment="1" applyProtection="1">
      <alignment horizontal="left"/>
    </xf>
    <xf numFmtId="0" fontId="48" fillId="4" borderId="0" xfId="0" applyFont="1" applyFill="1" applyBorder="1" applyAlignment="1" applyProtection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1" fillId="5" borderId="9" xfId="0" applyFont="1" applyFill="1" applyBorder="1" applyAlignment="1" applyProtection="1">
      <alignment horizontal="center" vertical="center"/>
    </xf>
    <xf numFmtId="0" fontId="43" fillId="5" borderId="9" xfId="0" applyFont="1" applyFill="1" applyBorder="1" applyAlignment="1" applyProtection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right" vertical="center"/>
    </xf>
    <xf numFmtId="0" fontId="8" fillId="0" borderId="23" xfId="0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4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0</xdr:row>
      <xdr:rowOff>47625</xdr:rowOff>
    </xdr:from>
    <xdr:to>
      <xdr:col>25</xdr:col>
      <xdr:colOff>95250</xdr:colOff>
      <xdr:row>1</xdr:row>
      <xdr:rowOff>352425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0</xdr:row>
      <xdr:rowOff>47625</xdr:rowOff>
    </xdr:from>
    <xdr:to>
      <xdr:col>25</xdr:col>
      <xdr:colOff>95250</xdr:colOff>
      <xdr:row>1</xdr:row>
      <xdr:rowOff>352425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47625"/>
          <a:ext cx="1447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380" t="s">
        <v>66</v>
      </c>
      <c r="C2" s="380"/>
      <c r="D2" s="380"/>
      <c r="E2" s="380"/>
      <c r="F2" s="380"/>
      <c r="G2" s="380"/>
      <c r="H2" s="380"/>
      <c r="I2" s="380"/>
      <c r="J2" s="380"/>
      <c r="K2" s="380"/>
    </row>
    <row r="3" spans="1:11" ht="15" x14ac:dyDescent="0.2">
      <c r="B3" s="381" t="s">
        <v>61</v>
      </c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5.5" thickBot="1" x14ac:dyDescent="0.35"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384" t="s">
        <v>50</v>
      </c>
      <c r="J9" s="385"/>
      <c r="K9" s="386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383" t="s">
        <v>11</v>
      </c>
      <c r="B13" s="383"/>
      <c r="C13" s="383"/>
      <c r="D13" s="383"/>
      <c r="E13" s="383"/>
      <c r="F13" s="36"/>
      <c r="J13" s="11"/>
      <c r="K13" s="9"/>
    </row>
    <row r="14" spans="1:11" x14ac:dyDescent="0.2">
      <c r="H14" s="12"/>
    </row>
    <row r="15" spans="1:11" x14ac:dyDescent="0.2">
      <c r="E15" s="377"/>
      <c r="F15" s="378"/>
      <c r="G15" s="378"/>
      <c r="H15" s="29"/>
    </row>
    <row r="16" spans="1:11" x14ac:dyDescent="0.2">
      <c r="F16" s="28"/>
      <c r="H16" s="30"/>
    </row>
    <row r="17" spans="5:7" x14ac:dyDescent="0.2">
      <c r="E17" s="379"/>
      <c r="F17" s="379"/>
      <c r="G17" s="379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6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489" t="s">
        <v>67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42128</v>
      </c>
      <c r="M4" s="136">
        <f ca="1">NOW()</f>
        <v>42128.677861226854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536" t="s">
        <v>62</v>
      </c>
      <c r="C5" s="536"/>
      <c r="D5" s="536"/>
      <c r="E5" s="536" t="s">
        <v>38</v>
      </c>
      <c r="F5" s="536"/>
      <c r="G5" s="537" t="s">
        <v>39</v>
      </c>
      <c r="H5" s="537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 ca="1">SUM('- A -'!$N$31:$N$34)</f>
        <v>13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 ca="1">IF(AND('- A -'!N31=0,'- A -'!M31&lt;&gt;""),"1ero Grupo A",'- A -'!M31)</f>
        <v>FAC. ING. VOLLEY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 t="e">
        <f>SUM('- C -'!$H$31:$H$34)</f>
        <v>#REF!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 ca="1"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 ca="1">IF(AND('- A -'!N32=0,'- A -'!M32&lt;&gt;""),"2do Grupo A",'- A -'!M32)</f>
        <v>UN EQUIPO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 ca="1"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e">
        <f ca="1">IF(AND('- C -'!H31=0,'- C -'!G31&lt;&gt;""),"1ero Grupo B",'- C -'!G31)</f>
        <v>#REF!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e">
        <f ca="1">IF(AND(E15&lt;&gt;"",E17&lt;&gt;""),IF(OR(F15="",F17="",AND(F15=F17,OR(G15="",G17=""))),"GOF3",IF(F15=F17,IF(G15&gt;G17,E15,E17),IF(F15&gt;F17,E15,E17))),"")</f>
        <v>#REF!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 ca="1">IF(AND('- A -'!N32=0,'- A -'!M32&lt;&gt;""),"2do Grupo A",'- A -'!M32)</f>
        <v>UN EQUIPO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16</v>
      </c>
      <c r="S26" s="149">
        <f ca="1">MINUTE(M4)</f>
        <v>16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0.6777777777777777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6" type="noConversion"/>
  <conditionalFormatting sqref="G7 G9">
    <cfRule type="expression" dxfId="43" priority="1" stopIfTrue="1">
      <formula>IF(AND($F$7=$F$9,$F$7&lt;&gt;"",$F$9&lt;&gt;""),1,0)</formula>
    </cfRule>
  </conditionalFormatting>
  <conditionalFormatting sqref="G11 G13">
    <cfRule type="expression" dxfId="42" priority="2" stopIfTrue="1">
      <formula>IF(AND($F$11=$F$13,$F$11&lt;&gt;"",$F$13&lt;&gt;""),1,0)</formula>
    </cfRule>
  </conditionalFormatting>
  <conditionalFormatting sqref="G15 G17">
    <cfRule type="expression" dxfId="41" priority="3" stopIfTrue="1">
      <formula>IF(AND($F$15=$F$17,$F$15&lt;&gt;"",$F$17&lt;&gt;""),1,0)</formula>
    </cfRule>
  </conditionalFormatting>
  <conditionalFormatting sqref="G19 G21">
    <cfRule type="expression" dxfId="40" priority="4" stopIfTrue="1">
      <formula>IF(AND($F$19=$F$21,$F$19&lt;&gt;"",$F$21&lt;&gt;""),1,0)</formula>
    </cfRule>
  </conditionalFormatting>
  <conditionalFormatting sqref="G25 G23">
    <cfRule type="expression" dxfId="39" priority="5" stopIfTrue="1">
      <formula>IF(AND($F$23=$F$25,$F$23&lt;&gt;"",$F$25&lt;&gt;""),1,0)</formula>
    </cfRule>
  </conditionalFormatting>
  <conditionalFormatting sqref="G29 G31">
    <cfRule type="expression" dxfId="38" priority="6" stopIfTrue="1">
      <formula>IF(AND($F$29=$F$31,$F$29&lt;&gt;"",$F$31&lt;&gt;""),1,0)</formula>
    </cfRule>
  </conditionalFormatting>
  <conditionalFormatting sqref="G33 G35">
    <cfRule type="expression" dxfId="37" priority="7" stopIfTrue="1">
      <formula>IF(AND($F$33=$F$35,$F$33&lt;&gt;"",$F$35&lt;&gt;""),1,0)</formula>
    </cfRule>
  </conditionalFormatting>
  <conditionalFormatting sqref="G37 G39">
    <cfRule type="expression" dxfId="36" priority="8" stopIfTrue="1">
      <formula>IF(AND($F$37=$F$39,$F$37&lt;&gt;"",$F$39&lt;&gt;""),1,0)</formula>
    </cfRule>
  </conditionalFormatting>
  <conditionalFormatting sqref="A8:E8 D24 C11:C12 D16 D34">
    <cfRule type="expression" dxfId="35" priority="9" stopIfTrue="1">
      <formula>IF(OR($E$8="en juego",$E$8="hoy!"),1,0)</formula>
    </cfRule>
  </conditionalFormatting>
  <conditionalFormatting sqref="A38:B38 E38">
    <cfRule type="expression" dxfId="34" priority="10" stopIfTrue="1">
      <formula>IF(OR($E$38="en juego",$E$38="hoy!"),1,0)</formula>
    </cfRule>
  </conditionalFormatting>
  <conditionalFormatting sqref="A34:C34 E34 C38">
    <cfRule type="expression" dxfId="33" priority="11" stopIfTrue="1">
      <formula>IF(OR($E$34="en juego",$E$34="hoy!"),1,0)</formula>
    </cfRule>
  </conditionalFormatting>
  <conditionalFormatting sqref="A30:B30 E30">
    <cfRule type="expression" dxfId="32" priority="12" stopIfTrue="1">
      <formula>IF(OR($E$30="en juego",$E$30="hoy!"),1,0)</formula>
    </cfRule>
  </conditionalFormatting>
  <conditionalFormatting sqref="A24:C24 E24 C30">
    <cfRule type="expression" dxfId="31" priority="13" stopIfTrue="1">
      <formula>IF(OR($E$24="en juego",$E$24="hoy!"),1,0)</formula>
    </cfRule>
  </conditionalFormatting>
  <conditionalFormatting sqref="A20:B20 E20">
    <cfRule type="expression" dxfId="30" priority="14" stopIfTrue="1">
      <formula>IF(OR($E$20="en juego",$E$20="hoy!"),1,0)</formula>
    </cfRule>
  </conditionalFormatting>
  <conditionalFormatting sqref="A16:C16 E16 C20">
    <cfRule type="expression" dxfId="29" priority="15" stopIfTrue="1">
      <formula>IF(OR($E$16="en juego",$E$16="hoy!"),1,0)</formula>
    </cfRule>
  </conditionalFormatting>
  <conditionalFormatting sqref="A12:B12 D12:E12 D30 D20 D38">
    <cfRule type="expression" dxfId="28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489" t="s">
        <v>68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42128</v>
      </c>
      <c r="M4" s="194">
        <f ca="1">NOW()</f>
        <v>42128.677861226854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108</v>
      </c>
      <c r="C5" s="181" t="s">
        <v>109</v>
      </c>
      <c r="D5" s="181" t="s">
        <v>110</v>
      </c>
      <c r="E5" s="538" t="s">
        <v>63</v>
      </c>
      <c r="F5" s="538"/>
      <c r="G5" s="539" t="s">
        <v>64</v>
      </c>
      <c r="H5" s="539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 ca="1">IF(AND('- A -'!N31=0,'- A -'!M31&lt;&gt;""),"1ero Grupo A",'- A -'!M31)</f>
        <v>FAC. ING. VOLLEY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104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 ca="1">IF(AND(E7&lt;&gt;"",E9&lt;&gt;""),IF(OR(F7="",F9="",AND(F7=F9,OR(G7="",G9=""))),"GCFA",IF(F7=F9,IF(G7&gt;G9,E7,E9),IF(F7&gt;F9,E7,E9))),"")</f>
        <v>FAC. ING. VOLLEY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 ca="1">IF(AND('- A -'!N32=0,'- A -'!M32&lt;&gt;""),"2do Grupo A",'- A -'!M32)</f>
        <v>UN EQUIPO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104</v>
      </c>
      <c r="C12" s="184">
        <v>41600</v>
      </c>
      <c r="D12" s="183" t="s">
        <v>107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 ca="1">IF(AND(E11&lt;&gt;"",E13&lt;&gt;""),IF(OR(F11="",F13="",AND(F11=F13,OR(G11="",G13=""))),"GCFB",IF(F11=F13,IF(G11&gt;G13,E11,E13),IF(F11&gt;F13,E11,E13))),"")</f>
        <v>UN EQUIPO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e">
        <f ca="1">IF(AND('- C -'!H31=0,'- C -'!G31&lt;&gt;""),"1ero Grupo B",'- C -'!G31)</f>
        <v>#REF!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105</v>
      </c>
      <c r="C16" s="184">
        <v>41600</v>
      </c>
      <c r="D16" s="183" t="s">
        <v>107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e">
        <f ca="1">IF(AND(E15&lt;&gt;"",E17&lt;&gt;""),IF(OR(F15="",F17="",AND(F15=F17,OR(G15="",G17=""))),"GCFC",IF(F15=F17,IF(G15&gt;G17,E15,E17),IF(F15&gt;F17,E15,E17))),"")</f>
        <v>#REF!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 ca="1">IF(AND('- A -'!N34=0,'- A -'!M34&lt;&gt;""),"4To Grupo A",'- A -'!M34)</f>
        <v>LOS PINGUINOS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e">
        <f ca="1">IF(AND('- C -'!H32=0,'- C -'!G32&lt;&gt;""),"2do Grupo B",'- C -'!G32)</f>
        <v>#REF!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104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e">
        <f ca="1">IF(AND(E19&lt;&gt;"",E21&lt;&gt;""),IF(OR(F19="",F21="",AND(F19=F21,OR(G19="",G21=""))),"GCFD",IF(F19=F21,IF(G19&gt;G21,E19,E21),IF(F19&gt;F21,E19,E21))),"")</f>
        <v>#REF!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 ca="1">IF(AND('- A -'!N33=0,'- A -'!M33&lt;&gt;""),"3ro Grupo A",'- A -'!M33)</f>
        <v>EL SALTO DEL NEGRITO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16</v>
      </c>
      <c r="S23" s="131">
        <f ca="1">MINUTE(M4)</f>
        <v>16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0.6777777777777777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6" type="noConversion"/>
  <conditionalFormatting sqref="G7 G9">
    <cfRule type="expression" dxfId="27" priority="8" stopIfTrue="1">
      <formula>IF(AND($F$7=$F$9,$F$7&lt;&gt;"",$F$9&lt;&gt;""),1,0)</formula>
    </cfRule>
  </conditionalFormatting>
  <conditionalFormatting sqref="G11 G13">
    <cfRule type="expression" dxfId="26" priority="9" stopIfTrue="1">
      <formula>IF(AND($F$11=$F$13,$F$11&lt;&gt;"",$F$13&lt;&gt;""),1,0)</formula>
    </cfRule>
  </conditionalFormatting>
  <conditionalFormatting sqref="G15 G17">
    <cfRule type="expression" dxfId="25" priority="10" stopIfTrue="1">
      <formula>IF(AND($F$15=$F$17,$F$15&lt;&gt;"",$F$17&lt;&gt;""),1,0)</formula>
    </cfRule>
  </conditionalFormatting>
  <conditionalFormatting sqref="G19 G21">
    <cfRule type="expression" dxfId="24" priority="11" stopIfTrue="1">
      <formula>IF(AND($F$19=$F$21,$F$19&lt;&gt;"",$F$21&lt;&gt;""),1,0)</formula>
    </cfRule>
  </conditionalFormatting>
  <conditionalFormatting sqref="A8 C8:E8 C12">
    <cfRule type="expression" dxfId="23" priority="12" stopIfTrue="1">
      <formula>IF(OR($E$8="en juego",$E$8="hoy!"),1,0)</formula>
    </cfRule>
  </conditionalFormatting>
  <conditionalFormatting sqref="A12 D12:E12 D20">
    <cfRule type="expression" dxfId="22" priority="13" stopIfTrue="1">
      <formula>IF(OR($E$12="en juego",$E$12="hoy!"),1,0)</formula>
    </cfRule>
  </conditionalFormatting>
  <conditionalFormatting sqref="A16 E16">
    <cfRule type="expression" dxfId="21" priority="14" stopIfTrue="1">
      <formula>IF(OR($E$16="en juego",$E$16="hoy!"),1,0)</formula>
    </cfRule>
  </conditionalFormatting>
  <conditionalFormatting sqref="A20:B20 E20">
    <cfRule type="expression" dxfId="20" priority="15" stopIfTrue="1">
      <formula>IF(OR($E$20="en juego",$E$20="hoy!"),1,0)</formula>
    </cfRule>
  </conditionalFormatting>
  <conditionalFormatting sqref="D16">
    <cfRule type="expression" dxfId="19" priority="6" stopIfTrue="1">
      <formula>IF(OR($E$12="en juego",$E$12="hoy!"),1,0)</formula>
    </cfRule>
  </conditionalFormatting>
  <conditionalFormatting sqref="B16">
    <cfRule type="expression" dxfId="18" priority="5" stopIfTrue="1">
      <formula>IF(OR($E$20="en juego",$E$20="hoy!"),1,0)</formula>
    </cfRule>
  </conditionalFormatting>
  <conditionalFormatting sqref="B12">
    <cfRule type="expression" dxfId="17" priority="4" stopIfTrue="1">
      <formula>IF(OR($E$20="en juego",$E$20="hoy!"),1,0)</formula>
    </cfRule>
  </conditionalFormatting>
  <conditionalFormatting sqref="B8">
    <cfRule type="expression" dxfId="16" priority="3" stopIfTrue="1">
      <formula>IF(OR($E$20="en juego",$E$20="hoy!"),1,0)</formula>
    </cfRule>
  </conditionalFormatting>
  <conditionalFormatting sqref="C16">
    <cfRule type="expression" dxfId="15" priority="2" stopIfTrue="1">
      <formula>IF(OR($E$8="en juego",$E$8="hoy!"),1,0)</formula>
    </cfRule>
  </conditionalFormatting>
  <conditionalFormatting sqref="C20">
    <cfRule type="expression" dxfId="14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489" t="s">
        <v>96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42128</v>
      </c>
      <c r="M4" s="194">
        <f ca="1">NOW()</f>
        <v>42128.677861226854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108</v>
      </c>
      <c r="C5" s="181" t="s">
        <v>109</v>
      </c>
      <c r="D5" s="181" t="s">
        <v>110</v>
      </c>
      <c r="E5" s="536" t="s">
        <v>63</v>
      </c>
      <c r="F5" s="536"/>
      <c r="G5" s="537" t="s">
        <v>64</v>
      </c>
      <c r="H5" s="537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 ca="1">'Cuartos de Final'!J8</f>
        <v>FAC. ING. VOLLEY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104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 ca="1"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 ca="1">'Cuartos de Final'!J12</f>
        <v>UN EQUIPO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e">
        <f ca="1">'Cuartos de Final'!J16</f>
        <v>#REF!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106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e">
        <f ca="1">IF(AND(E11&lt;&gt;"",E13&lt;&gt;""),IF(OR(F11="",F13="",AND(F11=F13,OR(G11="",G13=""))),"GSF2",IF(F11=F13,IF(G11&gt;G13,E11,E13),IF(F11&gt;F13,E11,E13))),"")</f>
        <v>#REF!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e">
        <f ca="1">'Cuartos de Final'!J20</f>
        <v>#REF!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16</v>
      </c>
      <c r="S23" s="115">
        <f ca="1">MINUTE(M4)</f>
        <v>16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0.6777777777777777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6" type="noConversion"/>
  <conditionalFormatting sqref="G7 G9">
    <cfRule type="expression" dxfId="13" priority="6" stopIfTrue="1">
      <formula>IF(AND($F$7=$F$9,$F$7&lt;&gt;"",$F$9&lt;&gt;""),1,0)</formula>
    </cfRule>
  </conditionalFormatting>
  <conditionalFormatting sqref="G11 G13">
    <cfRule type="expression" dxfId="12" priority="7" stopIfTrue="1">
      <formula>IF(AND($F$11=$F$13,$F$11&lt;&gt;"",$F$13&lt;&gt;""),1,0)</formula>
    </cfRule>
  </conditionalFormatting>
  <conditionalFormatting sqref="A8 E8">
    <cfRule type="expression" dxfId="11" priority="8" stopIfTrue="1">
      <formula>IF(OR($E$8="hoy!",$E$8="en juego"),1,0)</formula>
    </cfRule>
  </conditionalFormatting>
  <conditionalFormatting sqref="A12 E12">
    <cfRule type="expression" dxfId="10" priority="9" stopIfTrue="1">
      <formula>IF(OR($E$12="hoy!",$E$12="en juego"),1,0)</formula>
    </cfRule>
  </conditionalFormatting>
  <conditionalFormatting sqref="C8:D8">
    <cfRule type="expression" dxfId="9" priority="4" stopIfTrue="1">
      <formula>IF(OR($E$8="en juego",$E$8="hoy!"),1,0)</formula>
    </cfRule>
  </conditionalFormatting>
  <conditionalFormatting sqref="B8">
    <cfRule type="expression" dxfId="8" priority="3" stopIfTrue="1">
      <formula>IF(OR($E$20="en juego",$E$20="hoy!"),1,0)</formula>
    </cfRule>
  </conditionalFormatting>
  <conditionalFormatting sqref="C12:D12">
    <cfRule type="expression" dxfId="7" priority="2" stopIfTrue="1">
      <formula>IF(OR($E$8="en juego",$E$8="hoy!"),1,0)</formula>
    </cfRule>
  </conditionalFormatting>
  <conditionalFormatting sqref="B12">
    <cfRule type="expression" dxfId="6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541" t="s">
        <v>69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42128</v>
      </c>
      <c r="M4" s="194">
        <f ca="1">NOW()</f>
        <v>42128.677861342592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108</v>
      </c>
      <c r="C7" s="181" t="s">
        <v>109</v>
      </c>
      <c r="D7" s="181" t="s">
        <v>110</v>
      </c>
      <c r="E7" s="543" t="s">
        <v>38</v>
      </c>
      <c r="F7" s="543"/>
      <c r="G7" s="544" t="s">
        <v>39</v>
      </c>
      <c r="H7" s="544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 ca="1"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104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e">
        <f ca="1">IF(AND(E9&lt;&gt;"",E11&lt;&gt;""),IF(OR(F9="",F11="",AND(F9=F11,OR(G9="",G11=""))),"CAMPEÓN",IF(F9=F11,IF(G9&gt;G11,E9,E11),IF(F9&gt;F11,E9,E11))),"")</f>
        <v>#REF!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e">
        <f ca="1">Semifinal!J12</f>
        <v>#REF!</v>
      </c>
      <c r="F11" s="75"/>
      <c r="G11" s="81"/>
      <c r="H11" s="48"/>
      <c r="I11" s="540" t="e">
        <f ca="1">IF(OR(J10="CAMPEÓN",J10=""),"","CAMPEONES DE INGENIERIA 2013 II")</f>
        <v>#REF!</v>
      </c>
      <c r="J11" s="540"/>
      <c r="K11" s="540"/>
      <c r="L11" s="540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16</v>
      </c>
      <c r="S27" s="53">
        <f ca="1">MINUTE(M4)</f>
        <v>16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0.6777777777777777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6" type="noConversion"/>
  <conditionalFormatting sqref="G9 G11">
    <cfRule type="expression" dxfId="5" priority="5" stopIfTrue="1">
      <formula>IF(AND($F$9=$F$11,$F$9&lt;&gt;"",$F$11&lt;&gt;""),1,0)</formula>
    </cfRule>
  </conditionalFormatting>
  <conditionalFormatting sqref="J10">
    <cfRule type="cellIs" dxfId="4" priority="6" stopIfTrue="1" operator="notEqual">
      <formula>"CAMPEON"</formula>
    </cfRule>
  </conditionalFormatting>
  <conditionalFormatting sqref="A9">
    <cfRule type="expression" dxfId="3" priority="3" stopIfTrue="1">
      <formula>IF(OR(#REF!="en juego",#REF!="hoy!"),1,0)</formula>
    </cfRule>
  </conditionalFormatting>
  <conditionalFormatting sqref="A16 E10">
    <cfRule type="expression" dxfId="2" priority="33" stopIfTrue="1">
      <formula>IF(OR($E$10="en juego",$E$10="hoy!"),1,0)</formula>
    </cfRule>
  </conditionalFormatting>
  <conditionalFormatting sqref="C10:D10">
    <cfRule type="expression" dxfId="1" priority="2" stopIfTrue="1">
      <formula>IF(OR($E$8="en juego",$E$8="hoy!"),1,0)</formula>
    </cfRule>
  </conditionalFormatting>
  <conditionalFormatting sqref="B10">
    <cfRule type="expression" dxfId="0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545" t="s">
        <v>3</v>
      </c>
      <c r="C2" s="546"/>
      <c r="D2" s="546"/>
      <c r="E2" s="546"/>
      <c r="F2" s="547"/>
      <c r="I2" s="545" t="s">
        <v>4</v>
      </c>
      <c r="J2" s="546"/>
      <c r="K2" s="546"/>
      <c r="L2" s="546"/>
      <c r="M2" s="547"/>
      <c r="P2" s="545" t="s">
        <v>5</v>
      </c>
      <c r="Q2" s="546"/>
      <c r="R2" s="546"/>
      <c r="S2" s="546"/>
      <c r="T2" s="547"/>
      <c r="W2" s="545" t="s">
        <v>6</v>
      </c>
      <c r="X2" s="546"/>
      <c r="Y2" s="546"/>
      <c r="Z2" s="546"/>
      <c r="AA2" s="547"/>
    </row>
    <row r="3" spans="2:27" ht="5.0999999999999996" customHeight="1" x14ac:dyDescent="0.2"/>
    <row r="4" spans="2:27" x14ac:dyDescent="0.2">
      <c r="B4" s="15" t="str">
        <f ca="1">'- A -'!B6</f>
        <v>UN EQUIPO</v>
      </c>
      <c r="C4" s="31">
        <f>IF('- A -'!F6&lt;&gt;"",'- A -'!F6,"")</f>
        <v>2</v>
      </c>
      <c r="D4" s="17"/>
      <c r="E4" s="31">
        <f>IF('- A -'!H6&lt;&gt;"",'- A -'!H6,"")</f>
        <v>0</v>
      </c>
      <c r="F4" s="16" t="str">
        <f ca="1">'- A -'!L6</f>
        <v>POLVAZZO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A -'!B7</f>
        <v>FAC. ING. VOLLEY</v>
      </c>
      <c r="C6" s="31">
        <f>IF('- A -'!F7&lt;&gt;"",'- A -'!F7,"")</f>
        <v>2</v>
      </c>
      <c r="D6" s="17"/>
      <c r="E6" s="31">
        <f>IF('- A -'!H7&lt;&gt;"",'- A -'!H7,"")</f>
        <v>0</v>
      </c>
      <c r="F6" s="16" t="str">
        <f ca="1">'- A -'!L7</f>
        <v>EL SALTO DEL NEGRITO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A -'!B8</f>
        <v>LOS SOTERRADOS</v>
      </c>
      <c r="C8" s="31" t="str">
        <f>IF('- A -'!F8&lt;&gt;"",'- A -'!F8,"")</f>
        <v/>
      </c>
      <c r="D8" s="17"/>
      <c r="E8" s="31" t="str">
        <f>IF('- A -'!H8&lt;&gt;"",'- A -'!H8,"")</f>
        <v/>
      </c>
      <c r="F8" s="16" t="str">
        <f ca="1">'- A -'!L8</f>
        <v>LOS PINGUINOS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A -'!B9</f>
        <v>UN EQUIPO</v>
      </c>
      <c r="C10" s="31">
        <f>IF('- A -'!F9&lt;&gt;"",'- A -'!F9,"")</f>
        <v>1</v>
      </c>
      <c r="D10" s="17"/>
      <c r="E10" s="31">
        <f>IF('- A -'!H9&lt;&gt;"",'- A -'!H9,"")</f>
        <v>2</v>
      </c>
      <c r="F10" s="16" t="str">
        <f ca="1">'- A -'!L9</f>
        <v>FAC. ING. VOLLEY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A -'!B10</f>
        <v>POLVAZZO</v>
      </c>
      <c r="C12" s="31" t="str">
        <f>IF('- A -'!F10&lt;&gt;"",'- A -'!F10,"")</f>
        <v/>
      </c>
      <c r="D12" s="17"/>
      <c r="E12" s="31" t="str">
        <f>IF('- A -'!H10&lt;&gt;"",'- A -'!H10,"")</f>
        <v/>
      </c>
      <c r="F12" s="16" t="str">
        <f ca="1">'- A -'!L10</f>
        <v>LOS SOTERRADOS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A -'!B11</f>
        <v>EL SALTO DEL NEGRITO</v>
      </c>
      <c r="C14" s="31">
        <f>IF('- A -'!F11&lt;&gt;"",'- A -'!F11,"")</f>
        <v>0</v>
      </c>
      <c r="D14" s="17"/>
      <c r="E14" s="31">
        <f>IF('- A -'!H11&lt;&gt;"",'- A -'!H11,"")</f>
        <v>2</v>
      </c>
      <c r="F14" s="16" t="str">
        <f ca="1">'- A -'!L11</f>
        <v>LOS PINGUINOS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545" t="s">
        <v>10</v>
      </c>
      <c r="C16" s="546"/>
      <c r="D16" s="546"/>
      <c r="E16" s="546"/>
      <c r="F16" s="547"/>
      <c r="I16" s="545" t="s">
        <v>9</v>
      </c>
      <c r="J16" s="546"/>
      <c r="K16" s="546"/>
      <c r="L16" s="546"/>
      <c r="M16" s="547"/>
      <c r="P16" s="545" t="s">
        <v>8</v>
      </c>
      <c r="Q16" s="546"/>
      <c r="R16" s="546"/>
      <c r="S16" s="546"/>
      <c r="T16" s="547"/>
      <c r="W16" s="545" t="s">
        <v>7</v>
      </c>
      <c r="X16" s="546"/>
      <c r="Y16" s="546"/>
      <c r="Z16" s="546"/>
      <c r="AA16" s="547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545" t="s">
        <v>48</v>
      </c>
      <c r="C30" s="546"/>
      <c r="D30" s="546"/>
      <c r="E30" s="546"/>
      <c r="F30" s="547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556"/>
      <c r="C32" s="556"/>
      <c r="E32" s="556"/>
      <c r="F32" s="556"/>
      <c r="I32" s="545" t="s">
        <v>0</v>
      </c>
      <c r="J32" s="546"/>
      <c r="K32" s="546"/>
      <c r="L32" s="546"/>
      <c r="M32" s="547"/>
    </row>
    <row r="33" spans="2:30" s="15" customFormat="1" ht="6" customHeight="1" x14ac:dyDescent="0.2">
      <c r="B33" s="548" t="str">
        <f ca="1">'Octavos de Final'!E7</f>
        <v>FAC. ING. VOLLEY</v>
      </c>
      <c r="C33" s="554" t="str">
        <f>IF('Octavos de Final'!F7&lt;&gt;"",'Octavos de Final'!F7,"")</f>
        <v/>
      </c>
      <c r="D33" s="17"/>
      <c r="E33" s="552" t="str">
        <f>IF('Octavos de Final'!F9&lt;&gt;"",'Octavos de Final'!F9,"")</f>
        <v/>
      </c>
      <c r="F33" s="550" t="str">
        <f>'Octavos de Final'!E9</f>
        <v>MULAX F.C.</v>
      </c>
      <c r="G33" s="23"/>
    </row>
    <row r="34" spans="2:30" s="15" customFormat="1" ht="6" customHeight="1" x14ac:dyDescent="0.2">
      <c r="B34" s="549"/>
      <c r="C34" s="555"/>
      <c r="D34" s="17"/>
      <c r="E34" s="553"/>
      <c r="F34" s="551"/>
      <c r="G34" s="21"/>
    </row>
    <row r="35" spans="2:30" s="15" customFormat="1" ht="6" customHeight="1" x14ac:dyDescent="0.2">
      <c r="B35" s="17"/>
      <c r="F35" s="17"/>
      <c r="G35" s="22"/>
      <c r="H35" s="23"/>
      <c r="I35" s="548" t="str">
        <f ca="1">'Cuartos de Final'!E7</f>
        <v>FAC. ING. VOLLEY</v>
      </c>
      <c r="J35" s="554">
        <f>IF('Cuartos de Final'!F7&lt;&gt;"",'Cuartos de Final'!F7,"")</f>
        <v>1</v>
      </c>
      <c r="K35" s="27"/>
      <c r="L35" s="554">
        <f>IF('Cuartos de Final'!F9&lt;&gt;"",'Cuartos de Final'!F9,"")</f>
        <v>0</v>
      </c>
      <c r="M35" s="557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549"/>
      <c r="J36" s="555"/>
      <c r="K36" s="27"/>
      <c r="L36" s="555"/>
      <c r="M36" s="558"/>
      <c r="N36" s="21"/>
    </row>
    <row r="37" spans="2:30" s="15" customFormat="1" ht="12.75" customHeight="1" thickBot="1" x14ac:dyDescent="0.25">
      <c r="B37" s="556"/>
      <c r="C37" s="556"/>
      <c r="E37" s="556"/>
      <c r="F37" s="556"/>
      <c r="G37" s="22"/>
      <c r="I37" s="32"/>
      <c r="J37" s="32"/>
      <c r="K37" s="32"/>
      <c r="L37" s="32"/>
      <c r="M37" s="32"/>
      <c r="N37" s="22"/>
      <c r="P37" s="545" t="s">
        <v>1</v>
      </c>
      <c r="Q37" s="546"/>
      <c r="R37" s="546"/>
      <c r="S37" s="546"/>
      <c r="T37" s="547"/>
    </row>
    <row r="38" spans="2:30" s="15" customFormat="1" ht="6" customHeight="1" x14ac:dyDescent="0.2">
      <c r="B38" s="548" t="str">
        <f ca="1">'Octavos de Final'!E11</f>
        <v>UN EQUIPO</v>
      </c>
      <c r="C38" s="554" t="str">
        <f>IF('Octavos de Final'!F11&lt;&gt;"",'Octavos de Final'!F11,"")</f>
        <v/>
      </c>
      <c r="D38" s="17"/>
      <c r="E38" s="552" t="str">
        <f>IF('Octavos de Final'!F13&lt;&gt;"",'Octavos de Final'!F13,"")</f>
        <v/>
      </c>
      <c r="F38" s="550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549"/>
      <c r="C39" s="555"/>
      <c r="D39" s="17"/>
      <c r="E39" s="553"/>
      <c r="F39" s="551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548" t="str">
        <f ca="1">Semifinal!E7</f>
        <v>FAC. ING. VOLLEY</v>
      </c>
      <c r="Q40" s="554" t="str">
        <f>IF(Semifinal!F7&lt;&gt;"",Semifinal!F7,"")</f>
        <v/>
      </c>
      <c r="R40" s="27"/>
      <c r="S40" s="554" t="str">
        <f>IF(Semifinal!F9&lt;&gt;"",Semifinal!F9,"")</f>
        <v/>
      </c>
      <c r="T40" s="557" t="str">
        <f ca="1">Semifinal!E9</f>
        <v>UN EQUIPO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549"/>
      <c r="Q41" s="555"/>
      <c r="R41" s="27"/>
      <c r="S41" s="555"/>
      <c r="T41" s="558"/>
      <c r="U41" s="21"/>
    </row>
    <row r="42" spans="2:30" s="15" customFormat="1" ht="12.75" customHeight="1" x14ac:dyDescent="0.2">
      <c r="B42" s="556"/>
      <c r="C42" s="556"/>
      <c r="E42" s="556"/>
      <c r="F42" s="556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548" t="e">
        <f>'Octavos de Final'!E23</f>
        <v>#REF!</v>
      </c>
      <c r="C43" s="554" t="str">
        <f>IF('Octavos de Final'!F23&lt;&gt;"",'Octavos de Final'!F23,"")</f>
        <v/>
      </c>
      <c r="D43" s="17"/>
      <c r="E43" s="552" t="str">
        <f>IF('Octavos de Final'!F25&lt;&gt;"",'Octavos de Final'!F25,"")</f>
        <v/>
      </c>
      <c r="F43" s="550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549"/>
      <c r="C44" s="555"/>
      <c r="D44" s="17"/>
      <c r="E44" s="553"/>
      <c r="F44" s="551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548" t="str">
        <f ca="1">'Cuartos de Final'!E11</f>
        <v>UN EQUIPO</v>
      </c>
      <c r="J45" s="554">
        <f>IF('Cuartos de Final'!F11&lt;&gt;"",'Cuartos de Final'!F11,"")</f>
        <v>1</v>
      </c>
      <c r="K45" s="27"/>
      <c r="L45" s="554">
        <f>IF('Cuartos de Final'!F13&lt;&gt;"",'Cuartos de Final'!F13,"")</f>
        <v>0</v>
      </c>
      <c r="M45" s="557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566" t="s">
        <v>2</v>
      </c>
      <c r="X45" s="567"/>
      <c r="Y45" s="567"/>
      <c r="Z45" s="567"/>
      <c r="AA45" s="568"/>
      <c r="AC45" s="572"/>
      <c r="AD45" s="572"/>
    </row>
    <row r="46" spans="2:30" s="15" customFormat="1" ht="6" customHeight="1" thickBot="1" x14ac:dyDescent="0.25">
      <c r="B46" s="17"/>
      <c r="F46" s="17"/>
      <c r="G46" s="22"/>
      <c r="I46" s="549"/>
      <c r="J46" s="555"/>
      <c r="K46" s="27"/>
      <c r="L46" s="555"/>
      <c r="M46" s="558"/>
      <c r="P46" s="32"/>
      <c r="Q46" s="32"/>
      <c r="R46" s="32"/>
      <c r="S46" s="32"/>
      <c r="T46" s="32"/>
      <c r="U46" s="22"/>
      <c r="W46" s="569"/>
      <c r="X46" s="570"/>
      <c r="Y46" s="570"/>
      <c r="Z46" s="570"/>
      <c r="AA46" s="571"/>
      <c r="AC46" s="572"/>
      <c r="AD46" s="572"/>
    </row>
    <row r="47" spans="2:30" s="15" customFormat="1" ht="12.75" customHeight="1" x14ac:dyDescent="0.2">
      <c r="B47" s="556"/>
      <c r="C47" s="556"/>
      <c r="E47" s="556"/>
      <c r="F47" s="556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73" t="s">
        <v>57</v>
      </c>
      <c r="AD47" s="573"/>
    </row>
    <row r="48" spans="2:30" s="15" customFormat="1" ht="6" customHeight="1" x14ac:dyDescent="0.2">
      <c r="B48" s="548" t="e">
        <f>'Octavos de Final'!E29</f>
        <v>#REF!</v>
      </c>
      <c r="C48" s="554" t="str">
        <f>IF('Octavos de Final'!F29&lt;&gt;"",'Octavos de Final'!F29,"")</f>
        <v/>
      </c>
      <c r="D48" s="17"/>
      <c r="E48" s="552" t="str">
        <f>IF('Octavos de Final'!F31&lt;&gt;"",'Octavos de Final'!F31,"")</f>
        <v/>
      </c>
      <c r="F48" s="550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548" t="str">
        <f ca="1">FINAL!E9</f>
        <v>GSF1</v>
      </c>
      <c r="X48" s="554" t="str">
        <f>IF(FINAL!F9&lt;&gt;"",FINAL!F9,"")</f>
        <v/>
      </c>
      <c r="Y48" s="27"/>
      <c r="Z48" s="554" t="str">
        <f>IF(FINAL!F11&lt;&gt;"",FINAL!F11,"")</f>
        <v/>
      </c>
      <c r="AA48" s="557" t="e">
        <f ca="1">FINAL!E11</f>
        <v>#REF!</v>
      </c>
      <c r="AB48" s="33"/>
      <c r="AC48" s="552" t="e">
        <f ca="1">FINAL!J10</f>
        <v>#REF!</v>
      </c>
      <c r="AD48" s="552"/>
    </row>
    <row r="49" spans="2:30" s="15" customFormat="1" ht="6" customHeight="1" x14ac:dyDescent="0.2">
      <c r="B49" s="549"/>
      <c r="C49" s="555"/>
      <c r="D49" s="17"/>
      <c r="E49" s="553"/>
      <c r="F49" s="551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549"/>
      <c r="X49" s="555"/>
      <c r="Y49" s="27"/>
      <c r="Z49" s="555"/>
      <c r="AA49" s="558"/>
      <c r="AB49" s="32"/>
      <c r="AC49" s="553"/>
      <c r="AD49" s="553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562"/>
      <c r="X51" s="562"/>
      <c r="Y51" s="562"/>
      <c r="Z51" s="562"/>
      <c r="AA51" s="562"/>
    </row>
    <row r="52" spans="2:30" s="15" customFormat="1" ht="12.75" customHeight="1" x14ac:dyDescent="0.2">
      <c r="B52" s="556"/>
      <c r="C52" s="556"/>
      <c r="E52" s="556"/>
      <c r="F52" s="556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548" t="e">
        <f ca="1">'Octavos de Final'!E15</f>
        <v>#REF!</v>
      </c>
      <c r="C53" s="554" t="str">
        <f>IF('Octavos de Final'!F15&lt;&gt;"",'Octavos de Final'!F15,"")</f>
        <v/>
      </c>
      <c r="D53" s="17"/>
      <c r="E53" s="552" t="str">
        <f>IF('Octavos de Final'!F17&lt;&gt;"",'Octavos de Final'!F17,"")</f>
        <v/>
      </c>
      <c r="F53" s="550" t="str">
        <f ca="1">'Octavos de Final'!E17</f>
        <v>UN EQUIPO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563"/>
      <c r="X53" s="564"/>
      <c r="Y53" s="37"/>
      <c r="Z53" s="564"/>
      <c r="AA53" s="565"/>
    </row>
    <row r="54" spans="2:30" s="15" customFormat="1" ht="6" customHeight="1" x14ac:dyDescent="0.2">
      <c r="B54" s="549"/>
      <c r="C54" s="555"/>
      <c r="D54" s="17"/>
      <c r="E54" s="553"/>
      <c r="F54" s="551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563"/>
      <c r="X54" s="564"/>
      <c r="Y54" s="37"/>
      <c r="Z54" s="564"/>
      <c r="AA54" s="565"/>
    </row>
    <row r="55" spans="2:30" s="15" customFormat="1" ht="6" customHeight="1" x14ac:dyDescent="0.2">
      <c r="B55" s="17"/>
      <c r="F55" s="17"/>
      <c r="G55" s="22"/>
      <c r="H55" s="23"/>
      <c r="I55" s="548" t="e">
        <f ca="1">'Cuartos de Final'!E15</f>
        <v>#REF!</v>
      </c>
      <c r="J55" s="554">
        <f>IF('Cuartos de Final'!F15&lt;&gt;"",'Cuartos de Final'!F15,"")</f>
        <v>1</v>
      </c>
      <c r="K55" s="27"/>
      <c r="L55" s="554">
        <f>IF('Cuartos de Final'!F17&lt;&gt;"",'Cuartos de Final'!F17,"")</f>
        <v>2</v>
      </c>
      <c r="M55" s="557" t="str">
        <f ca="1">'Cuartos de Final'!E17</f>
        <v>LOS PINGUINOS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549"/>
      <c r="J56" s="555"/>
      <c r="K56" s="27"/>
      <c r="L56" s="555"/>
      <c r="M56" s="558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556"/>
      <c r="C57" s="556"/>
      <c r="E57" s="556"/>
      <c r="F57" s="556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548" t="e">
        <f>'Octavos de Final'!E19</f>
        <v>#REF!</v>
      </c>
      <c r="C58" s="554" t="str">
        <f>IF('Octavos de Final'!F19&lt;&gt;"",'Octavos de Final'!F19,"")</f>
        <v/>
      </c>
      <c r="D58" s="17"/>
      <c r="E58" s="554" t="str">
        <f>IF('Octavos de Final'!F21&lt;&gt;"",'Octavos de Final'!F21,"")</f>
        <v/>
      </c>
      <c r="F58" s="557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549"/>
      <c r="C59" s="555"/>
      <c r="D59" s="17"/>
      <c r="E59" s="555"/>
      <c r="F59" s="558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548" t="e">
        <f ca="1">Semifinal!E11</f>
        <v>#REF!</v>
      </c>
      <c r="Q60" s="554" t="str">
        <f>IF(Semifinal!F11&lt;&gt;"",Semifinal!F11,"")</f>
        <v/>
      </c>
      <c r="R60" s="27"/>
      <c r="S60" s="554" t="str">
        <f>IF(Semifinal!F13&lt;&gt;"",Semifinal!F13,"")</f>
        <v/>
      </c>
      <c r="T60" s="557" t="e">
        <f ca="1">Semifinal!E13</f>
        <v>#REF!</v>
      </c>
      <c r="U60" s="20"/>
      <c r="AA60" s="561" t="s">
        <v>52</v>
      </c>
      <c r="AB60" s="561"/>
      <c r="AC60" s="561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549"/>
      <c r="Q61" s="555"/>
      <c r="R61" s="27"/>
      <c r="S61" s="555"/>
      <c r="T61" s="558"/>
      <c r="AA61" s="561"/>
      <c r="AB61" s="561"/>
      <c r="AC61" s="561"/>
    </row>
    <row r="62" spans="2:30" s="15" customFormat="1" ht="12.75" customHeight="1" x14ac:dyDescent="0.2">
      <c r="B62" s="556"/>
      <c r="C62" s="556"/>
      <c r="E62" s="556"/>
      <c r="F62" s="556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548" t="e">
        <f>'Octavos de Final'!E33</f>
        <v>#REF!</v>
      </c>
      <c r="C63" s="554" t="str">
        <f>IF('Octavos de Final'!F33&lt;&gt;"",'Octavos de Final'!F33,"")</f>
        <v/>
      </c>
      <c r="D63" s="17"/>
      <c r="E63" s="554" t="str">
        <f>IF('Octavos de Final'!F35&lt;&gt;"",'Octavos de Final'!F35,"")</f>
        <v/>
      </c>
      <c r="F63" s="557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549"/>
      <c r="C64" s="555"/>
      <c r="D64" s="17"/>
      <c r="E64" s="555"/>
      <c r="F64" s="558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548" t="e">
        <f ca="1">'Cuartos de Final'!E19</f>
        <v>#REF!</v>
      </c>
      <c r="J65" s="554">
        <f>IF('Cuartos de Final'!F19&lt;&gt;"",'Cuartos de Final'!F19,"")</f>
        <v>1</v>
      </c>
      <c r="K65" s="27"/>
      <c r="L65" s="554">
        <f>IF('Cuartos de Final'!F21&lt;&gt;"",'Cuartos de Final'!F21,"")</f>
        <v>0</v>
      </c>
      <c r="M65" s="557" t="str">
        <f ca="1">'Cuartos de Final'!E21</f>
        <v>EL SALTO DEL NEGRITO</v>
      </c>
      <c r="N65" s="20"/>
    </row>
    <row r="66" spans="2:14" s="15" customFormat="1" ht="6" customHeight="1" x14ac:dyDescent="0.2">
      <c r="B66" s="17"/>
      <c r="F66" s="17"/>
      <c r="G66" s="22"/>
      <c r="I66" s="549"/>
      <c r="J66" s="555"/>
      <c r="K66" s="27"/>
      <c r="L66" s="555"/>
      <c r="M66" s="558"/>
    </row>
    <row r="67" spans="2:14" s="15" customFormat="1" ht="12.75" customHeight="1" x14ac:dyDescent="0.2">
      <c r="B67" s="556"/>
      <c r="C67" s="556"/>
      <c r="E67" s="556"/>
      <c r="F67" s="556"/>
      <c r="G67" s="22"/>
    </row>
    <row r="68" spans="2:14" ht="6" customHeight="1" x14ac:dyDescent="0.2">
      <c r="B68" s="548" t="e">
        <f>'Octavos de Final'!E37</f>
        <v>#REF!</v>
      </c>
      <c r="C68" s="559" t="str">
        <f>IF('Octavos de Final'!F37&lt;&gt;"",'Octavos de Final'!F37,"")</f>
        <v/>
      </c>
      <c r="D68" s="14"/>
      <c r="E68" s="559" t="str">
        <f>IF('Octavos de Final'!F39&lt;&gt;"",'Octavos de Final'!F39,"")</f>
        <v/>
      </c>
      <c r="F68" s="557" t="e">
        <f>'Octavos de Final'!E39</f>
        <v>#REF!</v>
      </c>
      <c r="G68" s="24"/>
    </row>
    <row r="69" spans="2:14" ht="6" customHeight="1" x14ac:dyDescent="0.2">
      <c r="B69" s="549"/>
      <c r="C69" s="560"/>
      <c r="D69" s="14"/>
      <c r="E69" s="560"/>
      <c r="F69" s="558"/>
    </row>
  </sheetData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F58:F5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</mergeCells>
  <phoneticPr fontId="16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74" t="s">
        <v>37</v>
      </c>
      <c r="B2" s="574"/>
      <c r="C2" s="574"/>
      <c r="D2" s="574"/>
      <c r="E2" s="574"/>
      <c r="G2" t="str">
        <f>IF('- A -'!W7&lt;&gt;"",'- A -'!W7,"")</f>
        <v>UN EQUIPO</v>
      </c>
      <c r="N2" t="str">
        <f>IF('- A -'!W9&lt;&gt;"",'- A -'!W9,"")</f>
        <v>POLVAZZO</v>
      </c>
      <c r="U2" t="str">
        <f>IF('- A -'!W11&lt;&gt;"",'- A -'!W11,"")</f>
        <v>FAC. ING. VOLLEY</v>
      </c>
      <c r="AB2" t="str">
        <f>IF('- A -'!W13&lt;&gt;"",'- A -'!W13,"")</f>
        <v>EL SALTO DEL NEGRITO</v>
      </c>
      <c r="AI2" t="str">
        <f>IF('- A -'!W15&lt;&gt;"",'- A -'!W15,"")</f>
        <v>LOS SOTERRADOS</v>
      </c>
      <c r="AP2" t="str">
        <f>IF('- A -'!W17&lt;&gt;"",'- A -'!W17,"")</f>
        <v>LOS PINGUINOS</v>
      </c>
      <c r="AW2" t="str">
        <f>IF('- A -'!W19&lt;&gt;"",'- A -'!W19,"")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A -'!B6</f>
        <v>UN EQUIPO</v>
      </c>
      <c r="B4" s="1">
        <f>IF('- A -'!F6&lt;&gt;"",'- A -'!F6,"")</f>
        <v>2</v>
      </c>
      <c r="C4" s="1" t="str">
        <f>'- A -'!G6</f>
        <v>-</v>
      </c>
      <c r="D4" s="1">
        <f>IF('- A -'!H6&lt;&gt;"",'- A -'!H6,"")</f>
        <v>0</v>
      </c>
      <c r="E4" s="3" t="str">
        <f ca="1">'- A -'!L6</f>
        <v>POLVAZZO</v>
      </c>
      <c r="F4" s="1">
        <f>COUNTBLANK('- A -'!F6:'- A -'!H6)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0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0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 ca="1">IF(F4&gt;0,0,IF($A4=$AP$2,$B4,IF($E4=$AP$2,$D4,0)))</f>
        <v>0</v>
      </c>
      <c r="AU4">
        <f ca="1"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 ca="1">IF(F4&gt;0,0,IF($A4=$AW$2,$B4,IF($E4=$AW$2,$D4,0)))</f>
        <v>0</v>
      </c>
      <c r="BB4">
        <f ca="1">IF(F4&gt;0,0,IF($A4=$AW$2,$D4,IF($E4=$AW$2,$B4,0)))</f>
        <v>0</v>
      </c>
    </row>
    <row r="5" spans="1:54" x14ac:dyDescent="0.2">
      <c r="A5" s="2" t="str">
        <f ca="1">'- A -'!B7</f>
        <v>FAC. ING. VOLLEY</v>
      </c>
      <c r="B5" s="179">
        <f>IF('- A -'!F7&lt;&gt;"",'- A -'!F7,"")</f>
        <v>2</v>
      </c>
      <c r="C5" s="179" t="str">
        <f>'- A -'!G7</f>
        <v>-</v>
      </c>
      <c r="D5" s="179">
        <f>IF('- A -'!H7&lt;&gt;"",'- A -'!H7,"")</f>
        <v>0</v>
      </c>
      <c r="E5" s="3" t="str">
        <f ca="1">'- A -'!L7</f>
        <v>EL SALTO DEL NEGRITO</v>
      </c>
      <c r="F5" s="1">
        <f>COUNTBLANK('- A -'!F7:'- A -'!H7)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2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2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ca="1" si="28">IF(F5&gt;0,0,IF($A5=$AI$2,$B5,IF($E5=$AI$2,$D5,0)))</f>
        <v>0</v>
      </c>
      <c r="AN5">
        <f t="shared" ref="AN5:AN24" ca="1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ca="1" si="34">IF(F5&gt;0,0,IF($A5=$AP$2,$B5,IF($E5=$AP$2,$D5,0)))</f>
        <v>0</v>
      </c>
      <c r="AU5">
        <f t="shared" ref="AU5:AU24" ca="1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ca="1" si="40">IF(F5&gt;0,0,IF($A5=$AW$2,$B5,IF($E5=$AW$2,$D5,0)))</f>
        <v>0</v>
      </c>
      <c r="BB5">
        <f t="shared" ref="BB5:BB24" ca="1" si="41">IF(F5&gt;0,0,IF($A5=$AW$2,$D5,IF($E5=$AW$2,$B5,0)))</f>
        <v>0</v>
      </c>
    </row>
    <row r="6" spans="1:54" x14ac:dyDescent="0.2">
      <c r="A6" s="2" t="str">
        <f ca="1">'- A -'!B8</f>
        <v>LOS SOTERRADOS</v>
      </c>
      <c r="B6" s="179" t="str">
        <f>IF('- A -'!F8&lt;&gt;"",'- A -'!F8,"")</f>
        <v/>
      </c>
      <c r="C6" s="179" t="str">
        <f>'- A -'!G8</f>
        <v>-</v>
      </c>
      <c r="D6" s="179" t="str">
        <f>IF('- A -'!H8&lt;&gt;"",'- A -'!H8,"")</f>
        <v/>
      </c>
      <c r="E6" s="3" t="str">
        <f ca="1">'- A -'!L8</f>
        <v>LOS PINGUINOS</v>
      </c>
      <c r="F6" s="1">
        <f>COUNTBLANK('- A -'!F8:'- A -'!H8)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si="28"/>
        <v>0</v>
      </c>
      <c r="AN6">
        <f t="shared" si="29"/>
        <v>0</v>
      </c>
      <c r="AP6">
        <f t="shared" ca="1" si="30"/>
        <v>0</v>
      </c>
      <c r="AQ6">
        <f t="shared" ca="1" si="31"/>
        <v>0</v>
      </c>
      <c r="AR6">
        <f t="shared" ca="1" si="32"/>
        <v>0</v>
      </c>
      <c r="AS6">
        <f t="shared" ca="1" si="33"/>
        <v>0</v>
      </c>
      <c r="AT6">
        <f t="shared" si="34"/>
        <v>0</v>
      </c>
      <c r="AU6">
        <f t="shared" si="35"/>
        <v>0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si="40"/>
        <v>0</v>
      </c>
      <c r="BB6">
        <f t="shared" si="41"/>
        <v>0</v>
      </c>
    </row>
    <row r="7" spans="1:54" x14ac:dyDescent="0.2">
      <c r="A7" s="2" t="str">
        <f ca="1">'- A -'!B9</f>
        <v>UN EQUIPO</v>
      </c>
      <c r="B7" s="179">
        <f>IF('- A -'!F9&lt;&gt;"",'- A -'!F9,"")</f>
        <v>1</v>
      </c>
      <c r="C7" s="179" t="str">
        <f>'- A -'!G9</f>
        <v>-</v>
      </c>
      <c r="D7" s="179">
        <f>IF('- A -'!H9&lt;&gt;"",'- A -'!H9,"")</f>
        <v>2</v>
      </c>
      <c r="E7" s="3" t="str">
        <f ca="1">'- A -'!L9</f>
        <v>FAC. ING. VOLLEY</v>
      </c>
      <c r="F7" s="1">
        <f>COUNTBLANK('- A -'!F9:'- A -'!H9)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1</v>
      </c>
      <c r="L7">
        <f t="shared" ca="1" si="5"/>
        <v>2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2</v>
      </c>
      <c r="Z7">
        <f t="shared" ca="1" si="17"/>
        <v>1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A -'!B10</f>
        <v>POLVAZZO</v>
      </c>
      <c r="B8" s="179" t="str">
        <f>IF('- A -'!F10&lt;&gt;"",'- A -'!F10,"")</f>
        <v/>
      </c>
      <c r="C8" s="179" t="str">
        <f>'- A -'!G10</f>
        <v>-</v>
      </c>
      <c r="D8" s="179" t="str">
        <f>IF('- A -'!H10&lt;&gt;"",'- A -'!H10,"")</f>
        <v/>
      </c>
      <c r="E8" s="3" t="str">
        <f ca="1">'- A -'!L10</f>
        <v>LOS SOTERRADOS</v>
      </c>
      <c r="F8" s="1">
        <f>COUNTBLANK('- A -'!F10:'- A -'!H10)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  <c r="AI8">
        <f t="shared" ca="1" si="24"/>
        <v>0</v>
      </c>
      <c r="AJ8">
        <f t="shared" ca="1" si="25"/>
        <v>0</v>
      </c>
      <c r="AK8">
        <f t="shared" ca="1" si="26"/>
        <v>0</v>
      </c>
      <c r="AL8">
        <f t="shared" ca="1" si="27"/>
        <v>0</v>
      </c>
      <c r="AM8">
        <f t="shared" si="28"/>
        <v>0</v>
      </c>
      <c r="AN8">
        <f t="shared" si="29"/>
        <v>0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si="34"/>
        <v>0</v>
      </c>
      <c r="AU8">
        <f t="shared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si="40"/>
        <v>0</v>
      </c>
      <c r="BB8">
        <f t="shared" si="41"/>
        <v>0</v>
      </c>
    </row>
    <row r="9" spans="1:54" x14ac:dyDescent="0.2">
      <c r="A9" s="2" t="str">
        <f ca="1">'- A -'!B11</f>
        <v>EL SALTO DEL NEGRITO</v>
      </c>
      <c r="B9" s="179">
        <f>IF('- A -'!F11&lt;&gt;"",'- A -'!F11,"")</f>
        <v>0</v>
      </c>
      <c r="C9" s="179" t="str">
        <f>'- A -'!G11</f>
        <v>-</v>
      </c>
      <c r="D9" s="179">
        <f>IF('- A -'!H11&lt;&gt;"",'- A -'!H11,"")</f>
        <v>2</v>
      </c>
      <c r="E9" s="3" t="str">
        <f ca="1">'- A -'!L11</f>
        <v>LOS PINGUINOS</v>
      </c>
      <c r="F9" s="1">
        <f>COUNTBLANK('- A -'!F11:'- A -'!H11)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0</v>
      </c>
      <c r="AG9">
        <f t="shared" ca="1" si="23"/>
        <v>2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1</v>
      </c>
      <c r="AR9">
        <f t="shared" ca="1" si="32"/>
        <v>0</v>
      </c>
      <c r="AS9">
        <f t="shared" ca="1" si="33"/>
        <v>0</v>
      </c>
      <c r="AT9">
        <f t="shared" ca="1" si="34"/>
        <v>2</v>
      </c>
      <c r="AU9">
        <f t="shared" ca="1" si="35"/>
        <v>0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A -'!B12</f>
        <v>UN EQUIPO</v>
      </c>
      <c r="B10" s="179">
        <f>IF('- A -'!F12&lt;&gt;"",'- A -'!F12,"")</f>
        <v>2</v>
      </c>
      <c r="C10" s="179" t="str">
        <f>'- A -'!G12</f>
        <v>-</v>
      </c>
      <c r="D10" s="179">
        <f>IF('- A -'!H12&lt;&gt;"",'- A -'!H12,"")</f>
        <v>0</v>
      </c>
      <c r="E10" s="3" t="str">
        <f ca="1">'- A -'!L12</f>
        <v>LOS SOTERRADOS</v>
      </c>
      <c r="F10" s="1">
        <f>COUNTBLANK('- A -'!F12:'- A -'!H12)</f>
        <v>0</v>
      </c>
      <c r="G10">
        <f ca="1">IF(AND(F10=0,OR($A10=$G$2,$E10=$G$2)),1,0)</f>
        <v>1</v>
      </c>
      <c r="H10">
        <f ca="1">IF(AND(F10=0,OR(AND($A10=$G$2,$B10&gt;$D10),AND($E10=$G$2,$D10&gt;$B10))),1,0)</f>
        <v>1</v>
      </c>
      <c r="I10">
        <f ca="1">IF(AND(F10=0,G10=1,$B10=$D10),1,0)</f>
        <v>0</v>
      </c>
      <c r="J10">
        <f ca="1">IF(AND(F10=0,OR(AND($A10=$G$2,$B10&lt;$D10),AND($E10=$G$2,$D10&lt;$B10))),1,0)</f>
        <v>0</v>
      </c>
      <c r="K10">
        <f ca="1">IF(F10&gt;0,0,IF($A10=$G$2,$B10,IF($E10=$G$2,$D10,0)))</f>
        <v>2</v>
      </c>
      <c r="L10">
        <f ca="1">IF(F10&gt;0,0,IF($A10=$G$2,$D10,IF($E10=$G$2,$B10,0)))</f>
        <v>0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 ca="1">IF(F10&gt;0,0,IF($A10=$N$2,$B10,IF($E10=$N$2,$D10,0)))</f>
        <v>0</v>
      </c>
      <c r="S10">
        <f ca="1"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 ca="1">IF(F10&gt;0,0,IF($A10=$U$2,$B10,IF($E10=$U$2,$D10,0)))</f>
        <v>0</v>
      </c>
      <c r="Z10">
        <f ca="1"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 ca="1">IF(F10&gt;0,0,IF($A10=$AB$2,$B10,IF($E10=$AB$2,$D10,0)))</f>
        <v>0</v>
      </c>
      <c r="AG10">
        <f ca="1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2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A -'!B13</f>
        <v>POLVAZZO</v>
      </c>
      <c r="B11" s="179">
        <f>IF('- A -'!F13&lt;&gt;"",'- A -'!F13,"")</f>
        <v>1</v>
      </c>
      <c r="C11" s="179" t="str">
        <f>'- A -'!G13</f>
        <v>-</v>
      </c>
      <c r="D11" s="179">
        <f>IF('- A -'!H13&lt;&gt;"",'- A -'!H13,"")</f>
        <v>2</v>
      </c>
      <c r="E11" s="3" t="str">
        <f ca="1">'- A -'!L13</f>
        <v>EL SALTO DEL NEGRITO</v>
      </c>
      <c r="F11" s="1">
        <f>COUNTBLANK('- A -'!F13:'- A -'!H13)</f>
        <v>0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ca="1">IF(AND(F11=0,OR($A11=$N$2,$E11=$N$2)),1,0)</f>
        <v>1</v>
      </c>
      <c r="O11">
        <f ca="1">IF(AND(F11=0,OR(AND($A11=$N$2,$B11&gt;$D11),AND($E11=$N$2,$D11&gt;$B11))),1,0)</f>
        <v>0</v>
      </c>
      <c r="P11">
        <f ca="1">IF(AND(F11=0,N11=1,$B11=$D11),1,0)</f>
        <v>0</v>
      </c>
      <c r="Q11">
        <f ca="1">IF(AND(F11=0,OR(AND($A11=$N$2,$B11&lt;$D11),AND($E11=$N$2,$D11&lt;$B11))),1,0)</f>
        <v>1</v>
      </c>
      <c r="R11">
        <f ca="1">IF(F11&gt;0,0,IF($A11=$N$2,$B11,IF($E11=$N$2,$D11,0)))</f>
        <v>1</v>
      </c>
      <c r="S11">
        <f ca="1">IF(F11&gt;0,0,IF($A11=$N$2,$D11,IF($E11=$N$2,$B11,0)))</f>
        <v>2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0</v>
      </c>
      <c r="Z11">
        <f ca="1">IF(F11&gt;0,0,IF($A11=$U$2,$D11,IF($E11=$U$2,$B11,0)))</f>
        <v>0</v>
      </c>
      <c r="AB11">
        <f ca="1">IF(AND(F11=0,OR($A11=$AB$2,$E11=$AB$2)),1,0)</f>
        <v>1</v>
      </c>
      <c r="AC11">
        <f ca="1">IF(AND(F11=0,OR(AND($A11=$AB$2,$B11&gt;$D11),AND($E11=$AB$2,$D11&gt;$B11))),1,0)</f>
        <v>1</v>
      </c>
      <c r="AD11">
        <f ca="1">IF(AND(F11=0,AB11=1,$B11=$D11),1,0)</f>
        <v>0</v>
      </c>
      <c r="AE11">
        <f ca="1">IF(AND(F11=0,OR(AND($A11=$AB$2,$B11&lt;$D11),AND($E11=$AB$2,$D11&lt;$B11))),1,0)</f>
        <v>0</v>
      </c>
      <c r="AF11">
        <f ca="1">IF(F11&gt;0,0,IF($A11=$AB$2,$B11,IF($E11=$AB$2,$D11,0)))</f>
        <v>2</v>
      </c>
      <c r="AG11">
        <f ca="1">IF(F11&gt;0,0,IF($A11=$AB$2,$D11,IF($E11=$AB$2,$B11,0)))</f>
        <v>1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A -'!B14</f>
        <v>FAC. ING. VOLLEY</v>
      </c>
      <c r="B12" s="179">
        <f>IF('- A -'!F14&lt;&gt;"",'- A -'!F14,"")</f>
        <v>2</v>
      </c>
      <c r="C12" s="179" t="str">
        <f>'- A -'!G14</f>
        <v>-</v>
      </c>
      <c r="D12" s="179">
        <f>IF('- A -'!H14&lt;&gt;"",'- A -'!H14,"")</f>
        <v>0</v>
      </c>
      <c r="E12" s="3" t="str">
        <f ca="1">'- A -'!L14</f>
        <v>LOS PINGUINOS</v>
      </c>
      <c r="F12" s="1">
        <f>COUNTBLANK('- A -'!F14:'- A -'!H14)</f>
        <v>0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 ca="1">IF(F12&gt;0,0,IF($A12=$G$2,$B12,IF($E12=$G$2,$D12,0)))</f>
        <v>0</v>
      </c>
      <c r="L12">
        <f ca="1"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 ca="1">IF(F12&gt;0,0,IF($A12=$N$2,$B12,IF($E12=$N$2,$D12,0)))</f>
        <v>0</v>
      </c>
      <c r="S12">
        <f ca="1">IF(F12&gt;0,0,IF($A12=$N$2,$D12,IF($E12=$N$2,$B12,0)))</f>
        <v>0</v>
      </c>
      <c r="U12">
        <f ca="1">IF(AND(F12=0,OR($A12=$U$2,$E12=$U$2)),1,0)</f>
        <v>1</v>
      </c>
      <c r="V12">
        <f ca="1">IF(AND(F12=0,OR(AND($A12=$U$2,$B12&gt;$D12),AND($E12=$U$2,$D12&gt;$B12))),1,0)</f>
        <v>1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 ca="1">IF(F12&gt;0,0,IF($A12=$U$2,$B12,IF($E12=$U$2,$D12,0)))</f>
        <v>2</v>
      </c>
      <c r="Z12">
        <f ca="1"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 ca="1">IF(F12&gt;0,0,IF($A12=$AB$2,$B12,IF($E12=$AB$2,$D12,0)))</f>
        <v>0</v>
      </c>
      <c r="AG12">
        <f ca="1"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2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A -'!B15</f>
        <v>UN EQUIPO</v>
      </c>
      <c r="B13" s="179" t="str">
        <f>IF('- A -'!F15&lt;&gt;"",'- A -'!F15,"")</f>
        <v/>
      </c>
      <c r="C13" s="179" t="str">
        <f>'- A -'!G15</f>
        <v>-</v>
      </c>
      <c r="D13" s="179" t="str">
        <f>IF('- A -'!H15&lt;&gt;"",'- A -'!H15,"")</f>
        <v/>
      </c>
      <c r="E13" s="3" t="str">
        <f ca="1">'- A -'!L15</f>
        <v>EL SALTO DEL NEGRITO</v>
      </c>
      <c r="F13" s="1">
        <f>COUNTBLANK('- A -'!F15:'- A -'!H15)</f>
        <v>2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 ca="1">IF(AND(F13=0,OR($A13=$AB$2,$E13=$AB$2)),1,0)</f>
        <v>0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si="34"/>
        <v>0</v>
      </c>
      <c r="AU13">
        <f t="shared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si="40"/>
        <v>0</v>
      </c>
      <c r="BB13">
        <f t="shared" si="41"/>
        <v>0</v>
      </c>
    </row>
    <row r="14" spans="1:54" x14ac:dyDescent="0.2">
      <c r="A14" s="2" t="str">
        <f ca="1">'- A -'!B16</f>
        <v>FAC. ING. VOLLEY</v>
      </c>
      <c r="B14" s="179">
        <f>IF('- A -'!F16&lt;&gt;"",'- A -'!F16,"")</f>
        <v>2</v>
      </c>
      <c r="C14" s="179" t="str">
        <f>'- A -'!G16</f>
        <v>-</v>
      </c>
      <c r="D14" s="179">
        <f>IF('- A -'!H16&lt;&gt;"",'- A -'!H16,"")</f>
        <v>0</v>
      </c>
      <c r="E14" s="3" t="str">
        <f ca="1">'- A -'!L16</f>
        <v>LOS SOTERRADOS</v>
      </c>
      <c r="F14" s="178">
        <f>COUNTBLANK('- A -'!F16:'- A -'!H16)</f>
        <v>0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ca="1" si="46">IF(F14&gt;0,0,IF($A14=$G$2,$B14,IF($E14=$G$2,$D14,0)))</f>
        <v>0</v>
      </c>
      <c r="L14">
        <f t="shared" ref="L14:L24" ca="1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ca="1" si="52">IF(F14&gt;0,0,IF($A14=$N$2,$B14,IF($E14=$N$2,$D14,0)))</f>
        <v>0</v>
      </c>
      <c r="S14">
        <f t="shared" ref="S14:S24" ca="1" si="53">IF(F14&gt;0,0,IF($A14=$N$2,$D14,IF($E14=$N$2,$B14,0)))</f>
        <v>0</v>
      </c>
      <c r="U14">
        <f t="shared" ref="U14:U24" ca="1" si="54">IF(AND(F14=0,OR($A14=$U$2,$E14=$U$2)),1,0)</f>
        <v>1</v>
      </c>
      <c r="V14">
        <f t="shared" ref="V14:V24" ca="1" si="55">IF(AND(F14=0,OR(AND($A14=$U$2,$B14&gt;$D14),AND($E14=$U$2,$D14&gt;$B14))),1,0)</f>
        <v>1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0</v>
      </c>
      <c r="Y14">
        <f t="shared" ref="Y14:Y24" ca="1" si="58">IF(F14&gt;0,0,IF($A14=$U$2,$B14,IF($E14=$U$2,$D14,0)))</f>
        <v>2</v>
      </c>
      <c r="Z14">
        <f t="shared" ref="Z14:Z24" ca="1" si="59">IF(F14&gt;0,0,IF($A14=$U$2,$D14,IF($E14=$U$2,$B14,0)))</f>
        <v>0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ca="1" si="64">IF(F14&gt;0,0,IF($A14=$AB$2,$B14,IF($E14=$AB$2,$D14,0)))</f>
        <v>0</v>
      </c>
      <c r="AG14">
        <f t="shared" ref="AG14:AG24" ca="1" si="65">IF(F14&gt;0,0,IF($A14=$AB$2,$D14,IF($E14=$AB$2,$B14,0)))</f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2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A -'!B17</f>
        <v>POLVAZZO</v>
      </c>
      <c r="B15" s="179" t="str">
        <f>IF('- A -'!F17&lt;&gt;"",'- A -'!F17,"")</f>
        <v/>
      </c>
      <c r="C15" s="179" t="str">
        <f>'- A -'!G17</f>
        <v>-</v>
      </c>
      <c r="D15" s="179" t="str">
        <f>IF('- A -'!H17&lt;&gt;"",'- A -'!H17,"")</f>
        <v/>
      </c>
      <c r="E15" s="3" t="str">
        <f ca="1">'- A -'!L17</f>
        <v>LOS PINGUINOS</v>
      </c>
      <c r="F15" s="178">
        <f>COUNTBLANK('- A -'!F17:'- A -'!H17)</f>
        <v>2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si="46"/>
        <v>0</v>
      </c>
      <c r="L15">
        <f t="shared" si="47"/>
        <v>0</v>
      </c>
      <c r="N15">
        <f t="shared" ca="1" si="48"/>
        <v>0</v>
      </c>
      <c r="O15">
        <f t="shared" ca="1" si="49"/>
        <v>0</v>
      </c>
      <c r="P15">
        <f t="shared" ca="1" si="50"/>
        <v>0</v>
      </c>
      <c r="Q15">
        <f t="shared" ca="1" si="51"/>
        <v>0</v>
      </c>
      <c r="R15">
        <f t="shared" si="52"/>
        <v>0</v>
      </c>
      <c r="S15">
        <f t="shared" si="53"/>
        <v>0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si="58"/>
        <v>0</v>
      </c>
      <c r="Z15">
        <f t="shared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si="64"/>
        <v>0</v>
      </c>
      <c r="AG15">
        <f t="shared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si="28"/>
        <v>0</v>
      </c>
      <c r="AN15">
        <f t="shared" si="29"/>
        <v>0</v>
      </c>
      <c r="AP15">
        <f t="shared" ca="1" si="30"/>
        <v>0</v>
      </c>
      <c r="AQ15">
        <f t="shared" ca="1" si="31"/>
        <v>0</v>
      </c>
      <c r="AR15">
        <f t="shared" ca="1" si="32"/>
        <v>0</v>
      </c>
      <c r="AS15">
        <f t="shared" ca="1" si="33"/>
        <v>0</v>
      </c>
      <c r="AT15">
        <f t="shared" si="34"/>
        <v>0</v>
      </c>
      <c r="AU15">
        <f t="shared" si="35"/>
        <v>0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si="40"/>
        <v>0</v>
      </c>
      <c r="BB15">
        <f t="shared" si="41"/>
        <v>0</v>
      </c>
    </row>
    <row r="16" spans="1:54" x14ac:dyDescent="0.2">
      <c r="A16" s="2" t="str">
        <f ca="1">'- A -'!B18</f>
        <v>UN EQUIPO</v>
      </c>
      <c r="B16" s="179" t="str">
        <f>IF('- A -'!F18&lt;&gt;"",'- A -'!F18,"")</f>
        <v/>
      </c>
      <c r="C16" s="179" t="str">
        <f>'- A -'!G18</f>
        <v>-</v>
      </c>
      <c r="D16" s="179" t="str">
        <f>IF('- A -'!H18&lt;&gt;"",'- A -'!H18,"")</f>
        <v/>
      </c>
      <c r="E16" s="3" t="str">
        <f ca="1">'- A -'!L18</f>
        <v>LOS PINGUINOS</v>
      </c>
      <c r="F16" s="178">
        <f>COUNTBLANK('- A -'!F18:'- A -'!H18)</f>
        <v>2</v>
      </c>
      <c r="G16">
        <f t="shared" ca="1" si="42"/>
        <v>0</v>
      </c>
      <c r="H16">
        <f t="shared" ca="1" si="43"/>
        <v>0</v>
      </c>
      <c r="I16">
        <f t="shared" ca="1" si="44"/>
        <v>0</v>
      </c>
      <c r="J16">
        <f t="shared" ca="1" si="45"/>
        <v>0</v>
      </c>
      <c r="K16">
        <f t="shared" si="46"/>
        <v>0</v>
      </c>
      <c r="L16">
        <f t="shared" si="47"/>
        <v>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si="52"/>
        <v>0</v>
      </c>
      <c r="S16">
        <f t="shared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si="58"/>
        <v>0</v>
      </c>
      <c r="Z16">
        <f t="shared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si="64"/>
        <v>0</v>
      </c>
      <c r="AG16">
        <f t="shared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si="28"/>
        <v>0</v>
      </c>
      <c r="AN16">
        <f t="shared" si="29"/>
        <v>0</v>
      </c>
      <c r="AP16">
        <f t="shared" ca="1" si="30"/>
        <v>0</v>
      </c>
      <c r="AQ16">
        <f t="shared" ca="1" si="31"/>
        <v>0</v>
      </c>
      <c r="AR16">
        <f t="shared" ca="1" si="32"/>
        <v>0</v>
      </c>
      <c r="AS16">
        <f t="shared" ca="1" si="33"/>
        <v>0</v>
      </c>
      <c r="AT16">
        <f t="shared" si="34"/>
        <v>0</v>
      </c>
      <c r="AU16">
        <f t="shared" si="35"/>
        <v>0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si="40"/>
        <v>0</v>
      </c>
      <c r="BB16">
        <f t="shared" si="41"/>
        <v>0</v>
      </c>
    </row>
    <row r="17" spans="1:95" x14ac:dyDescent="0.2">
      <c r="A17" s="2" t="str">
        <f ca="1">'- A -'!B19</f>
        <v>POLVAZZO</v>
      </c>
      <c r="B17" s="179">
        <f>IF('- A -'!F19&lt;&gt;"",'- A -'!F19,"")</f>
        <v>0</v>
      </c>
      <c r="C17" s="179" t="str">
        <f>'- A -'!G19</f>
        <v>-</v>
      </c>
      <c r="D17" s="179">
        <f>IF('- A -'!H19&lt;&gt;"",'- A -'!H19,"")</f>
        <v>2</v>
      </c>
      <c r="E17" s="3" t="str">
        <f ca="1">'- A -'!L19</f>
        <v>FAC. ING. VOLLEY</v>
      </c>
      <c r="F17" s="178">
        <f>COUNTBLANK('- A -'!F19:'- A -'!H19)</f>
        <v>0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ca="1" si="46"/>
        <v>0</v>
      </c>
      <c r="L17">
        <f t="shared" ca="1" si="47"/>
        <v>0</v>
      </c>
      <c r="N17">
        <f t="shared" ca="1" si="48"/>
        <v>1</v>
      </c>
      <c r="O17">
        <f t="shared" ca="1" si="49"/>
        <v>0</v>
      </c>
      <c r="P17">
        <f t="shared" ca="1" si="50"/>
        <v>0</v>
      </c>
      <c r="Q17">
        <f t="shared" ca="1" si="51"/>
        <v>1</v>
      </c>
      <c r="R17">
        <f t="shared" ca="1" si="52"/>
        <v>0</v>
      </c>
      <c r="S17">
        <f t="shared" ca="1" si="53"/>
        <v>2</v>
      </c>
      <c r="U17">
        <f t="shared" ca="1" si="54"/>
        <v>1</v>
      </c>
      <c r="V17">
        <f t="shared" ca="1" si="55"/>
        <v>1</v>
      </c>
      <c r="W17">
        <f t="shared" ca="1" si="56"/>
        <v>0</v>
      </c>
      <c r="X17">
        <f t="shared" ca="1" si="57"/>
        <v>0</v>
      </c>
      <c r="Y17">
        <f t="shared" ca="1" si="58"/>
        <v>2</v>
      </c>
      <c r="Z17">
        <f t="shared" ca="1" si="59"/>
        <v>0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ca="1" si="64"/>
        <v>0</v>
      </c>
      <c r="AG17">
        <f t="shared" ca="1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5" x14ac:dyDescent="0.2">
      <c r="A18" s="2" t="str">
        <f ca="1">'- A -'!B20</f>
        <v>EL SALTO DEL NEGRITO</v>
      </c>
      <c r="B18" s="179" t="str">
        <f>IF('- A -'!F20&lt;&gt;"",'- A -'!F20,"")</f>
        <v/>
      </c>
      <c r="C18" s="179" t="str">
        <f>'- A -'!G20</f>
        <v>-</v>
      </c>
      <c r="D18" s="179" t="str">
        <f>IF('- A -'!H20&lt;&gt;"",'- A -'!H20,"")</f>
        <v/>
      </c>
      <c r="E18" s="3" t="str">
        <f ca="1">'- A -'!L20</f>
        <v>LOS SOTERRADOS</v>
      </c>
      <c r="F18" s="178">
        <f>COUNTBLANK('- A -'!F20:'- A -'!H20)</f>
        <v>2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si="46"/>
        <v>0</v>
      </c>
      <c r="L18">
        <f t="shared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si="52"/>
        <v>0</v>
      </c>
      <c r="S18">
        <f t="shared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si="58"/>
        <v>0</v>
      </c>
      <c r="Z18">
        <f t="shared" si="59"/>
        <v>0</v>
      </c>
      <c r="AB18">
        <f t="shared" ca="1" si="60"/>
        <v>0</v>
      </c>
      <c r="AC18">
        <f t="shared" ca="1" si="61"/>
        <v>0</v>
      </c>
      <c r="AD18">
        <f t="shared" ca="1" si="62"/>
        <v>0</v>
      </c>
      <c r="AE18">
        <f t="shared" ca="1" si="63"/>
        <v>0</v>
      </c>
      <c r="AF18">
        <f t="shared" si="64"/>
        <v>0</v>
      </c>
      <c r="AG18">
        <f t="shared" si="65"/>
        <v>0</v>
      </c>
      <c r="AI18">
        <f t="shared" ca="1" si="24"/>
        <v>0</v>
      </c>
      <c r="AJ18">
        <f t="shared" ca="1" si="25"/>
        <v>0</v>
      </c>
      <c r="AK18">
        <f t="shared" ca="1" si="26"/>
        <v>0</v>
      </c>
      <c r="AL18">
        <f t="shared" ca="1" si="27"/>
        <v>0</v>
      </c>
      <c r="AM18">
        <f t="shared" si="28"/>
        <v>0</v>
      </c>
      <c r="AN18">
        <f t="shared" si="29"/>
        <v>0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si="34"/>
        <v>0</v>
      </c>
      <c r="AU18">
        <f t="shared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si="40"/>
        <v>0</v>
      </c>
      <c r="BB18">
        <f t="shared" si="41"/>
        <v>0</v>
      </c>
    </row>
    <row r="19" spans="1:95" x14ac:dyDescent="0.2">
      <c r="A19" s="2">
        <f>'- A -'!B21</f>
        <v>0</v>
      </c>
      <c r="B19" s="179" t="str">
        <f>IF('- A -'!F21&lt;&gt;"",'- A -'!F21,"")</f>
        <v/>
      </c>
      <c r="C19" s="179">
        <f>'- A -'!G21</f>
        <v>0</v>
      </c>
      <c r="D19" s="179" t="str">
        <f>IF('- A -'!H21&lt;&gt;"",'- A -'!H21,"")</f>
        <v/>
      </c>
      <c r="E19" s="3">
        <f>'- A -'!L21</f>
        <v>0</v>
      </c>
      <c r="F19" s="178">
        <f>COUNTBLANK('- A -'!F21:'- A -'!H21)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A -'!B22</f>
        <v>0</v>
      </c>
      <c r="B20" s="179" t="str">
        <f>IF('- A -'!F22&lt;&gt;"",'- A -'!F22,"")</f>
        <v/>
      </c>
      <c r="C20" s="179">
        <f>'- A -'!G22</f>
        <v>0</v>
      </c>
      <c r="D20" s="179" t="str">
        <f>IF('- A -'!H22&lt;&gt;"",'- A -'!H22,"")</f>
        <v/>
      </c>
      <c r="E20" s="3">
        <f>'- A -'!L22</f>
        <v>0</v>
      </c>
      <c r="F20" s="178">
        <f>COUNTBLANK('- A -'!F22:'- A -'!H22)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A -'!B23</f>
        <v>0</v>
      </c>
      <c r="B21" s="179" t="str">
        <f>IF('- A -'!F23&lt;&gt;"",'- A -'!F23,"")</f>
        <v/>
      </c>
      <c r="C21" s="179">
        <f>'- A -'!G23</f>
        <v>0</v>
      </c>
      <c r="D21" s="179" t="str">
        <f>IF('- A -'!H23&lt;&gt;"",'- A -'!H23,"")</f>
        <v/>
      </c>
      <c r="E21" s="3">
        <f>'- A -'!L23</f>
        <v>0</v>
      </c>
      <c r="F21" s="178">
        <f>COUNTBLANK('- A -'!F23:'- A -'!H23)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A -'!B24</f>
        <v>0</v>
      </c>
      <c r="B22" s="179" t="str">
        <f>IF('- A -'!F24&lt;&gt;"",'- A -'!F24,"")</f>
        <v/>
      </c>
      <c r="C22" s="179">
        <f>'- A -'!G24</f>
        <v>0</v>
      </c>
      <c r="D22" s="179" t="str">
        <f>IF('- A -'!H24&lt;&gt;"",'- A -'!H24,"")</f>
        <v/>
      </c>
      <c r="E22" s="3">
        <f>'- A -'!L24</f>
        <v>0</v>
      </c>
      <c r="F22" s="178">
        <f>COUNTBLANK('- A -'!F24:'- A -'!H24)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A -'!B25</f>
        <v>0</v>
      </c>
      <c r="B23" s="179" t="str">
        <f>IF('- A -'!F25&lt;&gt;"",'- A -'!F25,"")</f>
        <v/>
      </c>
      <c r="C23" s="179">
        <f>'- A -'!G25</f>
        <v>0</v>
      </c>
      <c r="D23" s="179" t="str">
        <f>IF('- A -'!H25&lt;&gt;"",'- A -'!H25,"")</f>
        <v/>
      </c>
      <c r="E23" s="3">
        <f>'- A -'!L25</f>
        <v>0</v>
      </c>
      <c r="F23" s="178">
        <f>COUNTBLANK('- A -'!F25:'- A -'!H25)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A -'!B26</f>
        <v>0</v>
      </c>
      <c r="B24" s="179" t="str">
        <f>IF('- A -'!F26&lt;&gt;"",'- A -'!F26,"")</f>
        <v/>
      </c>
      <c r="C24" s="179">
        <f>'- A -'!G26</f>
        <v>0</v>
      </c>
      <c r="D24" s="179" t="str">
        <f>IF('- A -'!H26&lt;&gt;"",'- A -'!H26,"")</f>
        <v/>
      </c>
      <c r="E24" s="3">
        <f>'- A -'!L26</f>
        <v>0</v>
      </c>
      <c r="F24" s="178">
        <f>COUNTBLANK('- A -'!F26:'- A -'!H26)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3</v>
      </c>
      <c r="H25">
        <f t="shared" ca="1" si="66"/>
        <v>2</v>
      </c>
      <c r="I25">
        <f t="shared" ca="1" si="66"/>
        <v>0</v>
      </c>
      <c r="J25">
        <f t="shared" ca="1" si="66"/>
        <v>1</v>
      </c>
      <c r="K25">
        <f t="shared" ca="1" si="66"/>
        <v>5</v>
      </c>
      <c r="L25">
        <f t="shared" ca="1" si="66"/>
        <v>2</v>
      </c>
      <c r="M25">
        <f ca="1">H25*3+I25</f>
        <v>6</v>
      </c>
      <c r="N25">
        <f t="shared" ref="N25:S25" ca="1" si="67">SUM(N4:N24)</f>
        <v>3</v>
      </c>
      <c r="O25">
        <f t="shared" ca="1" si="67"/>
        <v>0</v>
      </c>
      <c r="P25">
        <f t="shared" ca="1" si="67"/>
        <v>0</v>
      </c>
      <c r="Q25">
        <f t="shared" ca="1" si="67"/>
        <v>3</v>
      </c>
      <c r="R25">
        <f t="shared" ca="1" si="67"/>
        <v>1</v>
      </c>
      <c r="S25">
        <f t="shared" ca="1" si="67"/>
        <v>6</v>
      </c>
      <c r="T25">
        <f ca="1">O25*3+P25</f>
        <v>0</v>
      </c>
      <c r="U25">
        <f t="shared" ref="U25:Z25" ca="1" si="68">SUM(U4:U24)</f>
        <v>5</v>
      </c>
      <c r="V25">
        <f t="shared" ca="1" si="68"/>
        <v>5</v>
      </c>
      <c r="W25">
        <f t="shared" ca="1" si="68"/>
        <v>0</v>
      </c>
      <c r="X25">
        <f t="shared" ca="1" si="68"/>
        <v>0</v>
      </c>
      <c r="Y25">
        <f t="shared" ca="1" si="68"/>
        <v>10</v>
      </c>
      <c r="Z25">
        <f t="shared" ca="1" si="68"/>
        <v>1</v>
      </c>
      <c r="AA25">
        <f ca="1">V25*3+W25</f>
        <v>15</v>
      </c>
      <c r="AB25">
        <f t="shared" ref="AB25:AG25" ca="1" si="69">SUM(AB4:AB24)</f>
        <v>3</v>
      </c>
      <c r="AC25">
        <f t="shared" ca="1" si="69"/>
        <v>1</v>
      </c>
      <c r="AD25">
        <f t="shared" ca="1" si="69"/>
        <v>0</v>
      </c>
      <c r="AE25">
        <f t="shared" ca="1" si="69"/>
        <v>2</v>
      </c>
      <c r="AF25">
        <f t="shared" ca="1" si="69"/>
        <v>2</v>
      </c>
      <c r="AG25">
        <f t="shared" ca="1" si="69"/>
        <v>5</v>
      </c>
      <c r="AH25">
        <f ca="1">AC25*3+AD25</f>
        <v>3</v>
      </c>
      <c r="AI25">
        <f t="shared" ref="AI25:AN25" ca="1" si="70">SUM(AI4:AI24)</f>
        <v>2</v>
      </c>
      <c r="AJ25">
        <f t="shared" ca="1" si="70"/>
        <v>0</v>
      </c>
      <c r="AK25">
        <f t="shared" ca="1" si="70"/>
        <v>0</v>
      </c>
      <c r="AL25">
        <f t="shared" ca="1" si="70"/>
        <v>2</v>
      </c>
      <c r="AM25">
        <f t="shared" ca="1" si="70"/>
        <v>0</v>
      </c>
      <c r="AN25">
        <f t="shared" ca="1" si="70"/>
        <v>4</v>
      </c>
      <c r="AO25">
        <f ca="1">AJ25*3+AK25</f>
        <v>0</v>
      </c>
      <c r="AP25">
        <f t="shared" ref="AP25:AU25" ca="1" si="71">SUM(AP4:AP24)</f>
        <v>2</v>
      </c>
      <c r="AQ25">
        <f t="shared" ca="1" si="71"/>
        <v>1</v>
      </c>
      <c r="AR25">
        <f t="shared" ca="1" si="71"/>
        <v>0</v>
      </c>
      <c r="AS25">
        <f t="shared" ca="1" si="71"/>
        <v>1</v>
      </c>
      <c r="AT25">
        <f t="shared" ca="1" si="71"/>
        <v>2</v>
      </c>
      <c r="AU25">
        <f t="shared" ca="1" si="71"/>
        <v>2</v>
      </c>
      <c r="AV25">
        <f ca="1">AQ25*3+AR25</f>
        <v>3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ca="1" si="72"/>
        <v>0</v>
      </c>
      <c r="BB25">
        <f t="shared" ca="1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s="180" t="s">
        <v>86</v>
      </c>
      <c r="AI32" s="180" t="s">
        <v>87</v>
      </c>
      <c r="AM32" t="s">
        <v>24</v>
      </c>
      <c r="AQ32" t="s">
        <v>25</v>
      </c>
      <c r="AU32" t="s">
        <v>72</v>
      </c>
      <c r="AY32" s="180" t="s">
        <v>88</v>
      </c>
      <c r="BC32" s="180" t="s">
        <v>89</v>
      </c>
      <c r="BG32" t="s">
        <v>26</v>
      </c>
      <c r="BK32" t="s">
        <v>73</v>
      </c>
      <c r="BO32" s="180" t="s">
        <v>90</v>
      </c>
      <c r="BS32" s="180" t="s">
        <v>91</v>
      </c>
      <c r="BW32" t="s">
        <v>74</v>
      </c>
      <c r="CA32" s="180" t="s">
        <v>92</v>
      </c>
      <c r="CE32" s="180" t="s">
        <v>93</v>
      </c>
      <c r="CI32" s="180" t="s">
        <v>94</v>
      </c>
      <c r="CM32" s="180" t="s">
        <v>95</v>
      </c>
      <c r="CQ32" s="180" t="s">
        <v>75</v>
      </c>
    </row>
    <row r="33" spans="6:97" x14ac:dyDescent="0.2">
      <c r="F33" t="str">
        <f>G2</f>
        <v>UN EQUIPO</v>
      </c>
      <c r="G33">
        <f t="shared" ref="G33:M33" ca="1" si="73">G25</f>
        <v>3</v>
      </c>
      <c r="H33">
        <f t="shared" ca="1" si="73"/>
        <v>2</v>
      </c>
      <c r="I33">
        <f t="shared" ca="1" si="73"/>
        <v>0</v>
      </c>
      <c r="J33">
        <f t="shared" ca="1" si="73"/>
        <v>1</v>
      </c>
      <c r="K33">
        <f t="shared" ca="1" si="73"/>
        <v>5</v>
      </c>
      <c r="L33">
        <f t="shared" ca="1" si="73"/>
        <v>2</v>
      </c>
      <c r="M33">
        <f t="shared" ca="1" si="73"/>
        <v>6</v>
      </c>
      <c r="O33" t="str">
        <f ca="1">IF($M33&gt;=$M34,$F33,$F34)</f>
        <v>UN EQUIPO</v>
      </c>
      <c r="P33">
        <f t="shared" ref="P33:P39" ca="1" si="74">VLOOKUP(O33,$F$33:$M$42,8,FALSE)</f>
        <v>6</v>
      </c>
      <c r="S33" t="str">
        <f ca="1">IF($P33&gt;=$P35,$O33,$O35)</f>
        <v>FAC. ING. VOLLEY</v>
      </c>
      <c r="T33">
        <f t="shared" ref="T33:T39" ca="1" si="75">VLOOKUP(S33,$O$33:$P$42,2,FALSE)</f>
        <v>15</v>
      </c>
      <c r="W33" t="str">
        <f ca="1">IF($T33&gt;=$T36,$S33,$S36)</f>
        <v>FAC. ING. VOLLEY</v>
      </c>
      <c r="X33">
        <f t="shared" ref="X33:X39" ca="1" si="76">VLOOKUP(W33,$S$33:$T$42,2,FALSE)</f>
        <v>15</v>
      </c>
      <c r="AA33" t="str">
        <f ca="1">IF($X33&gt;=$X37,$W33,$W37)</f>
        <v>FAC. ING. VOLLEY</v>
      </c>
      <c r="AB33">
        <f ca="1">VLOOKUP(AA33,W33:X42,2,FALSE)</f>
        <v>15</v>
      </c>
      <c r="AE33" t="str">
        <f ca="1">IF($AB33&gt;=$AB38,$AA33,$AA38)</f>
        <v>FAC. ING. VOLLEY</v>
      </c>
      <c r="AF33">
        <f ca="1">VLOOKUP(AE33,AA33:AB42,2,FALSE)</f>
        <v>15</v>
      </c>
      <c r="AI33" t="str">
        <f ca="1">IF($AF33&gt;=$AF39,$AE33,$AE39)</f>
        <v>FAC. ING. VOLLEY</v>
      </c>
      <c r="AJ33">
        <f ca="1">VLOOKUP(AI33,AE33:AF42,2,FALSE)</f>
        <v>15</v>
      </c>
      <c r="AM33" t="str">
        <f ca="1">AI33</f>
        <v>FAC. ING. VOLLEY</v>
      </c>
      <c r="AN33">
        <f ca="1">VLOOKUP(AM33,AI33:AJ42,2,FALSE)</f>
        <v>15</v>
      </c>
      <c r="AQ33" t="str">
        <f ca="1">AM33</f>
        <v>FAC. ING. VOLLEY</v>
      </c>
      <c r="AR33">
        <f ca="1">VLOOKUP(AQ33,AM33:AN42,2,FALSE)</f>
        <v>15</v>
      </c>
      <c r="AU33" t="str">
        <f ca="1">AQ33</f>
        <v>FAC. ING. VOLLEY</v>
      </c>
      <c r="AV33">
        <f ca="1">VLOOKUP(AU33,AQ33:AR42,2,FALSE)</f>
        <v>15</v>
      </c>
      <c r="AY33" t="str">
        <f ca="1">AU33</f>
        <v>FAC. ING. VOLLEY</v>
      </c>
      <c r="AZ33">
        <f ca="1">VLOOKUP(AY33,AU33:AV42,2,FALSE)</f>
        <v>15</v>
      </c>
      <c r="BC33" t="str">
        <f ca="1">AY33</f>
        <v>FAC. ING. VOLLEY</v>
      </c>
      <c r="BD33">
        <f ca="1">VLOOKUP(BC33,AY33:AZ42,2,FALSE)</f>
        <v>15</v>
      </c>
      <c r="BG33" t="str">
        <f ca="1">BC33</f>
        <v>FAC. ING. VOLLEY</v>
      </c>
      <c r="BH33">
        <f ca="1">VLOOKUP(BG33,BC33:BD42,2,FALSE)</f>
        <v>15</v>
      </c>
      <c r="BK33" t="str">
        <f ca="1">BG33</f>
        <v>FAC. ING. VOLLEY</v>
      </c>
      <c r="BL33">
        <f ca="1">VLOOKUP(BK33,BG33:BH42,2,FALSE)</f>
        <v>15</v>
      </c>
      <c r="BO33" t="str">
        <f ca="1">BK33</f>
        <v>FAC. ING. VOLLEY</v>
      </c>
      <c r="BP33">
        <f ca="1">VLOOKUP(BO33,BK33:BL42,2,FALSE)</f>
        <v>15</v>
      </c>
      <c r="BS33" t="str">
        <f ca="1">BO33</f>
        <v>FAC. ING. VOLLEY</v>
      </c>
      <c r="BT33">
        <f ca="1">VLOOKUP(BS33,BO33:BP42,2,FALSE)</f>
        <v>15</v>
      </c>
      <c r="BW33" t="str">
        <f ca="1">BS33</f>
        <v>FAC. ING. VOLLEY</v>
      </c>
      <c r="BX33">
        <f ca="1">VLOOKUP(BW33,BS33:BT42,2,FALSE)</f>
        <v>15</v>
      </c>
      <c r="CA33" t="str">
        <f ca="1">BW33</f>
        <v>FAC. ING. VOLLEY</v>
      </c>
      <c r="CB33">
        <f ca="1">VLOOKUP(CA33,BW33:BX42,2,FALSE)</f>
        <v>15</v>
      </c>
      <c r="CE33" t="str">
        <f ca="1">CA33</f>
        <v>FAC. ING. VOLLEY</v>
      </c>
      <c r="CF33">
        <f ca="1">VLOOKUP(CE33,CA33:CB42,2,FALSE)</f>
        <v>15</v>
      </c>
      <c r="CI33" t="str">
        <f ca="1">CE33</f>
        <v>FAC. ING. VOLLEY</v>
      </c>
      <c r="CJ33">
        <f ca="1">VLOOKUP(CI33,CE33:CF42,2,FALSE)</f>
        <v>15</v>
      </c>
      <c r="CM33" t="str">
        <f ca="1">CI33</f>
        <v>FAC. ING. VOLLEY</v>
      </c>
      <c r="CN33">
        <f ca="1">VLOOKUP(CM33,CI33:CJ42,2,FALSE)</f>
        <v>15</v>
      </c>
      <c r="CQ33" t="str">
        <f ca="1">CM33</f>
        <v>FAC. ING. VOLLEY</v>
      </c>
      <c r="CR33">
        <f ca="1">VLOOKUP(CQ33,CM33:CN42,2,FALSE)</f>
        <v>15</v>
      </c>
    </row>
    <row r="34" spans="6:97" x14ac:dyDescent="0.2">
      <c r="F34" t="str">
        <f>N2</f>
        <v>POLVAZZO</v>
      </c>
      <c r="G34">
        <f t="shared" ref="G34:L34" ca="1" si="77">N25</f>
        <v>3</v>
      </c>
      <c r="H34">
        <f t="shared" ca="1" si="77"/>
        <v>0</v>
      </c>
      <c r="I34">
        <f t="shared" ca="1" si="77"/>
        <v>0</v>
      </c>
      <c r="J34">
        <f t="shared" ca="1" si="77"/>
        <v>3</v>
      </c>
      <c r="K34">
        <f t="shared" ca="1" si="77"/>
        <v>1</v>
      </c>
      <c r="L34">
        <f t="shared" ca="1" si="77"/>
        <v>6</v>
      </c>
      <c r="M34">
        <f ca="1">T25</f>
        <v>0</v>
      </c>
      <c r="O34" t="str">
        <f ca="1">IF($M34&lt;=$M33,$F34,$F33)</f>
        <v>POLVAZZO</v>
      </c>
      <c r="P34">
        <f t="shared" ca="1" si="74"/>
        <v>0</v>
      </c>
      <c r="S34" t="str">
        <f ca="1">O34</f>
        <v>POLVAZZO</v>
      </c>
      <c r="T34">
        <f t="shared" ca="1" si="75"/>
        <v>0</v>
      </c>
      <c r="W34" t="str">
        <f ca="1">S34</f>
        <v>POLVAZZO</v>
      </c>
      <c r="X34">
        <f t="shared" ca="1" si="76"/>
        <v>0</v>
      </c>
      <c r="AA34" t="str">
        <f ca="1">W34</f>
        <v>POLVAZZO</v>
      </c>
      <c r="AB34">
        <f ca="1">VLOOKUP(AA34,W33:X42,2,FALSE)</f>
        <v>0</v>
      </c>
      <c r="AE34" t="str">
        <f ca="1">AA34</f>
        <v>POLVAZZO</v>
      </c>
      <c r="AF34">
        <f ca="1">VLOOKUP(AE34,AA33:AB42,2,FALSE)</f>
        <v>0</v>
      </c>
      <c r="AI34" t="str">
        <f ca="1">AE34</f>
        <v>POLVAZZO</v>
      </c>
      <c r="AJ34">
        <f ca="1">VLOOKUP(AI34,AE33:AF42,2,FALSE)</f>
        <v>0</v>
      </c>
      <c r="AM34" t="str">
        <f ca="1">IF($AJ34&gt;=$AJ35,$AI34,$AI35)</f>
        <v>UN EQUIPO</v>
      </c>
      <c r="AN34">
        <f ca="1">VLOOKUP(AM34,AI33:AJ42,2,FALSE)</f>
        <v>6</v>
      </c>
      <c r="AQ34" t="str">
        <f ca="1">IF($AN34&gt;=$AN36,$AM34,$AM36)</f>
        <v>UN EQUIPO</v>
      </c>
      <c r="AR34">
        <f ca="1">VLOOKUP(AQ34,AM33:AN42,2,FALSE)</f>
        <v>6</v>
      </c>
      <c r="AU34" t="str">
        <f ca="1">IF($AR34&gt;=$AR37,$AQ34,$AQ37)</f>
        <v>UN EQUIPO</v>
      </c>
      <c r="AV34">
        <f ca="1">VLOOKUP(AU34,AQ33:AR42,2,FALSE)</f>
        <v>6</v>
      </c>
      <c r="AY34" t="str">
        <f ca="1">IF($AV34&gt;=$AV38,$AU34,$AU38)</f>
        <v>UN EQUIPO</v>
      </c>
      <c r="AZ34">
        <f ca="1">VLOOKUP(AY34,AU33:AV42,2,FALSE)</f>
        <v>6</v>
      </c>
      <c r="BC34" t="str">
        <f ca="1">IF($AZ34&gt;=$AZ39,$AY34,$AY39)</f>
        <v>UN EQUIPO</v>
      </c>
      <c r="BD34">
        <f ca="1">VLOOKUP(BC34,AY33:AZ42,2,FALSE)</f>
        <v>6</v>
      </c>
      <c r="BG34" t="str">
        <f ca="1">BC34</f>
        <v>UN EQUIPO</v>
      </c>
      <c r="BH34">
        <f ca="1">VLOOKUP(BG34,BC33:BD42,2,FALSE)</f>
        <v>6</v>
      </c>
      <c r="BK34" t="str">
        <f ca="1">BG34</f>
        <v>UN EQUIPO</v>
      </c>
      <c r="BL34">
        <f ca="1">VLOOKUP(BK34,BG33:BH42,2,FALSE)</f>
        <v>6</v>
      </c>
      <c r="BO34" t="str">
        <f ca="1">BK34</f>
        <v>UN EQUIPO</v>
      </c>
      <c r="BP34">
        <f ca="1">VLOOKUP(BO34,BK33:BL42,2,FALSE)</f>
        <v>6</v>
      </c>
      <c r="BS34" t="str">
        <f ca="1">BO34</f>
        <v>UN EQUIPO</v>
      </c>
      <c r="BT34">
        <f ca="1">VLOOKUP(BS34,BO33:BP42,2,FALSE)</f>
        <v>6</v>
      </c>
      <c r="BW34" t="str">
        <f ca="1">BS34</f>
        <v>UN EQUIPO</v>
      </c>
      <c r="BX34">
        <f ca="1">VLOOKUP(BW34,BS33:BT42,2,FALSE)</f>
        <v>6</v>
      </c>
      <c r="CA34" t="str">
        <f ca="1">BW34</f>
        <v>UN EQUIPO</v>
      </c>
      <c r="CB34">
        <f ca="1">VLOOKUP(CA34,BW33:BX42,2,FALSE)</f>
        <v>6</v>
      </c>
      <c r="CE34" t="str">
        <f ca="1">CA34</f>
        <v>UN EQUIPO</v>
      </c>
      <c r="CF34">
        <f ca="1">VLOOKUP(CE34,CA33:CB42,2,FALSE)</f>
        <v>6</v>
      </c>
      <c r="CI34" t="str">
        <f ca="1">CE34</f>
        <v>UN EQUIPO</v>
      </c>
      <c r="CJ34">
        <f ca="1">VLOOKUP(CI34,CE33:CF42,2,FALSE)</f>
        <v>6</v>
      </c>
      <c r="CM34" t="str">
        <f ca="1">CI34</f>
        <v>UN EQUIPO</v>
      </c>
      <c r="CN34">
        <f ca="1">VLOOKUP(CM34,CI33:CJ42,2,FALSE)</f>
        <v>6</v>
      </c>
      <c r="CQ34" t="str">
        <f ca="1">CM34</f>
        <v>UN EQUIPO</v>
      </c>
      <c r="CR34">
        <f ca="1">VLOOKUP(CQ34,CM33:CN42,2,FALSE)</f>
        <v>6</v>
      </c>
    </row>
    <row r="35" spans="6:97" x14ac:dyDescent="0.2">
      <c r="F35" t="str">
        <f>U2</f>
        <v>FAC. ING. VOLLEY</v>
      </c>
      <c r="G35">
        <f t="shared" ref="G35:M35" ca="1" si="78">U25</f>
        <v>5</v>
      </c>
      <c r="H35">
        <f t="shared" ca="1" si="78"/>
        <v>5</v>
      </c>
      <c r="I35">
        <f t="shared" ca="1" si="78"/>
        <v>0</v>
      </c>
      <c r="J35">
        <f t="shared" ca="1" si="78"/>
        <v>0</v>
      </c>
      <c r="K35">
        <f t="shared" ca="1" si="78"/>
        <v>10</v>
      </c>
      <c r="L35">
        <f t="shared" ca="1" si="78"/>
        <v>1</v>
      </c>
      <c r="M35">
        <f t="shared" ca="1" si="78"/>
        <v>15</v>
      </c>
      <c r="O35" t="str">
        <f>F35</f>
        <v>FAC. ING. VOLLEY</v>
      </c>
      <c r="P35">
        <f t="shared" ca="1" si="74"/>
        <v>15</v>
      </c>
      <c r="S35" t="str">
        <f ca="1">IF($P35&lt;=$P33,$O35,$O33)</f>
        <v>UN EQUIPO</v>
      </c>
      <c r="T35">
        <f t="shared" ca="1" si="75"/>
        <v>6</v>
      </c>
      <c r="W35" t="str">
        <f ca="1">S35</f>
        <v>UN EQUIPO</v>
      </c>
      <c r="X35">
        <f t="shared" ca="1" si="76"/>
        <v>6</v>
      </c>
      <c r="AA35" t="str">
        <f ca="1">W35</f>
        <v>UN EQUIPO</v>
      </c>
      <c r="AB35">
        <f ca="1">VLOOKUP(AA35,W33:X42,2,FALSE)</f>
        <v>6</v>
      </c>
      <c r="AE35" t="str">
        <f ca="1">AA35</f>
        <v>UN EQUIPO</v>
      </c>
      <c r="AF35">
        <f ca="1">VLOOKUP(AE35,AA33:AB42,2,FALSE)</f>
        <v>6</v>
      </c>
      <c r="AI35" t="str">
        <f ca="1">AE35</f>
        <v>UN EQUIPO</v>
      </c>
      <c r="AJ35">
        <f ca="1">VLOOKUP(AI35,AE33:AF42,2,FALSE)</f>
        <v>6</v>
      </c>
      <c r="AM35" t="str">
        <f ca="1">IF($AJ35&lt;=$AJ34,$AI35,$AI34)</f>
        <v>POLVAZZO</v>
      </c>
      <c r="AN35">
        <f ca="1">VLOOKUP(AM35,AI33:AJ42,2,FALSE)</f>
        <v>0</v>
      </c>
      <c r="AQ35" t="str">
        <f ca="1">AM35</f>
        <v>POLVAZZO</v>
      </c>
      <c r="AR35">
        <f ca="1">VLOOKUP(AQ35,AM33:AN42,2,FALSE)</f>
        <v>0</v>
      </c>
      <c r="AU35" t="str">
        <f ca="1">AQ35</f>
        <v>POLVAZZO</v>
      </c>
      <c r="AV35">
        <f ca="1">VLOOKUP(AU35,AQ33:AR42,2,FALSE)</f>
        <v>0</v>
      </c>
      <c r="AY35" t="str">
        <f ca="1">AU35</f>
        <v>POLVAZZO</v>
      </c>
      <c r="AZ35">
        <f ca="1">VLOOKUP(AY35,AU33:AV42,2,FALSE)</f>
        <v>0</v>
      </c>
      <c r="BC35" t="str">
        <f ca="1">AY35</f>
        <v>POLVAZZO</v>
      </c>
      <c r="BD35">
        <f ca="1">VLOOKUP(BC35,AY33:AZ42,2,FALSE)</f>
        <v>0</v>
      </c>
      <c r="BG35" t="str">
        <f ca="1">IF($BD35&gt;=$BD36,$BC35,$BC36)</f>
        <v>EL SALTO DEL NEGRITO</v>
      </c>
      <c r="BH35">
        <f ca="1">VLOOKUP(BG35,BC33:BD42,2,FALSE)</f>
        <v>3</v>
      </c>
      <c r="BK35" t="str">
        <f ca="1">IF($BH35&gt;=$BH37,$BG35,$BG37)</f>
        <v>EL SALTO DEL NEGRITO</v>
      </c>
      <c r="BL35">
        <f ca="1">VLOOKUP(BK35,BG33:BH42,2,FALSE)</f>
        <v>3</v>
      </c>
      <c r="BO35" t="str">
        <f ca="1">IF($BL35&gt;=$BL38,$BK35,$BK38)</f>
        <v>EL SALTO DEL NEGRITO</v>
      </c>
      <c r="BP35">
        <f ca="1">VLOOKUP(BO35,BK33:BL42,2,FALSE)</f>
        <v>3</v>
      </c>
      <c r="BS35" t="str">
        <f ca="1">IF($BP35&gt;=$BP39,$BO35,$BO39)</f>
        <v>EL SALTO DEL NEGRITO</v>
      </c>
      <c r="BT35">
        <f ca="1">VLOOKUP(BS35,BO33:BP42,2,FALSE)</f>
        <v>3</v>
      </c>
      <c r="BW35" t="str">
        <f ca="1">BS35</f>
        <v>EL SALTO DEL NEGRITO</v>
      </c>
      <c r="BX35">
        <f ca="1">VLOOKUP(BW35,BS33:BT42,2,FALSE)</f>
        <v>3</v>
      </c>
      <c r="CA35" t="str">
        <f ca="1">BW35</f>
        <v>EL SALTO DEL NEGRITO</v>
      </c>
      <c r="CB35">
        <f ca="1">VLOOKUP(CA35,BW33:BX42,2,FALSE)</f>
        <v>3</v>
      </c>
      <c r="CE35" t="str">
        <f ca="1">CA35</f>
        <v>EL SALTO DEL NEGRITO</v>
      </c>
      <c r="CF35">
        <f ca="1">VLOOKUP(CE35,CA33:CB42,2,FALSE)</f>
        <v>3</v>
      </c>
      <c r="CI35" t="str">
        <f ca="1">CE35</f>
        <v>EL SALTO DEL NEGRITO</v>
      </c>
      <c r="CJ35">
        <f ca="1">VLOOKUP(CI35,CE33:CF42,2,FALSE)</f>
        <v>3</v>
      </c>
      <c r="CM35" t="str">
        <f ca="1">CI35</f>
        <v>EL SALTO DEL NEGRITO</v>
      </c>
      <c r="CN35">
        <f ca="1">VLOOKUP(CM35,CI33:CJ42,2,FALSE)</f>
        <v>3</v>
      </c>
      <c r="CQ35" t="str">
        <f ca="1">CM35</f>
        <v>EL SALTO DEL NEGRITO</v>
      </c>
      <c r="CR35">
        <f ca="1">VLOOKUP(CQ35,CM33:CN42,2,FALSE)</f>
        <v>3</v>
      </c>
    </row>
    <row r="36" spans="6:97" x14ac:dyDescent="0.2">
      <c r="F36" t="str">
        <f>AB2</f>
        <v>EL SALTO DEL NEGRITO</v>
      </c>
      <c r="G36">
        <f t="shared" ref="G36:M36" ca="1" si="79">AB25</f>
        <v>3</v>
      </c>
      <c r="H36">
        <f t="shared" ca="1" si="79"/>
        <v>1</v>
      </c>
      <c r="I36">
        <f t="shared" ca="1" si="79"/>
        <v>0</v>
      </c>
      <c r="J36">
        <f t="shared" ca="1" si="79"/>
        <v>2</v>
      </c>
      <c r="K36">
        <f t="shared" ca="1" si="79"/>
        <v>2</v>
      </c>
      <c r="L36">
        <f t="shared" ca="1" si="79"/>
        <v>5</v>
      </c>
      <c r="M36">
        <f t="shared" ca="1" si="79"/>
        <v>3</v>
      </c>
      <c r="O36" t="str">
        <f>F36</f>
        <v>EL SALTO DEL NEGRITO</v>
      </c>
      <c r="P36">
        <f t="shared" ca="1" si="74"/>
        <v>3</v>
      </c>
      <c r="S36" t="str">
        <f>O36</f>
        <v>EL SALTO DEL NEGRITO</v>
      </c>
      <c r="T36">
        <f t="shared" ca="1" si="75"/>
        <v>3</v>
      </c>
      <c r="W36" t="str">
        <f ca="1">IF($T36&lt;=$T33,$S36,$S33)</f>
        <v>EL SALTO DEL NEGRITO</v>
      </c>
      <c r="X36">
        <f t="shared" ca="1" si="76"/>
        <v>3</v>
      </c>
      <c r="AA36" t="str">
        <f ca="1">W36</f>
        <v>EL SALTO DEL NEGRITO</v>
      </c>
      <c r="AB36">
        <f ca="1">VLOOKUP(AA36,W33:X42,2,FALSE)</f>
        <v>3</v>
      </c>
      <c r="AE36" t="str">
        <f ca="1">AA36</f>
        <v>EL SALTO DEL NEGRITO</v>
      </c>
      <c r="AF36">
        <f ca="1">VLOOKUP(AE36,AA33:AB42,2,FALSE)</f>
        <v>3</v>
      </c>
      <c r="AI36" t="str">
        <f ca="1">AE36</f>
        <v>EL SALTO DEL NEGRITO</v>
      </c>
      <c r="AJ36">
        <f ca="1">VLOOKUP(AI36,AE33:AF42,2,FALSE)</f>
        <v>3</v>
      </c>
      <c r="AM36" t="str">
        <f ca="1">AI36</f>
        <v>EL SALTO DEL NEGRITO</v>
      </c>
      <c r="AN36">
        <f ca="1">VLOOKUP(AM36,AI33:AJ42,2,FALSE)</f>
        <v>3</v>
      </c>
      <c r="AQ36" t="str">
        <f ca="1">IF($AN36&lt;=$AN34,$AM36,$AM34)</f>
        <v>EL SALTO DEL NEGRITO</v>
      </c>
      <c r="AR36">
        <f ca="1">VLOOKUP(AQ36,AM33:AN42,2,FALSE)</f>
        <v>3</v>
      </c>
      <c r="AU36" t="str">
        <f ca="1">AQ36</f>
        <v>EL SALTO DEL NEGRITO</v>
      </c>
      <c r="AV36">
        <f ca="1">VLOOKUP(AU36,AQ33:AR42,2,FALSE)</f>
        <v>3</v>
      </c>
      <c r="AY36" t="str">
        <f ca="1">AU36</f>
        <v>EL SALTO DEL NEGRITO</v>
      </c>
      <c r="AZ36">
        <f ca="1">VLOOKUP(AY36,AU33:AV42,2,FALSE)</f>
        <v>3</v>
      </c>
      <c r="BC36" t="str">
        <f ca="1">AY36</f>
        <v>EL SALTO DEL NEGRITO</v>
      </c>
      <c r="BD36">
        <f ca="1">VLOOKUP(BC36,AY33:AZ42,2,FALSE)</f>
        <v>3</v>
      </c>
      <c r="BG36" t="str">
        <f ca="1">IF($BD36&lt;=$BD35,$BC36,$BC35)</f>
        <v>POLVAZZO</v>
      </c>
      <c r="BH36">
        <f ca="1">VLOOKUP(BG36,BC33:BD42,2,FALSE)</f>
        <v>0</v>
      </c>
      <c r="BK36" t="str">
        <f ca="1">BG36</f>
        <v>POLVAZZO</v>
      </c>
      <c r="BL36">
        <f ca="1">VLOOKUP(BK36,BG33:BH42,2,FALSE)</f>
        <v>0</v>
      </c>
      <c r="BO36" t="str">
        <f ca="1">BK36</f>
        <v>POLVAZZO</v>
      </c>
      <c r="BP36">
        <f ca="1">VLOOKUP(BO36,BK33:BL42,2,FALSE)</f>
        <v>0</v>
      </c>
      <c r="BS36" t="str">
        <f ca="1">BO36</f>
        <v>POLVAZZO</v>
      </c>
      <c r="BT36">
        <f ca="1">VLOOKUP(BS36,BO33:BP42,2,FALSE)</f>
        <v>0</v>
      </c>
      <c r="BW36" t="str">
        <f ca="1">IF($BT36&gt;=$BT37,$BS36,$BS37)</f>
        <v>POLVAZZO</v>
      </c>
      <c r="BX36">
        <f ca="1">VLOOKUP(BW36,BS33:BT42,2,FALSE)</f>
        <v>0</v>
      </c>
      <c r="CA36" t="str">
        <f ca="1">IF($BX36&gt;=$BX38,$BW36,$BW38)</f>
        <v>LOS PINGUINOS</v>
      </c>
      <c r="CB36">
        <f ca="1">VLOOKUP(CA36,BW33:BX42,2,FALSE)</f>
        <v>3</v>
      </c>
      <c r="CE36" t="str">
        <f ca="1">IF($CB36&gt;=$CB39,$CA36,$CA39)</f>
        <v>LOS PINGUINOS</v>
      </c>
      <c r="CF36">
        <f ca="1">VLOOKUP(CE36,CA33:CB42,2,FALSE)</f>
        <v>3</v>
      </c>
      <c r="CI36" t="str">
        <f ca="1">CE36</f>
        <v>LOS PINGUINOS</v>
      </c>
      <c r="CJ36">
        <f ca="1">VLOOKUP(CI36,CE33:CF42,2,FALSE)</f>
        <v>3</v>
      </c>
      <c r="CM36" t="str">
        <f ca="1">CI36</f>
        <v>LOS PINGUINOS</v>
      </c>
      <c r="CN36">
        <f ca="1">VLOOKUP(CM36,CI33:CJ42,2,FALSE)</f>
        <v>3</v>
      </c>
      <c r="CQ36" t="str">
        <f ca="1">CM36</f>
        <v>LOS PINGUINOS</v>
      </c>
      <c r="CR36">
        <f ca="1">VLOOKUP(CQ36,CM33:CN42,2,FALSE)</f>
        <v>3</v>
      </c>
    </row>
    <row r="37" spans="6:97" x14ac:dyDescent="0.2">
      <c r="F37" t="str">
        <f>AI2</f>
        <v>LOS SOTERRADOS</v>
      </c>
      <c r="G37">
        <f ca="1">AI25</f>
        <v>2</v>
      </c>
      <c r="H37">
        <f t="shared" ref="H37:M37" ca="1" si="80">AJ25</f>
        <v>0</v>
      </c>
      <c r="I37">
        <f t="shared" ca="1" si="80"/>
        <v>0</v>
      </c>
      <c r="J37">
        <f t="shared" ca="1" si="80"/>
        <v>2</v>
      </c>
      <c r="K37">
        <f t="shared" ca="1" si="80"/>
        <v>0</v>
      </c>
      <c r="L37">
        <f t="shared" ca="1" si="80"/>
        <v>4</v>
      </c>
      <c r="M37">
        <f t="shared" ca="1" si="80"/>
        <v>0</v>
      </c>
      <c r="O37" t="str">
        <f>F37</f>
        <v>LOS SOTERRADOS</v>
      </c>
      <c r="P37">
        <f t="shared" ca="1" si="74"/>
        <v>0</v>
      </c>
      <c r="S37" t="str">
        <f>O37</f>
        <v>LOS SOTERRADOS</v>
      </c>
      <c r="T37">
        <f t="shared" ca="1" si="75"/>
        <v>0</v>
      </c>
      <c r="W37" t="str">
        <f>S37</f>
        <v>LOS SOTERRADOS</v>
      </c>
      <c r="X37">
        <f t="shared" ca="1" si="76"/>
        <v>0</v>
      </c>
      <c r="AA37" t="str">
        <f ca="1">IF($X37&lt;=$X33,$W37,$W33)</f>
        <v>LOS SOTERRADOS</v>
      </c>
      <c r="AB37">
        <f ca="1">VLOOKUP(AA37,W33:X42,2,FALSE)</f>
        <v>0</v>
      </c>
      <c r="AE37" t="str">
        <f ca="1">AA37</f>
        <v>LOS SOTERRADOS</v>
      </c>
      <c r="AF37">
        <f ca="1">VLOOKUP(AE37,AA33:AB42,2,FALSE)</f>
        <v>0</v>
      </c>
      <c r="AI37" t="str">
        <f ca="1">AE37</f>
        <v>LOS SOTERRADOS</v>
      </c>
      <c r="AJ37">
        <f ca="1">VLOOKUP(AI37,AE33:AF42,2,FALSE)</f>
        <v>0</v>
      </c>
      <c r="AM37" t="str">
        <f ca="1">AI37</f>
        <v>LOS SOTERRADOS</v>
      </c>
      <c r="AN37">
        <f ca="1">VLOOKUP(AM37,AI33:AJ42,2,FALSE)</f>
        <v>0</v>
      </c>
      <c r="AQ37" t="str">
        <f ca="1">AM37</f>
        <v>LOS SOTERRADOS</v>
      </c>
      <c r="AR37">
        <f ca="1">VLOOKUP(AQ37,AM33:AN42,2,FALSE)</f>
        <v>0</v>
      </c>
      <c r="AU37" t="str">
        <f ca="1">IF($AR37&lt;=$AR34,$AQ37,$AQ34)</f>
        <v>LOS SOTERRADOS</v>
      </c>
      <c r="AV37">
        <f ca="1">VLOOKUP(AU37,AQ33:AR42,2,FALSE)</f>
        <v>0</v>
      </c>
      <c r="AY37" t="str">
        <f ca="1">AU37</f>
        <v>LOS SOTERRADOS</v>
      </c>
      <c r="AZ37">
        <f ca="1">VLOOKUP(AY37,AU33:AV42,2,FALSE)</f>
        <v>0</v>
      </c>
      <c r="BC37" t="str">
        <f ca="1">AY37</f>
        <v>LOS SOTERRADOS</v>
      </c>
      <c r="BD37">
        <f ca="1">VLOOKUP(BC37,AY33:AZ42,2,FALSE)</f>
        <v>0</v>
      </c>
      <c r="BG37" t="str">
        <f ca="1">BC37</f>
        <v>LOS SOTERRADOS</v>
      </c>
      <c r="BH37">
        <f ca="1">VLOOKUP(BG37,BC33:BD42,2,FALSE)</f>
        <v>0</v>
      </c>
      <c r="BK37" t="str">
        <f ca="1">IF($BH37&lt;=$BH35,$BG37,$BG35)</f>
        <v>LOS SOTERRADOS</v>
      </c>
      <c r="BL37">
        <f ca="1">VLOOKUP(BK37,BG33:BH42,2,FALSE)</f>
        <v>0</v>
      </c>
      <c r="BO37" t="str">
        <f ca="1">BK37</f>
        <v>LOS SOTERRADOS</v>
      </c>
      <c r="BP37">
        <f ca="1">VLOOKUP(BO37,BK33:BL42,2,FALSE)</f>
        <v>0</v>
      </c>
      <c r="BS37" t="str">
        <f ca="1">BO37</f>
        <v>LOS SOTERRADOS</v>
      </c>
      <c r="BT37">
        <f ca="1">VLOOKUP(BS37,BO33:BP42,2,FALSE)</f>
        <v>0</v>
      </c>
      <c r="BW37" t="str">
        <f ca="1">IF(BT37&lt;=BT36,BS37,BS36)</f>
        <v>LOS SOTERRADOS</v>
      </c>
      <c r="BX37">
        <f ca="1">VLOOKUP(BW37,BS33:BT42,2,FALSE)</f>
        <v>0</v>
      </c>
      <c r="CA37" t="str">
        <f ca="1">BW37</f>
        <v>LOS SOTERRADOS</v>
      </c>
      <c r="CB37">
        <f ca="1">VLOOKUP(CA37,BW33:BX42,2,FALSE)</f>
        <v>0</v>
      </c>
      <c r="CE37" t="str">
        <f ca="1">CA37</f>
        <v>LOS SOTERRADOS</v>
      </c>
      <c r="CF37">
        <f ca="1">VLOOKUP(CE37,CA33:CB42,2,FALSE)</f>
        <v>0</v>
      </c>
      <c r="CI37" t="str">
        <f ca="1">IF($CF37&gt;=$CF38,$CE37,$CE38)</f>
        <v>LOS SOTERRADOS</v>
      </c>
      <c r="CJ37">
        <f ca="1">VLOOKUP(CI37,CE33:CF42,2,FALSE)</f>
        <v>0</v>
      </c>
      <c r="CM37" t="str">
        <f ca="1">IF($CJ37&gt;=$CJ39,$CI37,$CI39)</f>
        <v>LOS SOTERRADOS</v>
      </c>
      <c r="CN37">
        <f ca="1">VLOOKUP(CM37,CI33:CJ42,2,FALSE)</f>
        <v>0</v>
      </c>
      <c r="CQ37" t="str">
        <f ca="1">CM37</f>
        <v>LOS SOTERRADOS</v>
      </c>
      <c r="CR37">
        <f ca="1">VLOOKUP(CQ37,CM33:CN42,2,FALSE)</f>
        <v>0</v>
      </c>
    </row>
    <row r="38" spans="6:97" x14ac:dyDescent="0.2">
      <c r="F38" t="str">
        <f>AP2</f>
        <v>LOS PINGUINOS</v>
      </c>
      <c r="G38">
        <f ca="1">AP25</f>
        <v>2</v>
      </c>
      <c r="H38">
        <f t="shared" ref="H38:M38" ca="1" si="81">AQ25</f>
        <v>1</v>
      </c>
      <c r="I38">
        <f t="shared" ca="1" si="81"/>
        <v>0</v>
      </c>
      <c r="J38">
        <f t="shared" ca="1" si="81"/>
        <v>1</v>
      </c>
      <c r="K38">
        <f t="shared" ca="1" si="81"/>
        <v>2</v>
      </c>
      <c r="L38">
        <f t="shared" ca="1" si="81"/>
        <v>2</v>
      </c>
      <c r="M38">
        <f t="shared" ca="1" si="81"/>
        <v>3</v>
      </c>
      <c r="O38" t="str">
        <f>F38</f>
        <v>LOS PINGUINOS</v>
      </c>
      <c r="P38">
        <f t="shared" ca="1" si="74"/>
        <v>3</v>
      </c>
      <c r="S38" t="str">
        <f>O38</f>
        <v>LOS PINGUINOS</v>
      </c>
      <c r="T38">
        <f t="shared" ca="1" si="75"/>
        <v>3</v>
      </c>
      <c r="W38" t="str">
        <f>S38</f>
        <v>LOS PINGUINOS</v>
      </c>
      <c r="X38">
        <f t="shared" ca="1" si="76"/>
        <v>3</v>
      </c>
      <c r="AA38" t="str">
        <f>W38</f>
        <v>LOS PINGUINOS</v>
      </c>
      <c r="AB38">
        <f ca="1">VLOOKUP(AA38,W33:X42,2,FALSE)</f>
        <v>3</v>
      </c>
      <c r="AE38" t="str">
        <f ca="1">IF($AB38&lt;=$AB33,$AA38,$AA33)</f>
        <v>LOS PINGUINOS</v>
      </c>
      <c r="AF38">
        <f ca="1">VLOOKUP(AE38,AA33:AB42,2,FALSE)</f>
        <v>3</v>
      </c>
      <c r="AI38" t="str">
        <f ca="1">AE38</f>
        <v>LOS PINGUINOS</v>
      </c>
      <c r="AJ38">
        <f ca="1">VLOOKUP(AI38,AE33:AF42,2,FALSE)</f>
        <v>3</v>
      </c>
      <c r="AM38" t="str">
        <f ca="1">AI38</f>
        <v>LOS PINGUINOS</v>
      </c>
      <c r="AN38">
        <f ca="1">VLOOKUP(AM38,AI33:AJ42,2,FALSE)</f>
        <v>3</v>
      </c>
      <c r="AQ38" t="str">
        <f ca="1">AM38</f>
        <v>LOS PINGUINOS</v>
      </c>
      <c r="AR38">
        <f ca="1">VLOOKUP(AQ38,AM33:AN42,2,FALSE)</f>
        <v>3</v>
      </c>
      <c r="AU38" t="str">
        <f ca="1">AQ38</f>
        <v>LOS PINGUINOS</v>
      </c>
      <c r="AV38">
        <f ca="1">VLOOKUP(AU38,AQ33:AR42,2,FALSE)</f>
        <v>3</v>
      </c>
      <c r="AY38" t="str">
        <f ca="1">IF($AV38&lt;=$AV34,$AU38,$AU34)</f>
        <v>LOS PINGUINOS</v>
      </c>
      <c r="AZ38">
        <f ca="1">VLOOKUP(AY38,AU33:AV42,2,FALSE)</f>
        <v>3</v>
      </c>
      <c r="BC38" t="str">
        <f ca="1">AY38</f>
        <v>LOS PINGUINOS</v>
      </c>
      <c r="BD38">
        <f ca="1">VLOOKUP(BC38,AY33:AZ42,2,FALSE)</f>
        <v>3</v>
      </c>
      <c r="BG38" t="str">
        <f ca="1">BC38</f>
        <v>LOS PINGUINOS</v>
      </c>
      <c r="BH38">
        <f ca="1">VLOOKUP(BG38,BC33:BD42,2,FALSE)</f>
        <v>3</v>
      </c>
      <c r="BK38" t="str">
        <f ca="1">BG38</f>
        <v>LOS PINGUINOS</v>
      </c>
      <c r="BL38">
        <f ca="1">VLOOKUP(BK38,BG33:BH42,2,FALSE)</f>
        <v>3</v>
      </c>
      <c r="BO38" t="str">
        <f ca="1">IF($BL38&lt;=$BL35,$BK38,$BK35)</f>
        <v>LOS PINGUINOS</v>
      </c>
      <c r="BP38">
        <f ca="1">VLOOKUP(BO38,BK33:BL42,2,FALSE)</f>
        <v>3</v>
      </c>
      <c r="BS38" t="str">
        <f ca="1">BO38</f>
        <v>LOS PINGUINOS</v>
      </c>
      <c r="BT38">
        <f ca="1">VLOOKUP(BS38,BO33:BP42,2,FALSE)</f>
        <v>3</v>
      </c>
      <c r="BW38" t="str">
        <f ca="1">BS38</f>
        <v>LOS PINGUINOS</v>
      </c>
      <c r="BX38">
        <f ca="1">VLOOKUP(BW38,BS33:BT42,2,FALSE)</f>
        <v>3</v>
      </c>
      <c r="CA38" t="str">
        <f ca="1">IF($BX38&lt;=$BX36,$BW38,$BW36)</f>
        <v>POLVAZZO</v>
      </c>
      <c r="CB38">
        <f ca="1">VLOOKUP(CA38,BW33:BX42,2,FALSE)</f>
        <v>0</v>
      </c>
      <c r="CE38" t="str">
        <f ca="1">CA38</f>
        <v>POLVAZZO</v>
      </c>
      <c r="CF38">
        <f ca="1">VLOOKUP(CE38,CA33:CB42,2,FALSE)</f>
        <v>0</v>
      </c>
      <c r="CI38" t="str">
        <f ca="1">IF($CF38&lt;=$CF37,$CE38,$CE37)</f>
        <v>POLVAZZO</v>
      </c>
      <c r="CJ38">
        <f ca="1">VLOOKUP(CI38,CE33:CF42,2,FALSE)</f>
        <v>0</v>
      </c>
      <c r="CM38" t="str">
        <f ca="1">CI38</f>
        <v>POLVAZZO</v>
      </c>
      <c r="CN38">
        <f ca="1">VLOOKUP(CM38,CI33:CJ42,2,FALSE)</f>
        <v>0</v>
      </c>
      <c r="CQ38" t="str">
        <f ca="1">IF($CN38&gt;=$CN39,$CM38,$CM39)</f>
        <v>POLVAZZO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ca="1" si="82"/>
        <v>0</v>
      </c>
      <c r="L39">
        <f t="shared" ca="1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FAC. ING. VOLLEY</v>
      </c>
      <c r="J45">
        <f ca="1">CR33</f>
        <v>15</v>
      </c>
      <c r="K45">
        <f t="shared" ref="K45:K51" ca="1" si="83">VLOOKUP(AI33,$F$33:$M$42,6,FALSE)</f>
        <v>10</v>
      </c>
      <c r="L45">
        <f t="shared" ref="L45:L51" ca="1" si="84">VLOOKUP(AI33,$F$33:$M$42,7,FALSE)</f>
        <v>1</v>
      </c>
      <c r="M45">
        <f t="shared" ref="M45:M51" ca="1" si="85">K45-L45</f>
        <v>9</v>
      </c>
      <c r="O45" t="str">
        <f ca="1">IF(AND($J45=$J46,$M46&gt;$M45),$F46,$F45)</f>
        <v>FAC. ING. VOLLEY</v>
      </c>
      <c r="P45">
        <f t="shared" ref="P45:P51" ca="1" si="86">VLOOKUP(O45,$F$45:$M$54,5,FALSE)</f>
        <v>15</v>
      </c>
      <c r="Q45">
        <f t="shared" ref="Q45:Q51" ca="1" si="87">VLOOKUP(O45,$F$45:$M$54,8,FALSE)</f>
        <v>9</v>
      </c>
      <c r="S45" t="str">
        <f ca="1">IF(AND(P45=P47,Q47&gt;Q45),O47,O45)</f>
        <v>FAC. ING. VOLLEY</v>
      </c>
      <c r="T45">
        <f t="shared" ref="T45:T51" ca="1" si="88">VLOOKUP(S45,$O$45:$Q$54,2,FALSE)</f>
        <v>15</v>
      </c>
      <c r="U45">
        <f t="shared" ref="U45:U51" ca="1" si="89">VLOOKUP(S45,$O$45:$Q$54,3,FALSE)</f>
        <v>9</v>
      </c>
      <c r="W45" t="str">
        <f ca="1">IF(AND(T45=T48,U48&gt;U45),S48,S45)</f>
        <v>FAC. ING. VOLLEY</v>
      </c>
      <c r="X45">
        <f t="shared" ref="X45:X51" ca="1" si="90">VLOOKUP(W45,$S$45:$U$54,2,FALSE)</f>
        <v>15</v>
      </c>
      <c r="Y45">
        <f t="shared" ref="Y45:Y51" ca="1" si="91">VLOOKUP(W45,$S$45:$U$54,3,FALSE)</f>
        <v>9</v>
      </c>
      <c r="AA45" t="str">
        <f ca="1">IF(AND(X45=X49,Y49&gt;Y45),W49,W45)</f>
        <v>FAC. ING. VOLLEY</v>
      </c>
      <c r="AB45">
        <f ca="1">VLOOKUP(AA45,W45:Y54,2,FALSE)</f>
        <v>15</v>
      </c>
      <c r="AC45">
        <f ca="1">VLOOKUP(AA45,W45:Y54,3,FALSE)</f>
        <v>9</v>
      </c>
      <c r="AE45" t="str">
        <f ca="1">IF(AND(AB45=AB50,AC50&gt;AC45),AA50,AA45)</f>
        <v>FAC. ING. VOLLEY</v>
      </c>
      <c r="AF45">
        <f ca="1">VLOOKUP(AE45,AA45:AC54,2,FALSE)</f>
        <v>15</v>
      </c>
      <c r="AG45">
        <f ca="1">VLOOKUP(AE45,AA45:AC54,3,FALSE)</f>
        <v>9</v>
      </c>
      <c r="AI45" t="str">
        <f ca="1">IF(AND(AF45=AF51,AG51&gt;AG45),AE51,AE45)</f>
        <v>FAC. ING. VOLLEY</v>
      </c>
      <c r="AJ45">
        <f ca="1">VLOOKUP(AI45,AE45:AG54,2,FALSE)</f>
        <v>15</v>
      </c>
      <c r="AK45">
        <f ca="1">VLOOKUP(AI45,AE45:AG54,3,FALSE)</f>
        <v>9</v>
      </c>
      <c r="AM45" t="str">
        <f ca="1">AI45</f>
        <v>FAC. ING. VOLLEY</v>
      </c>
      <c r="AN45">
        <f ca="1">VLOOKUP(AM45,AI45:AK54,2,FALSE)</f>
        <v>15</v>
      </c>
      <c r="AO45">
        <f ca="1">VLOOKUP(AM45,AI45:AK54,3,FALSE)</f>
        <v>9</v>
      </c>
      <c r="AQ45" t="str">
        <f ca="1">AM45</f>
        <v>FAC. ING. VOLLEY</v>
      </c>
      <c r="AR45">
        <f ca="1">VLOOKUP(AQ45,AM45:AO54,2,FALSE)</f>
        <v>15</v>
      </c>
      <c r="AS45">
        <f ca="1">VLOOKUP(AQ45,AM45:AO54,3,FALSE)</f>
        <v>9</v>
      </c>
      <c r="AU45" t="str">
        <f ca="1">AQ45</f>
        <v>FAC. ING. VOLLEY</v>
      </c>
      <c r="AV45">
        <f ca="1">VLOOKUP(AU45,AQ45:AS54,2,FALSE)</f>
        <v>15</v>
      </c>
      <c r="AW45">
        <f ca="1">VLOOKUP(AU45,AQ45:AS54,3,FALSE)</f>
        <v>9</v>
      </c>
      <c r="AY45" t="str">
        <f ca="1">AU45</f>
        <v>FAC. ING. VOLLEY</v>
      </c>
      <c r="AZ45">
        <f ca="1">VLOOKUP(AY45,AU45:AW54,2,FALSE)</f>
        <v>15</v>
      </c>
      <c r="BA45">
        <f ca="1">VLOOKUP(AY45,AU45:AW54,3,FALSE)</f>
        <v>9</v>
      </c>
      <c r="BC45" t="str">
        <f ca="1">AY45</f>
        <v>FAC. ING. VOLLEY</v>
      </c>
      <c r="BD45">
        <f ca="1">VLOOKUP(BC45,AY45:BA54,2,FALSE)</f>
        <v>15</v>
      </c>
      <c r="BE45">
        <f ca="1">VLOOKUP(BC45,AY45:BA54,3,FALSE)</f>
        <v>9</v>
      </c>
      <c r="BG45" t="str">
        <f ca="1">BC45</f>
        <v>FAC. ING. VOLLEY</v>
      </c>
      <c r="BH45">
        <f ca="1">VLOOKUP(BG45,BC45:BE54,2,FALSE)</f>
        <v>15</v>
      </c>
      <c r="BI45">
        <f ca="1">VLOOKUP(BG45,BC45:BE54,3,FALSE)</f>
        <v>9</v>
      </c>
      <c r="BK45" t="str">
        <f ca="1">BG45</f>
        <v>FAC. ING. VOLLEY</v>
      </c>
      <c r="BL45">
        <f ca="1">VLOOKUP(BK45,BG45:BI54,2,FALSE)</f>
        <v>15</v>
      </c>
      <c r="BM45">
        <f ca="1">VLOOKUP(BK45,BG45:BI54,3,FALSE)</f>
        <v>9</v>
      </c>
      <c r="BO45" t="str">
        <f ca="1">BK45</f>
        <v>FAC. ING. VOLLEY</v>
      </c>
      <c r="BP45">
        <f ca="1">VLOOKUP(BO45,BK45:BM54,2,FALSE)</f>
        <v>15</v>
      </c>
      <c r="BQ45">
        <f ca="1">VLOOKUP(BO45,BK45:BM54,3,FALSE)</f>
        <v>9</v>
      </c>
      <c r="BS45" t="str">
        <f ca="1">BO45</f>
        <v>FAC. ING. VOLLEY</v>
      </c>
      <c r="BT45">
        <f ca="1">VLOOKUP(BS45,BO45:BQ54,2,FALSE)</f>
        <v>15</v>
      </c>
      <c r="BU45">
        <f ca="1">VLOOKUP(BS45,BO45:BQ54,3,FALSE)</f>
        <v>9</v>
      </c>
      <c r="BW45" t="str">
        <f ca="1">BS45</f>
        <v>FAC. ING. VOLLEY</v>
      </c>
      <c r="BX45">
        <f ca="1">VLOOKUP(BW45,BS45:BU54,2,FALSE)</f>
        <v>15</v>
      </c>
      <c r="BY45">
        <f ca="1">VLOOKUP(BW45,BS45:BU54,3,FALSE)</f>
        <v>9</v>
      </c>
      <c r="CA45" t="str">
        <f ca="1">BW45</f>
        <v>FAC. ING. VOLLEY</v>
      </c>
      <c r="CB45">
        <f ca="1">VLOOKUP(CA45,BW45:BY54,2,FALSE)</f>
        <v>15</v>
      </c>
      <c r="CC45">
        <f ca="1">VLOOKUP(CA45,BW45:BY54,3,FALSE)</f>
        <v>9</v>
      </c>
      <c r="CE45" t="str">
        <f ca="1">CA45</f>
        <v>FAC. ING. VOLLEY</v>
      </c>
      <c r="CF45">
        <f ca="1">VLOOKUP(CE45,CA45:CC54,2,FALSE)</f>
        <v>15</v>
      </c>
      <c r="CG45">
        <f ca="1">VLOOKUP(CE45,CA45:CC54,3,FALSE)</f>
        <v>9</v>
      </c>
      <c r="CI45" t="str">
        <f ca="1">CE45</f>
        <v>FAC. ING. VOLLEY</v>
      </c>
      <c r="CJ45">
        <f ca="1">VLOOKUP(CI45,CE45:CG54,2,FALSE)</f>
        <v>15</v>
      </c>
      <c r="CK45">
        <f ca="1">VLOOKUP(CI45,CE45:CG54,3,FALSE)</f>
        <v>9</v>
      </c>
      <c r="CM45" t="str">
        <f ca="1">CI45</f>
        <v>FAC. ING. VOLLEY</v>
      </c>
      <c r="CN45">
        <f ca="1">VLOOKUP(CM45,CI45:CK54,2,FALSE)</f>
        <v>15</v>
      </c>
      <c r="CO45">
        <f ca="1">VLOOKUP(CM45,CI45:CK54,3,FALSE)</f>
        <v>9</v>
      </c>
      <c r="CQ45" t="str">
        <f ca="1">CM45</f>
        <v>FAC. ING. VOLLEY</v>
      </c>
      <c r="CR45">
        <f ca="1">VLOOKUP(CQ45,CM45:CO54,2,FALSE)</f>
        <v>15</v>
      </c>
      <c r="CS45">
        <f ca="1">VLOOKUP(CQ45,CM45:CO54,3,FALSE)</f>
        <v>9</v>
      </c>
    </row>
    <row r="46" spans="6:97" x14ac:dyDescent="0.2">
      <c r="F46" t="str">
        <f t="shared" ref="F46:F51" ca="1" si="92">CQ34</f>
        <v>UN EQUIPO</v>
      </c>
      <c r="J46">
        <f t="shared" ref="J46:J51" ca="1" si="93">CR34</f>
        <v>6</v>
      </c>
      <c r="K46">
        <f t="shared" ca="1" si="83"/>
        <v>1</v>
      </c>
      <c r="L46">
        <f t="shared" ca="1" si="84"/>
        <v>6</v>
      </c>
      <c r="M46">
        <f t="shared" ca="1" si="85"/>
        <v>-5</v>
      </c>
      <c r="O46" t="str">
        <f ca="1">IF(AND($J45=$J46,$M46&gt;$M45),$F45,$F46)</f>
        <v>UN EQUIPO</v>
      </c>
      <c r="P46">
        <f t="shared" ca="1" si="86"/>
        <v>6</v>
      </c>
      <c r="Q46">
        <f t="shared" ca="1" si="87"/>
        <v>-5</v>
      </c>
      <c r="S46" t="str">
        <f ca="1">O46</f>
        <v>UN EQUIPO</v>
      </c>
      <c r="T46">
        <f t="shared" ca="1" si="88"/>
        <v>6</v>
      </c>
      <c r="U46">
        <f t="shared" ca="1" si="89"/>
        <v>-5</v>
      </c>
      <c r="W46" t="str">
        <f ca="1">S46</f>
        <v>UN EQUIPO</v>
      </c>
      <c r="X46">
        <f t="shared" ca="1" si="90"/>
        <v>6</v>
      </c>
      <c r="Y46">
        <f t="shared" ca="1" si="91"/>
        <v>-5</v>
      </c>
      <c r="AA46" t="str">
        <f ca="1">W46</f>
        <v>UN EQUIPO</v>
      </c>
      <c r="AB46">
        <f ca="1">VLOOKUP(AA46,W45:Y54,2,FALSE)</f>
        <v>6</v>
      </c>
      <c r="AC46">
        <f ca="1">VLOOKUP(AA46,W45:Y54,3,FALSE)</f>
        <v>-5</v>
      </c>
      <c r="AE46" t="str">
        <f ca="1">AA46</f>
        <v>UN EQUIPO</v>
      </c>
      <c r="AF46">
        <f ca="1">VLOOKUP(AE46,AA45:AC54,2,FALSE)</f>
        <v>6</v>
      </c>
      <c r="AG46">
        <f ca="1">VLOOKUP(AE46,AA45:AC54,3,FALSE)</f>
        <v>-5</v>
      </c>
      <c r="AI46" t="str">
        <f ca="1">AE46</f>
        <v>UN EQUIPO</v>
      </c>
      <c r="AJ46">
        <f ca="1">VLOOKUP(AI46,AE45:AG54,2,FALSE)</f>
        <v>6</v>
      </c>
      <c r="AK46">
        <f ca="1">VLOOKUP(AI46,AE45:AG54,3,FALSE)</f>
        <v>-5</v>
      </c>
      <c r="AM46" t="str">
        <f ca="1">IF(AND(AJ46=AJ47,AK47&gt;AK46),AI47,AI46)</f>
        <v>UN EQUIPO</v>
      </c>
      <c r="AN46">
        <f ca="1">VLOOKUP(AM46,AI45:AK54,2,FALSE)</f>
        <v>6</v>
      </c>
      <c r="AO46">
        <f ca="1">VLOOKUP(AM46,AI45:AK54,3,FALSE)</f>
        <v>-5</v>
      </c>
      <c r="AQ46" t="str">
        <f ca="1">IF(AND(AN46=AN48,AO48&gt;AO46),AM48,AM46)</f>
        <v>UN EQUIPO</v>
      </c>
      <c r="AR46">
        <f ca="1">VLOOKUP(AQ46,AM45:AO54,2,FALSE)</f>
        <v>6</v>
      </c>
      <c r="AS46">
        <f ca="1">VLOOKUP(AQ46,AM45:AO54,3,FALSE)</f>
        <v>-5</v>
      </c>
      <c r="AU46" t="str">
        <f ca="1">IF(AND(AR46=AR49,AS49&gt;AS46),AQ49,AQ46)</f>
        <v>UN EQUIPO</v>
      </c>
      <c r="AV46">
        <f ca="1">VLOOKUP(AU46,AQ45:AS54,2,FALSE)</f>
        <v>6</v>
      </c>
      <c r="AW46">
        <f ca="1">VLOOKUP(AU46,AQ45:AS54,3,FALSE)</f>
        <v>-5</v>
      </c>
      <c r="AY46" t="str">
        <f ca="1">IF(AND(AV46=AV50,AW50&gt;AW46),AU50,AU46)</f>
        <v>UN EQUIPO</v>
      </c>
      <c r="AZ46">
        <f ca="1">VLOOKUP(AY46,AU45:AW54,2,FALSE)</f>
        <v>6</v>
      </c>
      <c r="BA46">
        <f ca="1">VLOOKUP(AY46,AU45:AW54,3,FALSE)</f>
        <v>-5</v>
      </c>
      <c r="BC46" t="str">
        <f ca="1">IF(AND(AZ46=AZ51,BA51&gt;BA46),AY51,AY46)</f>
        <v>UN EQUIPO</v>
      </c>
      <c r="BD46">
        <f ca="1">VLOOKUP(BC46,AY45:BA54,2,FALSE)</f>
        <v>6</v>
      </c>
      <c r="BE46">
        <f ca="1">VLOOKUP(BC46,AY45:BA54,3,FALSE)</f>
        <v>-5</v>
      </c>
      <c r="BG46" t="str">
        <f ca="1">BC46</f>
        <v>UN EQUIPO</v>
      </c>
      <c r="BH46">
        <f ca="1">VLOOKUP(BG46,BC45:BE54,2,FALSE)</f>
        <v>6</v>
      </c>
      <c r="BI46">
        <f ca="1">VLOOKUP(BG46,BC45:BE54,3,FALSE)</f>
        <v>-5</v>
      </c>
      <c r="BK46" t="str">
        <f ca="1">BG46</f>
        <v>UN EQUIPO</v>
      </c>
      <c r="BL46">
        <f ca="1">VLOOKUP(BK46,BG45:BI54,2,FALSE)</f>
        <v>6</v>
      </c>
      <c r="BM46">
        <f ca="1">VLOOKUP(BK46,BG45:BI54,3,FALSE)</f>
        <v>-5</v>
      </c>
      <c r="BO46" t="str">
        <f ca="1">BK46</f>
        <v>UN EQUIPO</v>
      </c>
      <c r="BP46">
        <f ca="1">VLOOKUP(BO46,BK45:BM54,2,FALSE)</f>
        <v>6</v>
      </c>
      <c r="BQ46">
        <f ca="1">VLOOKUP(BO46,BK45:BM54,3,FALSE)</f>
        <v>-5</v>
      </c>
      <c r="BS46" t="str">
        <f ca="1">BO46</f>
        <v>UN EQUIPO</v>
      </c>
      <c r="BT46">
        <f ca="1">VLOOKUP(BS46,BO45:BQ54,2,FALSE)</f>
        <v>6</v>
      </c>
      <c r="BU46">
        <f ca="1">VLOOKUP(BS46,BO45:BQ54,3,FALSE)</f>
        <v>-5</v>
      </c>
      <c r="BW46" t="str">
        <f ca="1">BS46</f>
        <v>UN EQUIPO</v>
      </c>
      <c r="BX46">
        <f ca="1">VLOOKUP(BW46,BS45:BU54,2,FALSE)</f>
        <v>6</v>
      </c>
      <c r="BY46">
        <f ca="1">VLOOKUP(BW46,BS45:BU54,3,FALSE)</f>
        <v>-5</v>
      </c>
      <c r="CA46" t="str">
        <f ca="1">BW46</f>
        <v>UN EQUIPO</v>
      </c>
      <c r="CB46">
        <f ca="1">VLOOKUP(CA46,BW45:BY54,2,FALSE)</f>
        <v>6</v>
      </c>
      <c r="CC46">
        <f ca="1">VLOOKUP(CA46,BW45:BY54,3,FALSE)</f>
        <v>-5</v>
      </c>
      <c r="CE46" t="str">
        <f ca="1">CA46</f>
        <v>UN EQUIPO</v>
      </c>
      <c r="CF46">
        <f ca="1">VLOOKUP(CE46,CA45:CC54,2,FALSE)</f>
        <v>6</v>
      </c>
      <c r="CG46">
        <f ca="1">VLOOKUP(CE46,CA45:CC54,3,FALSE)</f>
        <v>-5</v>
      </c>
      <c r="CI46" t="str">
        <f ca="1">CE46</f>
        <v>UN EQUIPO</v>
      </c>
      <c r="CJ46">
        <f ca="1">VLOOKUP(CI46,CE45:CG54,2,FALSE)</f>
        <v>6</v>
      </c>
      <c r="CK46">
        <f ca="1">VLOOKUP(CI46,CE45:CG54,3,FALSE)</f>
        <v>-5</v>
      </c>
      <c r="CM46" t="str">
        <f ca="1">CI46</f>
        <v>UN EQUIPO</v>
      </c>
      <c r="CN46">
        <f ca="1">VLOOKUP(CM46,CI45:CK54,2,FALSE)</f>
        <v>6</v>
      </c>
      <c r="CO46">
        <f ca="1">VLOOKUP(CM46,CI45:CK54,3,FALSE)</f>
        <v>-5</v>
      </c>
      <c r="CQ46" t="str">
        <f ca="1">CM46</f>
        <v>UN EQUIPO</v>
      </c>
      <c r="CR46">
        <f ca="1">VLOOKUP(CQ46,CM45:CO54,2,FALSE)</f>
        <v>6</v>
      </c>
      <c r="CS46">
        <f ca="1">VLOOKUP(CQ46,CM45:CO54,3,FALSE)</f>
        <v>-5</v>
      </c>
    </row>
    <row r="47" spans="6:97" x14ac:dyDescent="0.2">
      <c r="F47" t="str">
        <f t="shared" ca="1" si="92"/>
        <v>EL SALTO DEL NEGRITO</v>
      </c>
      <c r="J47">
        <f t="shared" ca="1" si="93"/>
        <v>3</v>
      </c>
      <c r="K47">
        <f t="shared" ca="1" si="83"/>
        <v>5</v>
      </c>
      <c r="L47">
        <f t="shared" ca="1" si="84"/>
        <v>2</v>
      </c>
      <c r="M47">
        <f t="shared" ca="1" si="85"/>
        <v>3</v>
      </c>
      <c r="O47" t="str">
        <f ca="1">F47</f>
        <v>EL SALTO DEL NEGRITO</v>
      </c>
      <c r="P47">
        <f t="shared" ca="1" si="86"/>
        <v>3</v>
      </c>
      <c r="Q47">
        <f t="shared" ca="1" si="87"/>
        <v>3</v>
      </c>
      <c r="S47" t="str">
        <f ca="1">IF(AND($P45=P47,Q47&gt;Q45),O45,O47)</f>
        <v>EL SALTO DEL NEGRITO</v>
      </c>
      <c r="T47">
        <f t="shared" ca="1" si="88"/>
        <v>3</v>
      </c>
      <c r="U47">
        <f t="shared" ca="1" si="89"/>
        <v>3</v>
      </c>
      <c r="W47" t="str">
        <f ca="1">S47</f>
        <v>EL SALTO DEL NEGRITO</v>
      </c>
      <c r="X47">
        <f t="shared" ca="1" si="90"/>
        <v>3</v>
      </c>
      <c r="Y47">
        <f t="shared" ca="1" si="91"/>
        <v>3</v>
      </c>
      <c r="AA47" t="str">
        <f ca="1">W47</f>
        <v>EL SALTO DEL NEGRITO</v>
      </c>
      <c r="AB47">
        <f ca="1">VLOOKUP(AA47,W45:Y54,2,FALSE)</f>
        <v>3</v>
      </c>
      <c r="AC47">
        <f ca="1">VLOOKUP(AA47,W45:Y54,3,FALSE)</f>
        <v>3</v>
      </c>
      <c r="AE47" t="str">
        <f ca="1">AA47</f>
        <v>EL SALTO DEL NEGRITO</v>
      </c>
      <c r="AF47">
        <f ca="1">VLOOKUP(AE47,AA45:AC54,2,FALSE)</f>
        <v>3</v>
      </c>
      <c r="AG47">
        <f ca="1">VLOOKUP(AE47,AA45:AC54,3,FALSE)</f>
        <v>3</v>
      </c>
      <c r="AI47" t="str">
        <f ca="1">AE47</f>
        <v>EL SALTO DEL NEGRITO</v>
      </c>
      <c r="AJ47">
        <f ca="1">VLOOKUP(AI47,AE45:AG54,2,FALSE)</f>
        <v>3</v>
      </c>
      <c r="AK47">
        <f ca="1">VLOOKUP(AI47,AE45:AG54,3,FALSE)</f>
        <v>3</v>
      </c>
      <c r="AM47" t="str">
        <f ca="1">IF(AND(AJ46=AJ47,AK47&gt;AK46),AI46,AI47)</f>
        <v>EL SALTO DEL NEGRITO</v>
      </c>
      <c r="AN47">
        <f ca="1">VLOOKUP(AM47,AI45:AK54,2,FALSE)</f>
        <v>3</v>
      </c>
      <c r="AO47">
        <f ca="1">VLOOKUP(AM47,AI45:AK54,3,FALSE)</f>
        <v>3</v>
      </c>
      <c r="AQ47" t="str">
        <f ca="1">AM47</f>
        <v>EL SALTO DEL NEGRITO</v>
      </c>
      <c r="AR47">
        <f ca="1">VLOOKUP(AQ47,AM45:AO54,2,FALSE)</f>
        <v>3</v>
      </c>
      <c r="AS47">
        <f ca="1">VLOOKUP(AQ47,AM45:AO54,3,FALSE)</f>
        <v>3</v>
      </c>
      <c r="AU47" t="str">
        <f ca="1">AQ47</f>
        <v>EL SALTO DEL NEGRITO</v>
      </c>
      <c r="AV47">
        <f ca="1">VLOOKUP(AU47,AQ45:AS54,2,FALSE)</f>
        <v>3</v>
      </c>
      <c r="AW47">
        <f ca="1">VLOOKUP(AU47,AQ45:AS54,3,FALSE)</f>
        <v>3</v>
      </c>
      <c r="AY47" t="str">
        <f ca="1">AU47</f>
        <v>EL SALTO DEL NEGRITO</v>
      </c>
      <c r="AZ47">
        <f ca="1">VLOOKUP(AY47,AU45:AW54,2,FALSE)</f>
        <v>3</v>
      </c>
      <c r="BA47">
        <f ca="1">VLOOKUP(AY47,AU45:AW54,3,FALSE)</f>
        <v>3</v>
      </c>
      <c r="BC47" t="str">
        <f ca="1">AY47</f>
        <v>EL SALTO DEL NEGRITO</v>
      </c>
      <c r="BD47">
        <f ca="1">VLOOKUP(BC47,AY45:BA54,2,FALSE)</f>
        <v>3</v>
      </c>
      <c r="BE47">
        <f ca="1">VLOOKUP(BC47,AY45:BA54,3,FALSE)</f>
        <v>3</v>
      </c>
      <c r="BG47" t="str">
        <f ca="1">IF(AND(BD47=BD48,BE48&gt;BE47),BC48,BC47)</f>
        <v>EL SALTO DEL NEGRITO</v>
      </c>
      <c r="BH47">
        <f ca="1">VLOOKUP(BG47,BC45:BE54,2,FALSE)</f>
        <v>3</v>
      </c>
      <c r="BI47">
        <f ca="1">VLOOKUP(BG47,BC45:BE54,3,FALSE)</f>
        <v>3</v>
      </c>
      <c r="BK47" t="str">
        <f ca="1">IF(AND(BH47=BH49,BI49&gt;BI47),BG49,BG47)</f>
        <v>EL SALTO DEL NEGRITO</v>
      </c>
      <c r="BL47">
        <f ca="1">VLOOKUP(BK47,BG45:BI54,2,FALSE)</f>
        <v>3</v>
      </c>
      <c r="BM47">
        <f ca="1">VLOOKUP(BK47,BG45:BI54,3,FALSE)</f>
        <v>3</v>
      </c>
      <c r="BO47" t="str">
        <f ca="1">IF(AND(BL47=BL50,BM50&gt;BM47),BK50,BK47)</f>
        <v>EL SALTO DEL NEGRITO</v>
      </c>
      <c r="BP47">
        <f ca="1">VLOOKUP(BO47,BK45:BM54,2,FALSE)</f>
        <v>3</v>
      </c>
      <c r="BQ47">
        <f ca="1">VLOOKUP(BO47,BK45:BM54,3,FALSE)</f>
        <v>3</v>
      </c>
      <c r="BS47" t="str">
        <f ca="1">IF(AND(BP47=BP51,BQ51&gt;BQ47),BO51,BO47)</f>
        <v>EL SALTO DEL NEGRITO</v>
      </c>
      <c r="BT47">
        <f ca="1">VLOOKUP(BS47,BO45:BQ54,2,FALSE)</f>
        <v>3</v>
      </c>
      <c r="BU47">
        <f ca="1">VLOOKUP(BS47,BO45:BQ54,3,FALSE)</f>
        <v>3</v>
      </c>
      <c r="BW47" t="str">
        <f ca="1">BS47</f>
        <v>EL SALTO DEL NEGRITO</v>
      </c>
      <c r="BX47">
        <f ca="1">VLOOKUP(BW47,BS45:BU54,2,FALSE)</f>
        <v>3</v>
      </c>
      <c r="BY47">
        <f ca="1">VLOOKUP(BW47,BS45:BU54,3,FALSE)</f>
        <v>3</v>
      </c>
      <c r="CA47" t="str">
        <f ca="1">BW47</f>
        <v>EL SALTO DEL NEGRITO</v>
      </c>
      <c r="CB47">
        <f ca="1">VLOOKUP(CA47,BW45:BY54,2,FALSE)</f>
        <v>3</v>
      </c>
      <c r="CC47">
        <f ca="1">VLOOKUP(CA47,BW45:BY54,3,FALSE)</f>
        <v>3</v>
      </c>
      <c r="CE47" t="str">
        <f ca="1">CA47</f>
        <v>EL SALTO DEL NEGRITO</v>
      </c>
      <c r="CF47">
        <f ca="1">VLOOKUP(CE47,CA45:CC54,2,FALSE)</f>
        <v>3</v>
      </c>
      <c r="CG47">
        <f ca="1">VLOOKUP(CE47,CA45:CC54,3,FALSE)</f>
        <v>3</v>
      </c>
      <c r="CI47" t="str">
        <f ca="1">CE47</f>
        <v>EL SALTO DEL NEGRITO</v>
      </c>
      <c r="CJ47">
        <f ca="1">VLOOKUP(CI47,CE45:CG54,2,FALSE)</f>
        <v>3</v>
      </c>
      <c r="CK47">
        <f ca="1">VLOOKUP(CI47,CE45:CG54,3,FALSE)</f>
        <v>3</v>
      </c>
      <c r="CM47" t="str">
        <f ca="1">CI47</f>
        <v>EL SALTO DEL NEGRITO</v>
      </c>
      <c r="CN47">
        <f ca="1">VLOOKUP(CM47,CI45:CK54,2,FALSE)</f>
        <v>3</v>
      </c>
      <c r="CO47">
        <f ca="1">VLOOKUP(CM47,CI45:CK54,3,FALSE)</f>
        <v>3</v>
      </c>
      <c r="CQ47" t="str">
        <f ca="1">CM47</f>
        <v>EL SALTO DEL NEGRITO</v>
      </c>
      <c r="CR47">
        <f ca="1">VLOOKUP(CQ47,CM45:CO54,2,FALSE)</f>
        <v>3</v>
      </c>
      <c r="CS47">
        <f ca="1">VLOOKUP(CQ47,CM45:CO54,3,FALSE)</f>
        <v>3</v>
      </c>
    </row>
    <row r="48" spans="6:97" x14ac:dyDescent="0.2">
      <c r="F48" t="str">
        <f t="shared" ca="1" si="92"/>
        <v>LOS PINGUINOS</v>
      </c>
      <c r="J48">
        <f t="shared" ca="1" si="93"/>
        <v>3</v>
      </c>
      <c r="K48">
        <f t="shared" ca="1" si="83"/>
        <v>2</v>
      </c>
      <c r="L48">
        <f t="shared" ca="1" si="84"/>
        <v>5</v>
      </c>
      <c r="M48">
        <f t="shared" ca="1" si="85"/>
        <v>-3</v>
      </c>
      <c r="O48" t="str">
        <f ca="1">F48</f>
        <v>LOS PINGUINOS</v>
      </c>
      <c r="P48">
        <f t="shared" ca="1" si="86"/>
        <v>3</v>
      </c>
      <c r="Q48">
        <f t="shared" ca="1" si="87"/>
        <v>-3</v>
      </c>
      <c r="S48" t="str">
        <f ca="1">O48</f>
        <v>LOS PINGUINOS</v>
      </c>
      <c r="T48">
        <f t="shared" ca="1" si="88"/>
        <v>3</v>
      </c>
      <c r="U48">
        <f t="shared" ca="1" si="89"/>
        <v>-3</v>
      </c>
      <c r="W48" t="str">
        <f ca="1">IF(AND(T45=T48,U48&gt;U45),S45,S48)</f>
        <v>LOS PINGUINOS</v>
      </c>
      <c r="X48">
        <f t="shared" ca="1" si="90"/>
        <v>3</v>
      </c>
      <c r="Y48">
        <f t="shared" ca="1" si="91"/>
        <v>-3</v>
      </c>
      <c r="AA48" t="str">
        <f ca="1">W48</f>
        <v>LOS PINGUINOS</v>
      </c>
      <c r="AB48">
        <f ca="1">VLOOKUP(AA48,W45:Y54,2,FALSE)</f>
        <v>3</v>
      </c>
      <c r="AC48">
        <f ca="1">VLOOKUP(AA48,W45:Y54,3,FALSE)</f>
        <v>-3</v>
      </c>
      <c r="AE48" t="str">
        <f ca="1">AA48</f>
        <v>LOS PINGUINOS</v>
      </c>
      <c r="AF48">
        <f ca="1">VLOOKUP(AE48,AA45:AC54,2,FALSE)</f>
        <v>3</v>
      </c>
      <c r="AG48">
        <f ca="1">VLOOKUP(AE48,AA45:AC54,3,FALSE)</f>
        <v>-3</v>
      </c>
      <c r="AI48" t="str">
        <f ca="1">AE48</f>
        <v>LOS PINGUINOS</v>
      </c>
      <c r="AJ48">
        <f ca="1">VLOOKUP(AI48,AE45:AG54,2,FALSE)</f>
        <v>3</v>
      </c>
      <c r="AK48">
        <f ca="1">VLOOKUP(AI48,AE45:AG54,3,FALSE)</f>
        <v>-3</v>
      </c>
      <c r="AM48" t="str">
        <f ca="1">AI48</f>
        <v>LOS PINGUINOS</v>
      </c>
      <c r="AN48">
        <f ca="1">VLOOKUP(AM48,AI45:AK54,2,FALSE)</f>
        <v>3</v>
      </c>
      <c r="AO48">
        <f ca="1">VLOOKUP(AM48,AI45:AK54,3,FALSE)</f>
        <v>-3</v>
      </c>
      <c r="AQ48" t="str">
        <f ca="1">IF(AND(AN46=AN48,AO48&gt;AO46),AM46,AM48)</f>
        <v>LOS PINGUINOS</v>
      </c>
      <c r="AR48">
        <f ca="1">VLOOKUP(AQ48,AM45:AO54,2,FALSE)</f>
        <v>3</v>
      </c>
      <c r="AS48">
        <f ca="1">VLOOKUP(AQ48,AM45:AO54,3,FALSE)</f>
        <v>-3</v>
      </c>
      <c r="AU48" t="str">
        <f ca="1">AQ48</f>
        <v>LOS PINGUINOS</v>
      </c>
      <c r="AV48">
        <f ca="1">VLOOKUP(AU48,AQ45:AS54,2,FALSE)</f>
        <v>3</v>
      </c>
      <c r="AW48">
        <f ca="1">VLOOKUP(AU48,AQ45:AS54,3,FALSE)</f>
        <v>-3</v>
      </c>
      <c r="AY48" t="str">
        <f ca="1">AU48</f>
        <v>LOS PINGUINOS</v>
      </c>
      <c r="AZ48">
        <f ca="1">VLOOKUP(AY48,AU45:AW54,2,FALSE)</f>
        <v>3</v>
      </c>
      <c r="BA48">
        <f ca="1">VLOOKUP(AY48,AU45:AW54,3,FALSE)</f>
        <v>-3</v>
      </c>
      <c r="BC48" t="str">
        <f ca="1">AY48</f>
        <v>LOS PINGUINOS</v>
      </c>
      <c r="BD48">
        <f ca="1">VLOOKUP(BC48,AY45:BA54,2,FALSE)</f>
        <v>3</v>
      </c>
      <c r="BE48">
        <f ca="1">VLOOKUP(BC48,AY45:BA54,3,FALSE)</f>
        <v>-3</v>
      </c>
      <c r="BG48" t="str">
        <f ca="1">IF(AND(BD47=BD48,BE48&gt;BE47),BC47,BC48)</f>
        <v>LOS PINGUINOS</v>
      </c>
      <c r="BH48">
        <f ca="1">VLOOKUP(BG48,BC45:BE54,2,FALSE)</f>
        <v>3</v>
      </c>
      <c r="BI48">
        <f ca="1">VLOOKUP(BG48,BC45:BE54,3,FALSE)</f>
        <v>-3</v>
      </c>
      <c r="BK48" t="str">
        <f ca="1">BG48</f>
        <v>LOS PINGUINOS</v>
      </c>
      <c r="BL48">
        <f ca="1">VLOOKUP(BK48,BG45:BI54,2,FALSE)</f>
        <v>3</v>
      </c>
      <c r="BM48">
        <f ca="1">VLOOKUP(BK48,BG45:BI54,3,FALSE)</f>
        <v>-3</v>
      </c>
      <c r="BO48" t="str">
        <f ca="1">BK48</f>
        <v>LOS PINGUINOS</v>
      </c>
      <c r="BP48">
        <f ca="1">VLOOKUP(BO48,BK45:BM54,2,FALSE)</f>
        <v>3</v>
      </c>
      <c r="BQ48">
        <f ca="1">VLOOKUP(BO48,BK45:BM54,3,FALSE)</f>
        <v>-3</v>
      </c>
      <c r="BS48" t="str">
        <f ca="1">BO48</f>
        <v>LOS PINGUINOS</v>
      </c>
      <c r="BT48">
        <f ca="1">VLOOKUP(BS48,BO45:BQ54,2,FALSE)</f>
        <v>3</v>
      </c>
      <c r="BU48">
        <f ca="1">VLOOKUP(BS48,BO45:BQ54,3,FALSE)</f>
        <v>-3</v>
      </c>
      <c r="BW48" t="str">
        <f ca="1">IF(AND(BT48=BT49,BU49&gt;BU48),BS49,BS48)</f>
        <v>LOS PINGUINOS</v>
      </c>
      <c r="BX48">
        <f ca="1">VLOOKUP(BW48,BS45:BU54,2,FALSE)</f>
        <v>3</v>
      </c>
      <c r="BY48">
        <f ca="1">VLOOKUP(BW48,BS45:BU54,3,FALSE)</f>
        <v>-3</v>
      </c>
      <c r="CA48" t="str">
        <f ca="1">IF(AND(BX48=BX50,BY50&gt;BY48),BW50,BW48)</f>
        <v>LOS PINGUINOS</v>
      </c>
      <c r="CB48">
        <f ca="1">VLOOKUP(CA48,BW45:BY54,2,FALSE)</f>
        <v>3</v>
      </c>
      <c r="CC48">
        <f ca="1">VLOOKUP(CA48,BW45:BY54,3,FALSE)</f>
        <v>-3</v>
      </c>
      <c r="CE48" t="str">
        <f ca="1">IF(AND(CB48=CB51,CC51&gt;CC48),CA51,CA48)</f>
        <v>LOS PINGUINOS</v>
      </c>
      <c r="CF48">
        <f ca="1">VLOOKUP(CE48,CA45:CC54,2,FALSE)</f>
        <v>3</v>
      </c>
      <c r="CG48">
        <f ca="1">VLOOKUP(CE48,CA45:CC54,3,FALSE)</f>
        <v>-3</v>
      </c>
      <c r="CI48" t="str">
        <f ca="1">CE48</f>
        <v>LOS PINGUINOS</v>
      </c>
      <c r="CJ48">
        <f ca="1">VLOOKUP(CI48,CE45:CG54,2,FALSE)</f>
        <v>3</v>
      </c>
      <c r="CK48">
        <f ca="1">VLOOKUP(CI48,CE45:CG54,3,FALSE)</f>
        <v>-3</v>
      </c>
      <c r="CM48" t="str">
        <f ca="1">CI48</f>
        <v>LOS PINGUINOS</v>
      </c>
      <c r="CN48">
        <f ca="1">VLOOKUP(CM48,CI45:CK54,2,FALSE)</f>
        <v>3</v>
      </c>
      <c r="CO48">
        <f ca="1">VLOOKUP(CM48,CI45:CK54,3,FALSE)</f>
        <v>-3</v>
      </c>
      <c r="CQ48" t="str">
        <f ca="1">CM48</f>
        <v>LOS PINGUINOS</v>
      </c>
      <c r="CR48">
        <f ca="1">VLOOKUP(CQ48,CM45:CO54,2,FALSE)</f>
        <v>3</v>
      </c>
      <c r="CS48">
        <f ca="1">VLOOKUP(CQ48,CM45:CO54,3,FALSE)</f>
        <v>-3</v>
      </c>
    </row>
    <row r="49" spans="6:98" x14ac:dyDescent="0.2">
      <c r="F49" t="str">
        <f t="shared" ca="1" si="92"/>
        <v>LOS SOTERRADOS</v>
      </c>
      <c r="J49">
        <f t="shared" ca="1" si="93"/>
        <v>0</v>
      </c>
      <c r="K49">
        <f t="shared" ca="1" si="83"/>
        <v>0</v>
      </c>
      <c r="L49">
        <f t="shared" ca="1" si="84"/>
        <v>4</v>
      </c>
      <c r="M49">
        <f t="shared" ca="1" si="85"/>
        <v>-4</v>
      </c>
      <c r="O49" t="str">
        <f ca="1">F49</f>
        <v>LOS SOTERRADOS</v>
      </c>
      <c r="P49">
        <f t="shared" ca="1" si="86"/>
        <v>0</v>
      </c>
      <c r="Q49">
        <f t="shared" ca="1" si="87"/>
        <v>-4</v>
      </c>
      <c r="S49" t="str">
        <f ca="1">O49</f>
        <v>LOS SOTERRADOS</v>
      </c>
      <c r="T49">
        <f t="shared" ca="1" si="88"/>
        <v>0</v>
      </c>
      <c r="U49">
        <f t="shared" ca="1" si="89"/>
        <v>-4</v>
      </c>
      <c r="W49" t="str">
        <f ca="1">S49</f>
        <v>LOS SOTERRADOS</v>
      </c>
      <c r="X49">
        <f t="shared" ca="1" si="90"/>
        <v>0</v>
      </c>
      <c r="Y49">
        <f t="shared" ca="1" si="91"/>
        <v>-4</v>
      </c>
      <c r="AA49" t="str">
        <f ca="1">IF(AND(X45=X49,Y49&gt;Y45),W45,W49)</f>
        <v>LOS SOTERRADOS</v>
      </c>
      <c r="AB49">
        <f ca="1">VLOOKUP(AA49,W45:Y54,2,FALSE)</f>
        <v>0</v>
      </c>
      <c r="AC49">
        <f ca="1">VLOOKUP(AA49,W45:Y54,3,FALSE)</f>
        <v>-4</v>
      </c>
      <c r="AE49" t="str">
        <f ca="1">AA49</f>
        <v>LOS SOTERRADOS</v>
      </c>
      <c r="AF49">
        <f ca="1">VLOOKUP(AE49,AA45:AC54,2,FALSE)</f>
        <v>0</v>
      </c>
      <c r="AG49">
        <f ca="1">VLOOKUP(AE49,AA45:AC54,3,FALSE)</f>
        <v>-4</v>
      </c>
      <c r="AI49" t="str">
        <f ca="1">AE49</f>
        <v>LOS SOTERRADOS</v>
      </c>
      <c r="AJ49">
        <f ca="1">VLOOKUP(AI49,AE45:AG54,2,FALSE)</f>
        <v>0</v>
      </c>
      <c r="AK49">
        <f ca="1">VLOOKUP(AI49,AE45:AG54,3,FALSE)</f>
        <v>-4</v>
      </c>
      <c r="AM49" t="str">
        <f ca="1">AI49</f>
        <v>LOS SOTERRADOS</v>
      </c>
      <c r="AN49">
        <f ca="1">VLOOKUP(AM49,AI45:AK54,2,FALSE)</f>
        <v>0</v>
      </c>
      <c r="AO49">
        <f ca="1">VLOOKUP(AM49,AI45:AK54,3,FALSE)</f>
        <v>-4</v>
      </c>
      <c r="AQ49" t="str">
        <f ca="1">AM49</f>
        <v>LOS SOTERRADOS</v>
      </c>
      <c r="AR49">
        <f ca="1">VLOOKUP(AQ49,AM45:AO54,2,FALSE)</f>
        <v>0</v>
      </c>
      <c r="AS49">
        <f ca="1">VLOOKUP(AQ49,AM45:AO54,3,FALSE)</f>
        <v>-4</v>
      </c>
      <c r="AU49" t="str">
        <f ca="1">IF(AND(AR46=AR49,AS49&gt;AS46),AQ46,AQ49)</f>
        <v>LOS SOTERRADOS</v>
      </c>
      <c r="AV49">
        <f ca="1">VLOOKUP(AU49,AQ45:AS54,2,FALSE)</f>
        <v>0</v>
      </c>
      <c r="AW49">
        <f ca="1">VLOOKUP(AU49,AQ45:AS54,3,FALSE)</f>
        <v>-4</v>
      </c>
      <c r="AY49" t="str">
        <f ca="1">AU49</f>
        <v>LOS SOTERRADOS</v>
      </c>
      <c r="AZ49">
        <f ca="1">VLOOKUP(AY49,AU45:AW54,2,FALSE)</f>
        <v>0</v>
      </c>
      <c r="BA49">
        <f ca="1">VLOOKUP(AY49,AU45:AW54,3,FALSE)</f>
        <v>-4</v>
      </c>
      <c r="BC49" t="str">
        <f ca="1">AY49</f>
        <v>LOS SOTERRADOS</v>
      </c>
      <c r="BD49">
        <f ca="1">VLOOKUP(BC49,AY45:BA54,2,FALSE)</f>
        <v>0</v>
      </c>
      <c r="BE49">
        <f ca="1">VLOOKUP(BC49,AY45:BA54,3,FALSE)</f>
        <v>-4</v>
      </c>
      <c r="BG49" t="str">
        <f ca="1">BC49</f>
        <v>LOS SOTERRADOS</v>
      </c>
      <c r="BH49">
        <f ca="1">VLOOKUP(BG49,BC45:BE54,2,FALSE)</f>
        <v>0</v>
      </c>
      <c r="BI49">
        <f ca="1">VLOOKUP(BG49,BC45:BE54,3,FALSE)</f>
        <v>-4</v>
      </c>
      <c r="BK49" t="str">
        <f ca="1">IF(AND(BH47=BH49,BI49&gt;BI47),BG47,BG49)</f>
        <v>LOS SOTERRADOS</v>
      </c>
      <c r="BL49">
        <f ca="1">VLOOKUP(BK49,BG45:BI54,2,FALSE)</f>
        <v>0</v>
      </c>
      <c r="BM49">
        <f ca="1">VLOOKUP(BK49,BG45:BI54,3,FALSE)</f>
        <v>-4</v>
      </c>
      <c r="BO49" t="str">
        <f ca="1">BK49</f>
        <v>LOS SOTERRADOS</v>
      </c>
      <c r="BP49">
        <f ca="1">VLOOKUP(BO49,BK45:BM54,2,FALSE)</f>
        <v>0</v>
      </c>
      <c r="BQ49">
        <f ca="1">VLOOKUP(BO49,BK45:BM54,3,FALSE)</f>
        <v>-4</v>
      </c>
      <c r="BS49" t="str">
        <f ca="1">BO49</f>
        <v>LOS SOTERRADOS</v>
      </c>
      <c r="BT49">
        <f ca="1">VLOOKUP(BS49,BO45:BQ54,2,FALSE)</f>
        <v>0</v>
      </c>
      <c r="BU49">
        <f ca="1">VLOOKUP(BS49,BO45:BQ54,3,FALSE)</f>
        <v>-4</v>
      </c>
      <c r="BW49" t="str">
        <f ca="1">IF(AND(BT48=BT49,BU49&gt;BU48),BS48,BS49)</f>
        <v>LOS SOTERRADOS</v>
      </c>
      <c r="BX49">
        <f ca="1">VLOOKUP(BW49,BS45:BU54,2,FALSE)</f>
        <v>0</v>
      </c>
      <c r="BY49">
        <f ca="1">VLOOKUP(BW49,BS45:BU54,3,FALSE)</f>
        <v>-4</v>
      </c>
      <c r="CA49" t="str">
        <f ca="1">BW49</f>
        <v>LOS SOTERRADOS</v>
      </c>
      <c r="CB49">
        <f ca="1">VLOOKUP(CA49,BW45:BY54,2,FALSE)</f>
        <v>0</v>
      </c>
      <c r="CC49">
        <f ca="1">VLOOKUP(CA49,BW45:BY54,3,FALSE)</f>
        <v>-4</v>
      </c>
      <c r="CE49" t="str">
        <f ca="1">CA49</f>
        <v>LOS SOTERRADOS</v>
      </c>
      <c r="CF49">
        <f ca="1">VLOOKUP(CE49,CA45:CC54,2,FALSE)</f>
        <v>0</v>
      </c>
      <c r="CG49">
        <f ca="1">VLOOKUP(CE49,CA45:CC54,3,FALSE)</f>
        <v>-4</v>
      </c>
      <c r="CI49" t="str">
        <f ca="1">IF(AND(CF49=CF50,CG50&gt;CG49),CE50,CE49)</f>
        <v>POLVAZZO</v>
      </c>
      <c r="CJ49">
        <f ca="1">VLOOKUP(CI49,CE45:CG54,2,FALSE)</f>
        <v>0</v>
      </c>
      <c r="CK49">
        <f ca="1">VLOOKUP(CI49,CE45:CG54,3,FALSE)</f>
        <v>0</v>
      </c>
      <c r="CM49" t="str">
        <f ca="1">IF(AND(CJ49=CJ51,CK51&gt;CK49),CI51,CI49)</f>
        <v>POLVAZZO</v>
      </c>
      <c r="CN49">
        <f ca="1">VLOOKUP(CM49,CI45:CK54,2,FALSE)</f>
        <v>0</v>
      </c>
      <c r="CO49">
        <f ca="1">VLOOKUP(CM49,CI45:CK54,3,FALSE)</f>
        <v>0</v>
      </c>
      <c r="CQ49" t="str">
        <f ca="1">CM49</f>
        <v>POLVAZZO</v>
      </c>
      <c r="CR49">
        <f ca="1">VLOOKUP(CQ49,CM45:CO54,2,FALSE)</f>
        <v>0</v>
      </c>
      <c r="CS49">
        <f ca="1">VLOOKUP(CQ49,CM45:CO54,3,FALSE)</f>
        <v>0</v>
      </c>
    </row>
    <row r="50" spans="6:98" x14ac:dyDescent="0.2">
      <c r="F50" t="str">
        <f t="shared" ca="1" si="92"/>
        <v>POLVAZZO</v>
      </c>
      <c r="J50">
        <f t="shared" ca="1" si="93"/>
        <v>0</v>
      </c>
      <c r="K50">
        <f t="shared" ca="1" si="83"/>
        <v>2</v>
      </c>
      <c r="L50">
        <f t="shared" ca="1" si="84"/>
        <v>2</v>
      </c>
      <c r="M50">
        <f t="shared" ca="1" si="85"/>
        <v>0</v>
      </c>
      <c r="O50" t="str">
        <f ca="1">F50</f>
        <v>POLVAZZO</v>
      </c>
      <c r="P50">
        <f t="shared" ca="1" si="86"/>
        <v>0</v>
      </c>
      <c r="Q50">
        <f t="shared" ca="1" si="87"/>
        <v>0</v>
      </c>
      <c r="S50" t="str">
        <f ca="1">O50</f>
        <v>POLVAZZO</v>
      </c>
      <c r="T50">
        <f t="shared" ca="1" si="88"/>
        <v>0</v>
      </c>
      <c r="U50">
        <f t="shared" ca="1" si="89"/>
        <v>0</v>
      </c>
      <c r="W50" t="str">
        <f ca="1">S50</f>
        <v>POLVAZZO</v>
      </c>
      <c r="X50">
        <f t="shared" ca="1" si="90"/>
        <v>0</v>
      </c>
      <c r="Y50">
        <f t="shared" ca="1" si="91"/>
        <v>0</v>
      </c>
      <c r="AA50" t="str">
        <f ca="1">W50</f>
        <v>POLVAZZO</v>
      </c>
      <c r="AB50">
        <f ca="1">VLOOKUP(AA50,W45:Y54,2,FALSE)</f>
        <v>0</v>
      </c>
      <c r="AC50">
        <f ca="1">VLOOKUP(AA50,W45:Y54,3,FALSE)</f>
        <v>0</v>
      </c>
      <c r="AE50" t="str">
        <f ca="1">IF(AND(AB45=AB50,AC50&gt;AC45),AA45,AA50)</f>
        <v>POLVAZZO</v>
      </c>
      <c r="AF50">
        <f ca="1">VLOOKUP(AE50,AA45:AC54,2,FALSE)</f>
        <v>0</v>
      </c>
      <c r="AG50">
        <f ca="1">VLOOKUP(AE50,AA45:AC54,3,FALSE)</f>
        <v>0</v>
      </c>
      <c r="AI50" t="str">
        <f ca="1">AE50</f>
        <v>POLVAZZO</v>
      </c>
      <c r="AJ50">
        <f ca="1">VLOOKUP(AI50,AE45:AG54,2,FALSE)</f>
        <v>0</v>
      </c>
      <c r="AK50">
        <f ca="1">VLOOKUP(AI50,AE45:AG54,3,FALSE)</f>
        <v>0</v>
      </c>
      <c r="AM50" t="str">
        <f ca="1">AI50</f>
        <v>POLVAZZO</v>
      </c>
      <c r="AN50">
        <f ca="1">VLOOKUP(AM50,AI45:AK54,2,FALSE)</f>
        <v>0</v>
      </c>
      <c r="AO50">
        <f ca="1">VLOOKUP(AM50,AI45:AK54,3,FALSE)</f>
        <v>0</v>
      </c>
      <c r="AQ50" t="str">
        <f ca="1">AM50</f>
        <v>POLVAZZO</v>
      </c>
      <c r="AR50">
        <f ca="1">VLOOKUP(AQ50,AM45:AO54,2,FALSE)</f>
        <v>0</v>
      </c>
      <c r="AS50">
        <f ca="1">VLOOKUP(AQ50,AM45:AO54,3,FALSE)</f>
        <v>0</v>
      </c>
      <c r="AU50" t="str">
        <f ca="1">AQ50</f>
        <v>POLVAZZO</v>
      </c>
      <c r="AV50">
        <f ca="1">VLOOKUP(AU50,AQ45:AS54,2,FALSE)</f>
        <v>0</v>
      </c>
      <c r="AW50">
        <f ca="1">VLOOKUP(AU50,AQ45:AS54,3,FALSE)</f>
        <v>0</v>
      </c>
      <c r="AY50" t="str">
        <f ca="1">IF(AND(AV46=AV50,AW50&gt;AW46),AU46,AU50)</f>
        <v>POLVAZZO</v>
      </c>
      <c r="AZ50">
        <f ca="1">VLOOKUP(AY50,AU45:AW54,2,FALSE)</f>
        <v>0</v>
      </c>
      <c r="BA50">
        <f ca="1">VLOOKUP(AY50,AU45:AW54,3,FALSE)</f>
        <v>0</v>
      </c>
      <c r="BC50" t="str">
        <f ca="1">AY50</f>
        <v>POLVAZZO</v>
      </c>
      <c r="BD50">
        <f ca="1">VLOOKUP(BC50,AY45:BA54,2,FALSE)</f>
        <v>0</v>
      </c>
      <c r="BE50">
        <f ca="1">VLOOKUP(BC50,AY45:BA54,3,FALSE)</f>
        <v>0</v>
      </c>
      <c r="BG50" t="str">
        <f ca="1">BC50</f>
        <v>POLVAZZO</v>
      </c>
      <c r="BH50">
        <f ca="1">VLOOKUP(BG50,BC45:BE54,2,FALSE)</f>
        <v>0</v>
      </c>
      <c r="BI50">
        <f ca="1">VLOOKUP(BG50,BC45:BE54,3,FALSE)</f>
        <v>0</v>
      </c>
      <c r="BK50" t="str">
        <f ca="1">BG50</f>
        <v>POLVAZZO</v>
      </c>
      <c r="BL50">
        <f ca="1">VLOOKUP(BK50,BG45:BI54,2,FALSE)</f>
        <v>0</v>
      </c>
      <c r="BM50">
        <f ca="1">VLOOKUP(BK50,BG45:BI54,3,FALSE)</f>
        <v>0</v>
      </c>
      <c r="BO50" t="str">
        <f ca="1">IF(AND(BL47=BL50,BM50&gt;BM47),BK47,BK50)</f>
        <v>POLVAZZO</v>
      </c>
      <c r="BP50">
        <f ca="1">VLOOKUP(BO50,BK45:BM54,2,FALSE)</f>
        <v>0</v>
      </c>
      <c r="BQ50">
        <f ca="1">VLOOKUP(BO50,BK45:BM54,3,FALSE)</f>
        <v>0</v>
      </c>
      <c r="BS50" t="str">
        <f ca="1">BO50</f>
        <v>POLVAZZO</v>
      </c>
      <c r="BT50">
        <f ca="1">VLOOKUP(BS50,BO45:BQ54,2,FALSE)</f>
        <v>0</v>
      </c>
      <c r="BU50">
        <f ca="1">VLOOKUP(BS50,BO45:BQ54,3,FALSE)</f>
        <v>0</v>
      </c>
      <c r="BW50" t="str">
        <f ca="1">BS50</f>
        <v>POLVAZZO</v>
      </c>
      <c r="BX50">
        <f ca="1">VLOOKUP(BW50,BS45:BU54,2,FALSE)</f>
        <v>0</v>
      </c>
      <c r="BY50">
        <f ca="1">VLOOKUP(BW50,BS45:BU54,3,FALSE)</f>
        <v>0</v>
      </c>
      <c r="CA50" t="str">
        <f ca="1">IF(AND(BX48=BX50,BY50&gt;BY48),BW48,BW50)</f>
        <v>POLVAZZO</v>
      </c>
      <c r="CB50">
        <f ca="1">VLOOKUP(CA50,BW45:BY54,2,FALSE)</f>
        <v>0</v>
      </c>
      <c r="CC50">
        <f ca="1">VLOOKUP(CA50,BW45:BY54,3,FALSE)</f>
        <v>0</v>
      </c>
      <c r="CE50" t="str">
        <f ca="1">CA50</f>
        <v>POLVAZZO</v>
      </c>
      <c r="CF50">
        <f ca="1">VLOOKUP(CE50,CA45:CC54,2,FALSE)</f>
        <v>0</v>
      </c>
      <c r="CG50">
        <f ca="1">VLOOKUP(CE50,CA45:CC54,3,FALSE)</f>
        <v>0</v>
      </c>
      <c r="CI50" t="str">
        <f ca="1">IF(AND(CF49=CF50,CG50&gt;CG49),CE49,CE50)</f>
        <v>LOS SOTERRADOS</v>
      </c>
      <c r="CJ50">
        <f ca="1">VLOOKUP(CI50,CE45:CG54,2,FALSE)</f>
        <v>0</v>
      </c>
      <c r="CK50">
        <f ca="1">VLOOKUP(CI50,CE45:CG54,3,FALSE)</f>
        <v>-4</v>
      </c>
      <c r="CM50" t="str">
        <f ca="1">CI50</f>
        <v>LOS SOTERRADOS</v>
      </c>
      <c r="CN50">
        <f ca="1">VLOOKUP(CM50,CI45:CK54,2,FALSE)</f>
        <v>0</v>
      </c>
      <c r="CO50">
        <f ca="1">VLOOKUP(CM50,CI45:CK54,3,FALSE)</f>
        <v>-4</v>
      </c>
      <c r="CQ50" t="str">
        <f ca="1">IF(AND(CN50=CN51,CO51&gt;CO50),CM51,CM50)</f>
        <v/>
      </c>
      <c r="CR50">
        <f ca="1">VLOOKUP(CQ50,CM45:CO54,2,FALSE)</f>
        <v>0</v>
      </c>
      <c r="CS50">
        <f ca="1">VLOOKUP(CQ50,CM45:CO54,3,FALSE)</f>
        <v>0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>LOS SOTERRADOS</v>
      </c>
      <c r="CR51">
        <f ca="1">VLOOKUP(CQ51,CM45:CO54,2,FALSE)</f>
        <v>0</v>
      </c>
      <c r="CS51">
        <f ca="1">VLOOKUP(CQ51,CM45:CO54,3,FALSE)</f>
        <v>-4</v>
      </c>
    </row>
    <row r="57" spans="6:98" x14ac:dyDescent="0.2">
      <c r="F57" t="str">
        <f ca="1">CQ45</f>
        <v>FAC. ING. VOLLEY</v>
      </c>
      <c r="J57">
        <f t="shared" ref="J57:J63" ca="1" si="94">VLOOKUP(F57,$F$33:$M$42,8,FALSE)</f>
        <v>15</v>
      </c>
      <c r="K57">
        <f t="shared" ref="K57:K63" ca="1" si="95">VLOOKUP(F57,$F$33:$M$42,6,FALSE)</f>
        <v>10</v>
      </c>
      <c r="L57">
        <f t="shared" ref="L57:L63" ca="1" si="96">VLOOKUP(F57,$F$33:$M$42,7,FALSE)</f>
        <v>1</v>
      </c>
      <c r="M57">
        <f t="shared" ref="M57:M63" ca="1" si="97">K57-L57</f>
        <v>9</v>
      </c>
      <c r="O57" t="str">
        <f ca="1">IF(AND(J57=J58,M57=M58,K58&gt;K57),F58,F57)</f>
        <v>FAC. ING. VOLLEY</v>
      </c>
      <c r="P57">
        <f t="shared" ref="P57:P63" ca="1" si="98">VLOOKUP(O57,$F$57:$M$66,5,FALSE)</f>
        <v>15</v>
      </c>
      <c r="Q57">
        <f t="shared" ref="Q57:Q63" ca="1" si="99">VLOOKUP(O57,$F$57:$M$66,8,FALSE)</f>
        <v>9</v>
      </c>
      <c r="R57">
        <f t="shared" ref="R57:R63" ca="1" si="100">VLOOKUP(O57,$F$57:$M$66,6,FALSE)</f>
        <v>10</v>
      </c>
      <c r="S57" t="str">
        <f ca="1">IF(AND(P57=P59,Q57=Q59,R59&gt;R57),O59,O57)</f>
        <v>FAC. ING. VOLLEY</v>
      </c>
      <c r="T57">
        <f t="shared" ref="T57:T63" ca="1" si="101">VLOOKUP(S57,$O$57:$R$66,2,FALSE)</f>
        <v>15</v>
      </c>
      <c r="U57">
        <f t="shared" ref="U57:U63" ca="1" si="102">VLOOKUP(S57,$O$57:$R$66,3,FALSE)</f>
        <v>9</v>
      </c>
      <c r="V57">
        <f t="shared" ref="V57:V63" ca="1" si="103">VLOOKUP(S57,$O$57:$R$66,4,FALSE)</f>
        <v>10</v>
      </c>
      <c r="W57" t="str">
        <f ca="1">IF(AND(T57=T60,U57=U60,V60&gt;V57),S60,S57)</f>
        <v>FAC. ING. VOLLEY</v>
      </c>
      <c r="X57">
        <f t="shared" ref="X57:X63" ca="1" si="104">VLOOKUP(W57,$S$57:$V$66,2,FALSE)</f>
        <v>15</v>
      </c>
      <c r="Y57">
        <f t="shared" ref="Y57:Y63" ca="1" si="105">VLOOKUP(W57,$S$57:$V$66,3,FALSE)</f>
        <v>9</v>
      </c>
      <c r="Z57">
        <f t="shared" ref="Z57:Z63" ca="1" si="106">VLOOKUP(W57,$S$57:$V$66,4,FALSE)</f>
        <v>10</v>
      </c>
      <c r="AA57" t="str">
        <f ca="1">IF(AND(X57=X61,Y57=Y61,Z61&gt;Z57),W61,W57)</f>
        <v>FAC. ING. VOLLEY</v>
      </c>
      <c r="AB57">
        <f ca="1">VLOOKUP(AA57,W57:Z66,2,FALSE)</f>
        <v>15</v>
      </c>
      <c r="AC57">
        <f ca="1">VLOOKUP(AA57,W57:Z66,3,FALSE)</f>
        <v>9</v>
      </c>
      <c r="AD57">
        <f ca="1">VLOOKUP(AA57,W57:Z66,4,FALSE)</f>
        <v>10</v>
      </c>
      <c r="AE57" t="str">
        <f ca="1">IF(AND(AB57=AB62,AC57=AC62,AD62&gt;AD57),AA62,AA57)</f>
        <v>FAC. ING. VOLLEY</v>
      </c>
      <c r="AF57">
        <f ca="1">VLOOKUP(AE57,AA57:AD66,2,FALSE)</f>
        <v>15</v>
      </c>
      <c r="AG57">
        <f ca="1">VLOOKUP(AE57,AA57:AD66,3,FALSE)</f>
        <v>9</v>
      </c>
      <c r="AH57">
        <f ca="1">VLOOKUP(AE57,AA57:AD66,4,FALSE)</f>
        <v>10</v>
      </c>
      <c r="AI57" t="str">
        <f ca="1">IF(AND(AF57=AF63,AG57=AG63,AH63&gt;AH57),AE63,AE57)</f>
        <v>FAC. ING. VOLLEY</v>
      </c>
      <c r="AJ57">
        <f ca="1">VLOOKUP(AI57,AE57:AH66,2,FALSE)</f>
        <v>15</v>
      </c>
      <c r="AK57">
        <f ca="1">VLOOKUP(AI57,AE57:AH66,3,FALSE)</f>
        <v>9</v>
      </c>
      <c r="AL57">
        <f ca="1">VLOOKUP(AI57,AE57:AH66,4,FALSE)</f>
        <v>10</v>
      </c>
      <c r="AM57" t="str">
        <f ca="1">AI57</f>
        <v>FAC. ING. VOLLEY</v>
      </c>
      <c r="AN57">
        <f ca="1">VLOOKUP(AM57,AI57:AL66,2,FALSE)</f>
        <v>15</v>
      </c>
      <c r="AO57">
        <f ca="1">VLOOKUP(AM57,AI57:AL66,3,FALSE)</f>
        <v>9</v>
      </c>
      <c r="AP57">
        <f ca="1">VLOOKUP(AM57,AI57:AL66,4,FALSE)</f>
        <v>10</v>
      </c>
      <c r="AQ57" t="str">
        <f ca="1">AM57</f>
        <v>FAC. ING. VOLLEY</v>
      </c>
      <c r="AR57">
        <f ca="1">VLOOKUP(AQ57,AM57:AP66,2,FALSE)</f>
        <v>15</v>
      </c>
      <c r="AS57">
        <f ca="1">VLOOKUP(AQ57,AM57:AP66,3,FALSE)</f>
        <v>9</v>
      </c>
      <c r="AT57">
        <f ca="1">VLOOKUP(AQ57,AM57:AP66,4,FALSE)</f>
        <v>10</v>
      </c>
      <c r="AU57" t="str">
        <f ca="1">AQ57</f>
        <v>FAC. ING. VOLLEY</v>
      </c>
      <c r="AV57">
        <f ca="1">VLOOKUP(AU57,AQ57:AT66,2,FALSE)</f>
        <v>15</v>
      </c>
      <c r="AW57">
        <f ca="1">VLOOKUP(AU57,AQ57:AT66,3,FALSE)</f>
        <v>9</v>
      </c>
      <c r="AX57">
        <f ca="1">VLOOKUP(AU57,AQ57:AT66,4,FALSE)</f>
        <v>10</v>
      </c>
      <c r="AY57" t="str">
        <f ca="1">AU57</f>
        <v>FAC. ING. VOLLEY</v>
      </c>
      <c r="AZ57">
        <f ca="1">VLOOKUP(AY57,AU57:AX66,2,FALSE)</f>
        <v>15</v>
      </c>
      <c r="BA57">
        <f ca="1">VLOOKUP(AY57,AU57:AX66,3,FALSE)</f>
        <v>9</v>
      </c>
      <c r="BB57">
        <f ca="1">VLOOKUP(AY57,AU57:AX66,4,FALSE)</f>
        <v>10</v>
      </c>
      <c r="BC57" t="str">
        <f ca="1">AY57</f>
        <v>FAC. ING. VOLLEY</v>
      </c>
      <c r="BD57">
        <f ca="1">VLOOKUP(BC57,AY57:BB66,2,FALSE)</f>
        <v>15</v>
      </c>
      <c r="BE57">
        <f ca="1">VLOOKUP(BC57,AY57:BB66,3,FALSE)</f>
        <v>9</v>
      </c>
      <c r="BF57">
        <f ca="1">VLOOKUP(BC57,AY57:BB66,4,FALSE)</f>
        <v>10</v>
      </c>
      <c r="BG57" t="str">
        <f ca="1">BC57</f>
        <v>FAC. ING. VOLLEY</v>
      </c>
      <c r="BH57">
        <f ca="1">VLOOKUP(BG57,BC57:BF66,2,FALSE)</f>
        <v>15</v>
      </c>
      <c r="BI57">
        <f ca="1">VLOOKUP(BG57,BC57:BF66,3,FALSE)</f>
        <v>9</v>
      </c>
      <c r="BJ57">
        <f ca="1">VLOOKUP(BG57,BC57:BF66,4,FALSE)</f>
        <v>10</v>
      </c>
      <c r="BK57" t="str">
        <f ca="1">BG57</f>
        <v>FAC. ING. VOLLEY</v>
      </c>
      <c r="BL57">
        <f ca="1">VLOOKUP(BK57,BG57:BJ66,2,FALSE)</f>
        <v>15</v>
      </c>
      <c r="BM57">
        <f ca="1">VLOOKUP(BK57,BG57:BJ66,3,FALSE)</f>
        <v>9</v>
      </c>
      <c r="BN57">
        <f ca="1">VLOOKUP(BK57,BG57:BJ66,4,FALSE)</f>
        <v>10</v>
      </c>
      <c r="BO57" t="str">
        <f ca="1">BK57</f>
        <v>FAC. ING. VOLLEY</v>
      </c>
      <c r="BP57">
        <f ca="1">VLOOKUP(BO57,BK57:BN66,2,FALSE)</f>
        <v>15</v>
      </c>
      <c r="BQ57">
        <f ca="1">VLOOKUP(BO57,BK57:BN66,3,FALSE)</f>
        <v>9</v>
      </c>
      <c r="BR57">
        <f ca="1">VLOOKUP(BO57,BK57:BN66,4,FALSE)</f>
        <v>10</v>
      </c>
      <c r="BS57" t="str">
        <f ca="1">BO57</f>
        <v>FAC. ING. VOLLEY</v>
      </c>
      <c r="BT57">
        <f ca="1">VLOOKUP(BS57,BO57:BR66,2,FALSE)</f>
        <v>15</v>
      </c>
      <c r="BU57">
        <f ca="1">VLOOKUP(BS57,BO57:BR66,3,FALSE)</f>
        <v>9</v>
      </c>
      <c r="BV57">
        <f ca="1">VLOOKUP(BS57,BO57:BR66,4,FALSE)</f>
        <v>10</v>
      </c>
      <c r="BW57" t="str">
        <f ca="1">BS57</f>
        <v>FAC. ING. VOLLEY</v>
      </c>
      <c r="BX57">
        <f ca="1">VLOOKUP(BW57,BS57:BV66,2,FALSE)</f>
        <v>15</v>
      </c>
      <c r="BY57">
        <f ca="1">VLOOKUP(BW57,BS57:BV66,3,FALSE)</f>
        <v>9</v>
      </c>
      <c r="BZ57">
        <f ca="1">VLOOKUP(BW57,BS57:BV66,4,FALSE)</f>
        <v>10</v>
      </c>
      <c r="CA57" t="str">
        <f ca="1">BW57</f>
        <v>FAC. ING. VOLLEY</v>
      </c>
      <c r="CB57">
        <f ca="1">VLOOKUP(CA57,BW57:BZ66,2,FALSE)</f>
        <v>15</v>
      </c>
      <c r="CC57">
        <f ca="1">VLOOKUP(CA57,BW57:BZ66,3,FALSE)</f>
        <v>9</v>
      </c>
      <c r="CD57">
        <f ca="1">VLOOKUP(CA57,BW57:BZ66,4,FALSE)</f>
        <v>10</v>
      </c>
      <c r="CE57" t="str">
        <f ca="1">CA57</f>
        <v>FAC. ING. VOLLEY</v>
      </c>
      <c r="CF57">
        <f ca="1">VLOOKUP(CE57,CA57:CD66,2,FALSE)</f>
        <v>15</v>
      </c>
      <c r="CG57">
        <f ca="1">VLOOKUP(CE57,CA57:CD66,3,FALSE)</f>
        <v>9</v>
      </c>
      <c r="CH57">
        <f ca="1">VLOOKUP(CE57,CA57:CD66,4,FALSE)</f>
        <v>10</v>
      </c>
      <c r="CI57" t="str">
        <f ca="1">CE57</f>
        <v>FAC. ING. VOLLEY</v>
      </c>
      <c r="CJ57">
        <f ca="1">VLOOKUP(CI57,CE57:CH66,2,FALSE)</f>
        <v>15</v>
      </c>
      <c r="CK57">
        <f ca="1">VLOOKUP(CI57,CE57:CH66,3,FALSE)</f>
        <v>9</v>
      </c>
      <c r="CL57">
        <f ca="1">VLOOKUP(CI57,CE57:CH66,4,FALSE)</f>
        <v>10</v>
      </c>
      <c r="CM57" t="str">
        <f ca="1">CI57</f>
        <v>FAC. ING. VOLLEY</v>
      </c>
      <c r="CN57">
        <f ca="1">VLOOKUP(CM57,CI57:CL66,2,FALSE)</f>
        <v>15</v>
      </c>
      <c r="CO57">
        <f ca="1">VLOOKUP(CM57,CI57:CL66,3,FALSE)</f>
        <v>9</v>
      </c>
      <c r="CP57">
        <f ca="1">VLOOKUP(CM57,CI57:CL66,4,FALSE)</f>
        <v>10</v>
      </c>
      <c r="CQ57" t="str">
        <f ca="1">CM57</f>
        <v>FAC. ING. VOLLEY</v>
      </c>
      <c r="CR57">
        <f ca="1">VLOOKUP(CQ57,CM57:CP66,2,FALSE)</f>
        <v>15</v>
      </c>
      <c r="CS57">
        <f ca="1">VLOOKUP(CQ57,CM57:CP66,3,FALSE)</f>
        <v>9</v>
      </c>
      <c r="CT57">
        <f ca="1">VLOOKUP(CQ57,CM57:CP66,4,FALSE)</f>
        <v>10</v>
      </c>
    </row>
    <row r="58" spans="6:98" x14ac:dyDescent="0.2">
      <c r="F58" t="str">
        <f t="shared" ref="F58:F63" ca="1" si="107">CQ46</f>
        <v>UN EQUIPO</v>
      </c>
      <c r="J58">
        <f t="shared" ca="1" si="94"/>
        <v>6</v>
      </c>
      <c r="K58">
        <f t="shared" ca="1" si="95"/>
        <v>5</v>
      </c>
      <c r="L58">
        <f t="shared" ca="1" si="96"/>
        <v>2</v>
      </c>
      <c r="M58">
        <f t="shared" ca="1" si="97"/>
        <v>3</v>
      </c>
      <c r="O58" t="str">
        <f ca="1">IF(AND(J57=J58,M57=M58,K58&gt;K57),F57,F58)</f>
        <v>UN EQUIPO</v>
      </c>
      <c r="P58">
        <f t="shared" ca="1" si="98"/>
        <v>6</v>
      </c>
      <c r="Q58">
        <f t="shared" ca="1" si="99"/>
        <v>3</v>
      </c>
      <c r="R58">
        <f t="shared" ca="1" si="100"/>
        <v>5</v>
      </c>
      <c r="S58" t="str">
        <f ca="1">O58</f>
        <v>UN EQUIPO</v>
      </c>
      <c r="T58">
        <f t="shared" ca="1" si="101"/>
        <v>6</v>
      </c>
      <c r="U58">
        <f t="shared" ca="1" si="102"/>
        <v>3</v>
      </c>
      <c r="V58">
        <f t="shared" ca="1" si="103"/>
        <v>5</v>
      </c>
      <c r="W58" t="str">
        <f ca="1">S58</f>
        <v>UN EQUIPO</v>
      </c>
      <c r="X58">
        <f t="shared" ca="1" si="104"/>
        <v>6</v>
      </c>
      <c r="Y58">
        <f t="shared" ca="1" si="105"/>
        <v>3</v>
      </c>
      <c r="Z58">
        <f t="shared" ca="1" si="106"/>
        <v>5</v>
      </c>
      <c r="AA58" t="str">
        <f ca="1">W58</f>
        <v>UN EQUIPO</v>
      </c>
      <c r="AB58">
        <f ca="1">VLOOKUP(AA58,W57:Z66,2,FALSE)</f>
        <v>6</v>
      </c>
      <c r="AC58">
        <f ca="1">VLOOKUP(AA58,W57:Z66,3,FALSE)</f>
        <v>3</v>
      </c>
      <c r="AD58">
        <f ca="1">VLOOKUP(AA58,W57:Z66,4,FALSE)</f>
        <v>5</v>
      </c>
      <c r="AE58" t="str">
        <f ca="1">AA58</f>
        <v>UN EQUIPO</v>
      </c>
      <c r="AF58">
        <f ca="1">VLOOKUP(AE58,AA57:AD66,2,FALSE)</f>
        <v>6</v>
      </c>
      <c r="AG58">
        <f ca="1">VLOOKUP(AE58,AA57:AD66,3,FALSE)</f>
        <v>3</v>
      </c>
      <c r="AH58">
        <f ca="1">VLOOKUP(AE58,AA57:AD66,4,FALSE)</f>
        <v>5</v>
      </c>
      <c r="AI58" t="str">
        <f ca="1">AE58</f>
        <v>UN EQUIPO</v>
      </c>
      <c r="AJ58">
        <f ca="1">VLOOKUP(AI58,AE57:AH66,2,FALSE)</f>
        <v>6</v>
      </c>
      <c r="AK58">
        <f ca="1">VLOOKUP(AI58,AE57:AH66,3,FALSE)</f>
        <v>3</v>
      </c>
      <c r="AL58">
        <f ca="1">VLOOKUP(AI58,AE57:AH66,4,FALSE)</f>
        <v>5</v>
      </c>
      <c r="AM58" t="str">
        <f ca="1">IF(AND(AJ58=AJ59,AK58=AK59,AL59&gt;AL58),AI59,AI58)</f>
        <v>UN EQUIPO</v>
      </c>
      <c r="AN58">
        <f ca="1">VLOOKUP(AM58,AI57:AL66,2,FALSE)</f>
        <v>6</v>
      </c>
      <c r="AO58">
        <f ca="1">VLOOKUP(AM58,AI57:AL66,3,FALSE)</f>
        <v>3</v>
      </c>
      <c r="AP58">
        <f ca="1">VLOOKUP(AM58,AI57:AL66,4,FALSE)</f>
        <v>5</v>
      </c>
      <c r="AQ58" t="str">
        <f ca="1">IF(AND(AN58=AN60,AO58=AO60,AP60&gt;AP58),AM60,AM58)</f>
        <v>UN EQUIPO</v>
      </c>
      <c r="AR58">
        <f ca="1">VLOOKUP(AQ58,AM57:AP66,2,FALSE)</f>
        <v>6</v>
      </c>
      <c r="AS58">
        <f ca="1">VLOOKUP(AQ58,AM57:AP66,3,FALSE)</f>
        <v>3</v>
      </c>
      <c r="AT58">
        <f ca="1">VLOOKUP(AQ58,AM57:AP66,4,FALSE)</f>
        <v>5</v>
      </c>
      <c r="AU58" t="str">
        <f ca="1">IF(AND(AR58=AR61,AS58=AS61,AT61&gt;AT58),AQ61,AQ58)</f>
        <v>UN EQUIPO</v>
      </c>
      <c r="AV58">
        <f ca="1">VLOOKUP(AU58,AQ57:AT66,2,FALSE)</f>
        <v>6</v>
      </c>
      <c r="AW58">
        <f ca="1">VLOOKUP(AU58,AQ57:AT66,3,FALSE)</f>
        <v>3</v>
      </c>
      <c r="AX58">
        <f ca="1">VLOOKUP(AU58,AQ57:AT66,4,FALSE)</f>
        <v>5</v>
      </c>
      <c r="AY58" t="str">
        <f ca="1">IF(AND(AV58=AV62,AW58=AW62,AX62&gt;AX58),AU62,AU58)</f>
        <v>UN EQUIPO</v>
      </c>
      <c r="AZ58">
        <f ca="1">VLOOKUP(AY58,AU57:AX66,2,FALSE)</f>
        <v>6</v>
      </c>
      <c r="BA58">
        <f ca="1">VLOOKUP(AY58,AU57:AX66,3,FALSE)</f>
        <v>3</v>
      </c>
      <c r="BB58">
        <f ca="1">VLOOKUP(AY58,AU57:AX66,4,FALSE)</f>
        <v>5</v>
      </c>
      <c r="BC58" t="str">
        <f ca="1">IF(AND(AZ58=AZ63,BA58=BA63,BB63&gt;BB58),AY63,AY58)</f>
        <v>UN EQUIPO</v>
      </c>
      <c r="BD58">
        <f ca="1">VLOOKUP(BC58,AY57:BB66,2,FALSE)</f>
        <v>6</v>
      </c>
      <c r="BE58">
        <f ca="1">VLOOKUP(BC58,AY57:BB66,3,FALSE)</f>
        <v>3</v>
      </c>
      <c r="BF58">
        <f ca="1">VLOOKUP(BC58,AY57:BB66,4,FALSE)</f>
        <v>5</v>
      </c>
      <c r="BG58" t="str">
        <f ca="1">BC58</f>
        <v>UN EQUIPO</v>
      </c>
      <c r="BH58">
        <f ca="1">VLOOKUP(BG58,BC57:BF66,2,FALSE)</f>
        <v>6</v>
      </c>
      <c r="BI58">
        <f ca="1">VLOOKUP(BG58,BC57:BF66,3,FALSE)</f>
        <v>3</v>
      </c>
      <c r="BJ58">
        <f ca="1">VLOOKUP(BG58,BC57:BF66,4,FALSE)</f>
        <v>5</v>
      </c>
      <c r="BK58" t="str">
        <f ca="1">BG58</f>
        <v>UN EQUIPO</v>
      </c>
      <c r="BL58">
        <f ca="1">VLOOKUP(BK58,BG57:BJ66,2,FALSE)</f>
        <v>6</v>
      </c>
      <c r="BM58">
        <f ca="1">VLOOKUP(BK58,BG57:BJ66,3,FALSE)</f>
        <v>3</v>
      </c>
      <c r="BN58">
        <f ca="1">VLOOKUP(BK58,BG57:BJ66,4,FALSE)</f>
        <v>5</v>
      </c>
      <c r="BO58" t="str">
        <f ca="1">BK58</f>
        <v>UN EQUIPO</v>
      </c>
      <c r="BP58">
        <f ca="1">VLOOKUP(BO58,BK57:BN66,2,FALSE)</f>
        <v>6</v>
      </c>
      <c r="BQ58">
        <f ca="1">VLOOKUP(BO58,BK57:BN66,3,FALSE)</f>
        <v>3</v>
      </c>
      <c r="BR58">
        <f ca="1">VLOOKUP(BO58,BK57:BN66,4,FALSE)</f>
        <v>5</v>
      </c>
      <c r="BS58" t="str">
        <f ca="1">BO58</f>
        <v>UN EQUIPO</v>
      </c>
      <c r="BT58">
        <f ca="1">VLOOKUP(BS58,BO57:BR66,2,FALSE)</f>
        <v>6</v>
      </c>
      <c r="BU58">
        <f ca="1">VLOOKUP(BS58,BO57:BR66,3,FALSE)</f>
        <v>3</v>
      </c>
      <c r="BV58">
        <f ca="1">VLOOKUP(BS58,BO57:BR66,4,FALSE)</f>
        <v>5</v>
      </c>
      <c r="BW58" t="str">
        <f ca="1">BS58</f>
        <v>UN EQUIPO</v>
      </c>
      <c r="BX58">
        <f ca="1">VLOOKUP(BW58,BS57:BV66,2,FALSE)</f>
        <v>6</v>
      </c>
      <c r="BY58">
        <f ca="1">VLOOKUP(BW58,BS57:BV66,3,FALSE)</f>
        <v>3</v>
      </c>
      <c r="BZ58">
        <f ca="1">VLOOKUP(BW58,BS57:BV66,4,FALSE)</f>
        <v>5</v>
      </c>
      <c r="CA58" t="str">
        <f ca="1">BW58</f>
        <v>UN EQUIPO</v>
      </c>
      <c r="CB58">
        <f ca="1">VLOOKUP(CA58,BW57:BZ66,2,FALSE)</f>
        <v>6</v>
      </c>
      <c r="CC58">
        <f ca="1">VLOOKUP(CA58,BW57:BZ66,3,FALSE)</f>
        <v>3</v>
      </c>
      <c r="CD58">
        <f ca="1">VLOOKUP(CA58,BW57:BZ66,4,FALSE)</f>
        <v>5</v>
      </c>
      <c r="CE58" t="str">
        <f ca="1">CA58</f>
        <v>UN EQUIPO</v>
      </c>
      <c r="CF58">
        <f ca="1">VLOOKUP(CE58,CA57:CD66,2,FALSE)</f>
        <v>6</v>
      </c>
      <c r="CG58">
        <f ca="1">VLOOKUP(CE58,CA57:CD66,3,FALSE)</f>
        <v>3</v>
      </c>
      <c r="CH58">
        <f ca="1">VLOOKUP(CE58,CA57:CD66,4,FALSE)</f>
        <v>5</v>
      </c>
      <c r="CI58" t="str">
        <f ca="1">CE58</f>
        <v>UN EQUIPO</v>
      </c>
      <c r="CJ58">
        <f ca="1">VLOOKUP(CI58,CE57:CH66,2,FALSE)</f>
        <v>6</v>
      </c>
      <c r="CK58">
        <f ca="1">VLOOKUP(CI58,CE57:CH66,3,FALSE)</f>
        <v>3</v>
      </c>
      <c r="CL58">
        <f ca="1">VLOOKUP(CI58,CE57:CH66,4,FALSE)</f>
        <v>5</v>
      </c>
      <c r="CM58" t="str">
        <f ca="1">CI58</f>
        <v>UN EQUIPO</v>
      </c>
      <c r="CN58">
        <f ca="1">VLOOKUP(CM58,CI57:CL66,2,FALSE)</f>
        <v>6</v>
      </c>
      <c r="CO58">
        <f ca="1">VLOOKUP(CM58,CI57:CL66,3,FALSE)</f>
        <v>3</v>
      </c>
      <c r="CP58">
        <f ca="1">VLOOKUP(CM58,CI57:CL66,4,FALSE)</f>
        <v>5</v>
      </c>
      <c r="CQ58" t="str">
        <f ca="1">CM58</f>
        <v>UN EQUIPO</v>
      </c>
      <c r="CR58">
        <f ca="1">VLOOKUP(CQ58,CM57:CP66,2,FALSE)</f>
        <v>6</v>
      </c>
      <c r="CS58">
        <f ca="1">VLOOKUP(CQ58,CM57:CP66,3,FALSE)</f>
        <v>3</v>
      </c>
      <c r="CT58">
        <f ca="1">VLOOKUP(CQ58,CM57:CP66,4,FALSE)</f>
        <v>5</v>
      </c>
    </row>
    <row r="59" spans="6:98" x14ac:dyDescent="0.2">
      <c r="F59" t="str">
        <f t="shared" ca="1" si="107"/>
        <v>EL SALTO DEL NEGRITO</v>
      </c>
      <c r="J59">
        <f t="shared" ca="1" si="94"/>
        <v>3</v>
      </c>
      <c r="K59">
        <f t="shared" ca="1" si="95"/>
        <v>2</v>
      </c>
      <c r="L59">
        <f t="shared" ca="1" si="96"/>
        <v>5</v>
      </c>
      <c r="M59">
        <f t="shared" ca="1" si="97"/>
        <v>-3</v>
      </c>
      <c r="O59" t="str">
        <f ca="1">F59</f>
        <v>EL SALTO DEL NEGRITO</v>
      </c>
      <c r="P59">
        <f t="shared" ca="1" si="98"/>
        <v>3</v>
      </c>
      <c r="Q59">
        <f t="shared" ca="1" si="99"/>
        <v>-3</v>
      </c>
      <c r="R59">
        <f t="shared" ca="1" si="100"/>
        <v>2</v>
      </c>
      <c r="S59" t="str">
        <f ca="1">IF(AND(P57=P59,Q57=Q59,R59&gt;R57),O57,O59)</f>
        <v>EL SALTO DEL NEGRITO</v>
      </c>
      <c r="T59">
        <f t="shared" ca="1" si="101"/>
        <v>3</v>
      </c>
      <c r="U59">
        <f t="shared" ca="1" si="102"/>
        <v>-3</v>
      </c>
      <c r="V59">
        <f t="shared" ca="1" si="103"/>
        <v>2</v>
      </c>
      <c r="W59" t="str">
        <f ca="1">S59</f>
        <v>EL SALTO DEL NEGRITO</v>
      </c>
      <c r="X59">
        <f t="shared" ca="1" si="104"/>
        <v>3</v>
      </c>
      <c r="Y59">
        <f t="shared" ca="1" si="105"/>
        <v>-3</v>
      </c>
      <c r="Z59">
        <f t="shared" ca="1" si="106"/>
        <v>2</v>
      </c>
      <c r="AA59" t="str">
        <f ca="1">W59</f>
        <v>EL SALTO DEL NEGRITO</v>
      </c>
      <c r="AB59">
        <f ca="1">VLOOKUP(AA59,W57:Z66,2,FALSE)</f>
        <v>3</v>
      </c>
      <c r="AC59">
        <f ca="1">VLOOKUP(AA59,W57:Z66,3,FALSE)</f>
        <v>-3</v>
      </c>
      <c r="AD59">
        <f ca="1">VLOOKUP(AA59,W57:Z66,4,FALSE)</f>
        <v>2</v>
      </c>
      <c r="AE59" t="str">
        <f ca="1">AA59</f>
        <v>EL SALTO DEL NEGRITO</v>
      </c>
      <c r="AF59">
        <f ca="1">VLOOKUP(AE59,AA57:AD66,2,FALSE)</f>
        <v>3</v>
      </c>
      <c r="AG59">
        <f ca="1">VLOOKUP(AE59,AA57:AD66,3,FALSE)</f>
        <v>-3</v>
      </c>
      <c r="AH59">
        <f ca="1">VLOOKUP(AE59,AA57:AD66,4,FALSE)</f>
        <v>2</v>
      </c>
      <c r="AI59" t="str">
        <f ca="1">AE59</f>
        <v>EL SALTO DEL NEGRITO</v>
      </c>
      <c r="AJ59">
        <f ca="1">VLOOKUP(AI59,AE57:AH66,2,FALSE)</f>
        <v>3</v>
      </c>
      <c r="AK59">
        <f ca="1">VLOOKUP(AI59,AE57:AH66,3,FALSE)</f>
        <v>-3</v>
      </c>
      <c r="AL59">
        <f ca="1">VLOOKUP(AI59,AE57:AH66,4,FALSE)</f>
        <v>2</v>
      </c>
      <c r="AM59" t="str">
        <f ca="1">IF(AND(AJ58=AJ59,AK58=AK59,AL59&gt;AL58),AI58,AI59)</f>
        <v>EL SALTO DEL NEGRITO</v>
      </c>
      <c r="AN59">
        <f ca="1">VLOOKUP(AM59,AI57:AL66,2,FALSE)</f>
        <v>3</v>
      </c>
      <c r="AO59">
        <f ca="1">VLOOKUP(AM59,AI57:AL66,3,FALSE)</f>
        <v>-3</v>
      </c>
      <c r="AP59">
        <f ca="1">VLOOKUP(AM59,AI57:AL66,4,FALSE)</f>
        <v>2</v>
      </c>
      <c r="AQ59" t="str">
        <f ca="1">AM59</f>
        <v>EL SALTO DEL NEGRITO</v>
      </c>
      <c r="AR59">
        <f ca="1">VLOOKUP(AQ59,AM57:AP66,2,FALSE)</f>
        <v>3</v>
      </c>
      <c r="AS59">
        <f ca="1">VLOOKUP(AQ59,AM57:AP66,3,FALSE)</f>
        <v>-3</v>
      </c>
      <c r="AT59">
        <f ca="1">VLOOKUP(AQ59,AM57:AP66,4,FALSE)</f>
        <v>2</v>
      </c>
      <c r="AU59" t="str">
        <f ca="1">AQ59</f>
        <v>EL SALTO DEL NEGRITO</v>
      </c>
      <c r="AV59">
        <f ca="1">VLOOKUP(AU59,AQ57:AT66,2,FALSE)</f>
        <v>3</v>
      </c>
      <c r="AW59">
        <f ca="1">VLOOKUP(AU59,AQ57:AT66,3,FALSE)</f>
        <v>-3</v>
      </c>
      <c r="AX59">
        <f ca="1">VLOOKUP(AU59,AQ57:AT66,4,FALSE)</f>
        <v>2</v>
      </c>
      <c r="AY59" t="str">
        <f ca="1">AU59</f>
        <v>EL SALTO DEL NEGRITO</v>
      </c>
      <c r="AZ59">
        <f ca="1">VLOOKUP(AY59,AU57:AX66,2,FALSE)</f>
        <v>3</v>
      </c>
      <c r="BA59">
        <f ca="1">VLOOKUP(AY59,AU57:AX66,3,FALSE)</f>
        <v>-3</v>
      </c>
      <c r="BB59">
        <f ca="1">VLOOKUP(AY59,AU57:AX66,4,FALSE)</f>
        <v>2</v>
      </c>
      <c r="BC59" t="str">
        <f ca="1">AY59</f>
        <v>EL SALTO DEL NEGRITO</v>
      </c>
      <c r="BD59">
        <f ca="1">VLOOKUP(BC59,AY57:BB66,2,FALSE)</f>
        <v>3</v>
      </c>
      <c r="BE59">
        <f ca="1">VLOOKUP(BC59,AY57:BB66,3,FALSE)</f>
        <v>-3</v>
      </c>
      <c r="BF59">
        <f ca="1">VLOOKUP(BC59,AY57:BB66,4,FALSE)</f>
        <v>2</v>
      </c>
      <c r="BG59" t="str">
        <f ca="1">IF(AND(BD59=BD60,BE59=BE60,BF60&gt;BF59),BC60,BC59)</f>
        <v>EL SALTO DEL NEGRITO</v>
      </c>
      <c r="BH59">
        <f ca="1">VLOOKUP(BG59,BC57:BF66,2,FALSE)</f>
        <v>3</v>
      </c>
      <c r="BI59">
        <f ca="1">VLOOKUP(BG59,BC57:BF66,3,FALSE)</f>
        <v>-3</v>
      </c>
      <c r="BJ59">
        <f ca="1">VLOOKUP(BG59,BC57:BF66,4,FALSE)</f>
        <v>2</v>
      </c>
      <c r="BK59" t="str">
        <f ca="1">IF(AND(BH59=BH61,BI59=BI61,BJ61&gt;BJ59),BG61,BG59)</f>
        <v>EL SALTO DEL NEGRITO</v>
      </c>
      <c r="BL59">
        <f ca="1">VLOOKUP(BK59,BG57:BJ66,2,FALSE)</f>
        <v>3</v>
      </c>
      <c r="BM59">
        <f ca="1">VLOOKUP(BK59,BG57:BJ66,3,FALSE)</f>
        <v>-3</v>
      </c>
      <c r="BN59">
        <f ca="1">VLOOKUP(BK59,BG57:BJ66,4,FALSE)</f>
        <v>2</v>
      </c>
      <c r="BO59" t="str">
        <f ca="1">IF(AND(BL59=BL62,BM59=BM62,BN62&gt;BN59),BK62,BK59)</f>
        <v>EL SALTO DEL NEGRITO</v>
      </c>
      <c r="BP59">
        <f ca="1">VLOOKUP(BO59,BK57:BN66,2,FALSE)</f>
        <v>3</v>
      </c>
      <c r="BQ59">
        <f ca="1">VLOOKUP(BO59,BK57:BN66,3,FALSE)</f>
        <v>-3</v>
      </c>
      <c r="BR59">
        <f ca="1">VLOOKUP(BO59,BK57:BN66,4,FALSE)</f>
        <v>2</v>
      </c>
      <c r="BS59" t="str">
        <f ca="1">IF(AND(BP59=BP63,BQ59=BQ63,BR63&gt;BR59),BO63,BO59)</f>
        <v>EL SALTO DEL NEGRITO</v>
      </c>
      <c r="BT59">
        <f ca="1">VLOOKUP(BS59,BO57:BR66,2,FALSE)</f>
        <v>3</v>
      </c>
      <c r="BU59">
        <f ca="1">VLOOKUP(BS59,BO57:BR66,3,FALSE)</f>
        <v>-3</v>
      </c>
      <c r="BV59">
        <f ca="1">VLOOKUP(BS59,BO57:BR66,4,FALSE)</f>
        <v>2</v>
      </c>
      <c r="BW59" t="str">
        <f ca="1">BS59</f>
        <v>EL SALTO DEL NEGRITO</v>
      </c>
      <c r="BX59">
        <f ca="1">VLOOKUP(BW59,BS57:BV66,2,FALSE)</f>
        <v>3</v>
      </c>
      <c r="BY59">
        <f ca="1">VLOOKUP(BW59,BS57:BV66,3,FALSE)</f>
        <v>-3</v>
      </c>
      <c r="BZ59">
        <f ca="1">VLOOKUP(BW59,BS57:BV66,4,FALSE)</f>
        <v>2</v>
      </c>
      <c r="CA59" t="str">
        <f ca="1">BW59</f>
        <v>EL SALTO DEL NEGRITO</v>
      </c>
      <c r="CB59">
        <f ca="1">VLOOKUP(CA59,BW57:BZ66,2,FALSE)</f>
        <v>3</v>
      </c>
      <c r="CC59">
        <f ca="1">VLOOKUP(CA59,BW57:BZ66,3,FALSE)</f>
        <v>-3</v>
      </c>
      <c r="CD59">
        <f ca="1">VLOOKUP(CA59,BW57:BZ66,4,FALSE)</f>
        <v>2</v>
      </c>
      <c r="CE59" t="str">
        <f ca="1">CA59</f>
        <v>EL SALTO DEL NEGRITO</v>
      </c>
      <c r="CF59">
        <f ca="1">VLOOKUP(CE59,CA57:CD66,2,FALSE)</f>
        <v>3</v>
      </c>
      <c r="CG59">
        <f ca="1">VLOOKUP(CE59,CA57:CD66,3,FALSE)</f>
        <v>-3</v>
      </c>
      <c r="CH59">
        <f ca="1">VLOOKUP(CE59,CA57:CD66,4,FALSE)</f>
        <v>2</v>
      </c>
      <c r="CI59" t="str">
        <f ca="1">CE59</f>
        <v>EL SALTO DEL NEGRITO</v>
      </c>
      <c r="CJ59">
        <f ca="1">VLOOKUP(CI59,CE57:CH66,2,FALSE)</f>
        <v>3</v>
      </c>
      <c r="CK59">
        <f ca="1">VLOOKUP(CI59,CE57:CH66,3,FALSE)</f>
        <v>-3</v>
      </c>
      <c r="CL59">
        <f ca="1">VLOOKUP(CI59,CE57:CH66,4,FALSE)</f>
        <v>2</v>
      </c>
      <c r="CM59" t="str">
        <f ca="1">CI59</f>
        <v>EL SALTO DEL NEGRITO</v>
      </c>
      <c r="CN59">
        <f ca="1">VLOOKUP(CM59,CI57:CL66,2,FALSE)</f>
        <v>3</v>
      </c>
      <c r="CO59">
        <f ca="1">VLOOKUP(CM59,CI57:CL66,3,FALSE)</f>
        <v>-3</v>
      </c>
      <c r="CP59">
        <f ca="1">VLOOKUP(CM59,CI57:CL66,4,FALSE)</f>
        <v>2</v>
      </c>
      <c r="CQ59" t="str">
        <f ca="1">CM59</f>
        <v>EL SALTO DEL NEGRITO</v>
      </c>
      <c r="CR59">
        <f ca="1">VLOOKUP(CQ59,CM57:CP66,2,FALSE)</f>
        <v>3</v>
      </c>
      <c r="CS59">
        <f ca="1">VLOOKUP(CQ59,CM57:CP66,3,FALSE)</f>
        <v>-3</v>
      </c>
      <c r="CT59">
        <f ca="1">VLOOKUP(CQ59,CM57:CP66,4,FALSE)</f>
        <v>2</v>
      </c>
    </row>
    <row r="60" spans="6:98" x14ac:dyDescent="0.2">
      <c r="F60" t="str">
        <f t="shared" ca="1" si="107"/>
        <v>LOS PINGUINOS</v>
      </c>
      <c r="J60">
        <f t="shared" ca="1" si="94"/>
        <v>3</v>
      </c>
      <c r="K60">
        <f t="shared" ca="1" si="95"/>
        <v>2</v>
      </c>
      <c r="L60">
        <f t="shared" ca="1" si="96"/>
        <v>2</v>
      </c>
      <c r="M60">
        <f t="shared" ca="1" si="97"/>
        <v>0</v>
      </c>
      <c r="O60" t="str">
        <f ca="1">F60</f>
        <v>LOS PINGUINOS</v>
      </c>
      <c r="P60">
        <f t="shared" ca="1" si="98"/>
        <v>3</v>
      </c>
      <c r="Q60">
        <f t="shared" ca="1" si="99"/>
        <v>0</v>
      </c>
      <c r="R60">
        <f t="shared" ca="1" si="100"/>
        <v>2</v>
      </c>
      <c r="S60" t="str">
        <f ca="1">O60</f>
        <v>LOS PINGUINOS</v>
      </c>
      <c r="T60">
        <f t="shared" ca="1" si="101"/>
        <v>3</v>
      </c>
      <c r="U60">
        <f t="shared" ca="1" si="102"/>
        <v>0</v>
      </c>
      <c r="V60">
        <f t="shared" ca="1" si="103"/>
        <v>2</v>
      </c>
      <c r="W60" t="str">
        <f ca="1">IF(AND(T57=T60,U57=U60,V60&gt;V57),S57,S60)</f>
        <v>LOS PINGUINOS</v>
      </c>
      <c r="X60">
        <f t="shared" ca="1" si="104"/>
        <v>3</v>
      </c>
      <c r="Y60">
        <f t="shared" ca="1" si="105"/>
        <v>0</v>
      </c>
      <c r="Z60">
        <f t="shared" ca="1" si="106"/>
        <v>2</v>
      </c>
      <c r="AA60" t="str">
        <f ca="1">W60</f>
        <v>LOS PINGUINOS</v>
      </c>
      <c r="AB60">
        <f ca="1">VLOOKUP(AA60,W57:Z66,2,FALSE)</f>
        <v>3</v>
      </c>
      <c r="AC60">
        <f ca="1">VLOOKUP(AA60,W57:Z66,3,FALSE)</f>
        <v>0</v>
      </c>
      <c r="AD60">
        <f ca="1">VLOOKUP(AA60,W57:Z66,4,FALSE)</f>
        <v>2</v>
      </c>
      <c r="AE60" t="str">
        <f ca="1">AA60</f>
        <v>LOS PINGUINOS</v>
      </c>
      <c r="AF60">
        <f ca="1">VLOOKUP(AE60,AA57:AD66,2,FALSE)</f>
        <v>3</v>
      </c>
      <c r="AG60">
        <f ca="1">VLOOKUP(AE60,AA57:AD66,3,FALSE)</f>
        <v>0</v>
      </c>
      <c r="AH60">
        <f ca="1">VLOOKUP(AE60,AA57:AD66,4,FALSE)</f>
        <v>2</v>
      </c>
      <c r="AI60" t="str">
        <f ca="1">AE60</f>
        <v>LOS PINGUINOS</v>
      </c>
      <c r="AJ60">
        <f ca="1">VLOOKUP(AI60,AE57:AH66,2,FALSE)</f>
        <v>3</v>
      </c>
      <c r="AK60">
        <f ca="1">VLOOKUP(AI60,AE57:AH66,3,FALSE)</f>
        <v>0</v>
      </c>
      <c r="AL60">
        <f ca="1">VLOOKUP(AI60,AE57:AH66,4,FALSE)</f>
        <v>2</v>
      </c>
      <c r="AM60" t="str">
        <f ca="1">AI60</f>
        <v>LOS PINGUINOS</v>
      </c>
      <c r="AN60">
        <f ca="1">VLOOKUP(AM60,AI57:AL66,2,FALSE)</f>
        <v>3</v>
      </c>
      <c r="AO60">
        <f ca="1">VLOOKUP(AM60,AI57:AL66,3,FALSE)</f>
        <v>0</v>
      </c>
      <c r="AP60">
        <f ca="1">VLOOKUP(AM60,AI57:AL66,4,FALSE)</f>
        <v>2</v>
      </c>
      <c r="AQ60" t="str">
        <f ca="1">IF(AND(AN58=AN60,AO58=AO60,AP60&gt;AP58),AM58,AM60)</f>
        <v>LOS PINGUINOS</v>
      </c>
      <c r="AR60">
        <f ca="1">VLOOKUP(AQ60,AM57:AP66,2,FALSE)</f>
        <v>3</v>
      </c>
      <c r="AS60">
        <f ca="1">VLOOKUP(AQ60,AM57:AP66,3,FALSE)</f>
        <v>0</v>
      </c>
      <c r="AT60">
        <f ca="1">VLOOKUP(AQ60,AM57:AP66,4,FALSE)</f>
        <v>2</v>
      </c>
      <c r="AU60" t="str">
        <f ca="1">AQ60</f>
        <v>LOS PINGUINOS</v>
      </c>
      <c r="AV60">
        <f ca="1">VLOOKUP(AU60,AQ57:AT66,2,FALSE)</f>
        <v>3</v>
      </c>
      <c r="AW60">
        <f ca="1">VLOOKUP(AU60,AQ57:AT66,3,FALSE)</f>
        <v>0</v>
      </c>
      <c r="AX60">
        <f ca="1">VLOOKUP(AU60,AQ57:AT66,4,FALSE)</f>
        <v>2</v>
      </c>
      <c r="AY60" t="str">
        <f ca="1">AU60</f>
        <v>LOS PINGUINOS</v>
      </c>
      <c r="AZ60">
        <f ca="1">VLOOKUP(AY60,AU57:AX66,2,FALSE)</f>
        <v>3</v>
      </c>
      <c r="BA60">
        <f ca="1">VLOOKUP(AY60,AU57:AX66,3,FALSE)</f>
        <v>0</v>
      </c>
      <c r="BB60">
        <f ca="1">VLOOKUP(AY60,AU57:AX66,4,FALSE)</f>
        <v>2</v>
      </c>
      <c r="BC60" t="str">
        <f ca="1">AY60</f>
        <v>LOS PINGUINOS</v>
      </c>
      <c r="BD60">
        <f ca="1">VLOOKUP(BC60,AY57:BB66,2,FALSE)</f>
        <v>3</v>
      </c>
      <c r="BE60">
        <f ca="1">VLOOKUP(BC60,AY57:BB66,3,FALSE)</f>
        <v>0</v>
      </c>
      <c r="BF60">
        <f ca="1">VLOOKUP(BC60,AY57:BB66,4,FALSE)</f>
        <v>2</v>
      </c>
      <c r="BG60" t="str">
        <f ca="1">IF(AND(BD59=BD60,BE59=BE60,BF60&gt;BF59),BC59,BC60)</f>
        <v>LOS PINGUINOS</v>
      </c>
      <c r="BH60">
        <f ca="1">VLOOKUP(BG60,BC57:BF66,2,FALSE)</f>
        <v>3</v>
      </c>
      <c r="BI60">
        <f ca="1">VLOOKUP(BG60,BC57:BF66,3,FALSE)</f>
        <v>0</v>
      </c>
      <c r="BJ60">
        <f ca="1">VLOOKUP(BG60,BC57:BF66,4,FALSE)</f>
        <v>2</v>
      </c>
      <c r="BK60" t="str">
        <f ca="1">BG60</f>
        <v>LOS PINGUINOS</v>
      </c>
      <c r="BL60">
        <f ca="1">VLOOKUP(BK60,BG57:BJ66,2,FALSE)</f>
        <v>3</v>
      </c>
      <c r="BM60">
        <f ca="1">VLOOKUP(BK60,BG57:BJ66,3,FALSE)</f>
        <v>0</v>
      </c>
      <c r="BN60">
        <f ca="1">VLOOKUP(BK60,BG57:BJ66,4,FALSE)</f>
        <v>2</v>
      </c>
      <c r="BO60" t="str">
        <f ca="1">BK60</f>
        <v>LOS PINGUINOS</v>
      </c>
      <c r="BP60">
        <f ca="1">VLOOKUP(BO60,BK57:BN66,2,FALSE)</f>
        <v>3</v>
      </c>
      <c r="BQ60">
        <f ca="1">VLOOKUP(BO60,BK57:BN66,3,FALSE)</f>
        <v>0</v>
      </c>
      <c r="BR60">
        <f ca="1">VLOOKUP(BO60,BK57:BN66,4,FALSE)</f>
        <v>2</v>
      </c>
      <c r="BS60" t="str">
        <f ca="1">BO60</f>
        <v>LOS PINGUINOS</v>
      </c>
      <c r="BT60">
        <f ca="1">VLOOKUP(BS60,BO57:BR66,2,FALSE)</f>
        <v>3</v>
      </c>
      <c r="BU60">
        <f ca="1">VLOOKUP(BS60,BO57:BR66,3,FALSE)</f>
        <v>0</v>
      </c>
      <c r="BV60">
        <f ca="1">VLOOKUP(BS60,BO57:BR66,4,FALSE)</f>
        <v>2</v>
      </c>
      <c r="BW60" t="str">
        <f ca="1">IF(AND(BT60=BT61,BU60=BU61,BV61&gt;BV60),BS61,BS60)</f>
        <v>LOS PINGUINOS</v>
      </c>
      <c r="BX60">
        <f ca="1">VLOOKUP(BW60,BS57:BV66,2,FALSE)</f>
        <v>3</v>
      </c>
      <c r="BY60">
        <f ca="1">VLOOKUP(BW60,BS57:BV66,3,FALSE)</f>
        <v>0</v>
      </c>
      <c r="BZ60">
        <f ca="1">VLOOKUP(BW60,BS57:BV66,4,FALSE)</f>
        <v>2</v>
      </c>
      <c r="CA60" t="str">
        <f ca="1">IF(AND(BX60=BX62,BY60=BY62,BZ62&gt;BZ60),BW62,BW60)</f>
        <v>LOS PINGUINOS</v>
      </c>
      <c r="CB60">
        <f ca="1">VLOOKUP(CA60,BW57:BZ66,2,FALSE)</f>
        <v>3</v>
      </c>
      <c r="CC60">
        <f ca="1">VLOOKUP(CA60,BW57:BZ66,3,FALSE)</f>
        <v>0</v>
      </c>
      <c r="CD60">
        <f ca="1">VLOOKUP(CA60,BW57:BZ66,4,FALSE)</f>
        <v>2</v>
      </c>
      <c r="CE60" t="str">
        <f ca="1">IF(AND(CB60=CB63,CC60=CC63,CD63&gt;CD60),CA63,CA60)</f>
        <v>LOS PINGUINOS</v>
      </c>
      <c r="CF60">
        <f ca="1">VLOOKUP(CE60,CA57:CD66,2,FALSE)</f>
        <v>3</v>
      </c>
      <c r="CG60">
        <f ca="1">VLOOKUP(CE60,CA57:CD66,3,FALSE)</f>
        <v>0</v>
      </c>
      <c r="CH60">
        <f ca="1">VLOOKUP(CE60,CA57:CD66,4,FALSE)</f>
        <v>2</v>
      </c>
      <c r="CI60" t="str">
        <f ca="1">CE60</f>
        <v>LOS PINGUINOS</v>
      </c>
      <c r="CJ60">
        <f ca="1">VLOOKUP(CI60,CE57:CH66,2,FALSE)</f>
        <v>3</v>
      </c>
      <c r="CK60">
        <f ca="1">VLOOKUP(CI60,CE57:CH66,3,FALSE)</f>
        <v>0</v>
      </c>
      <c r="CL60">
        <f ca="1">VLOOKUP(CI60,CE57:CH66,4,FALSE)</f>
        <v>2</v>
      </c>
      <c r="CM60" t="str">
        <f ca="1">CI60</f>
        <v>LOS PINGUINOS</v>
      </c>
      <c r="CN60">
        <f ca="1">VLOOKUP(CM60,CI57:CL66,2,FALSE)</f>
        <v>3</v>
      </c>
      <c r="CO60">
        <f ca="1">VLOOKUP(CM60,CI57:CL66,3,FALSE)</f>
        <v>0</v>
      </c>
      <c r="CP60">
        <f ca="1">VLOOKUP(CM60,CI57:CL66,4,FALSE)</f>
        <v>2</v>
      </c>
      <c r="CQ60" t="str">
        <f ca="1">CM60</f>
        <v>LOS PINGUINOS</v>
      </c>
      <c r="CR60">
        <f ca="1">VLOOKUP(CQ60,CM57:CP66,2,FALSE)</f>
        <v>3</v>
      </c>
      <c r="CS60">
        <f ca="1">VLOOKUP(CQ60,CM57:CP66,3,FALSE)</f>
        <v>0</v>
      </c>
      <c r="CT60">
        <f ca="1">VLOOKUP(CQ60,CM57:CP66,4,FALSE)</f>
        <v>2</v>
      </c>
    </row>
    <row r="61" spans="6:98" x14ac:dyDescent="0.2">
      <c r="F61" t="str">
        <f t="shared" ca="1" si="107"/>
        <v>POLVAZZO</v>
      </c>
      <c r="J61">
        <f t="shared" ca="1" si="94"/>
        <v>0</v>
      </c>
      <c r="K61">
        <f t="shared" ca="1" si="95"/>
        <v>1</v>
      </c>
      <c r="L61">
        <f t="shared" ca="1" si="96"/>
        <v>6</v>
      </c>
      <c r="M61">
        <f t="shared" ca="1" si="97"/>
        <v>-5</v>
      </c>
      <c r="O61" t="str">
        <f ca="1">F61</f>
        <v>POLVAZZO</v>
      </c>
      <c r="P61">
        <f t="shared" ca="1" si="98"/>
        <v>0</v>
      </c>
      <c r="Q61">
        <f t="shared" ca="1" si="99"/>
        <v>-5</v>
      </c>
      <c r="R61">
        <f t="shared" ca="1" si="100"/>
        <v>1</v>
      </c>
      <c r="S61" t="str">
        <f ca="1">O61</f>
        <v>POLVAZZO</v>
      </c>
      <c r="T61">
        <f t="shared" ca="1" si="101"/>
        <v>0</v>
      </c>
      <c r="U61">
        <f t="shared" ca="1" si="102"/>
        <v>-5</v>
      </c>
      <c r="V61">
        <f t="shared" ca="1" si="103"/>
        <v>1</v>
      </c>
      <c r="W61" t="str">
        <f ca="1">S61</f>
        <v>POLVAZZO</v>
      </c>
      <c r="X61">
        <f t="shared" ca="1" si="104"/>
        <v>0</v>
      </c>
      <c r="Y61">
        <f t="shared" ca="1" si="105"/>
        <v>-5</v>
      </c>
      <c r="Z61">
        <f t="shared" ca="1" si="106"/>
        <v>1</v>
      </c>
      <c r="AA61" t="str">
        <f ca="1">IF(AND(X57=X61,Y57=Y61,Z61&gt;Z57),W57,W61)</f>
        <v>POLVAZZO</v>
      </c>
      <c r="AB61">
        <f ca="1">VLOOKUP(AA61,W57:Z66,2,FALSE)</f>
        <v>0</v>
      </c>
      <c r="AC61">
        <f ca="1">VLOOKUP(AA61,W57:Z66,3,FALSE)</f>
        <v>-5</v>
      </c>
      <c r="AD61">
        <f ca="1">VLOOKUP(AA61,W57:Z66,4,FALSE)</f>
        <v>1</v>
      </c>
      <c r="AE61" t="str">
        <f ca="1">AA61</f>
        <v>POLVAZZO</v>
      </c>
      <c r="AF61">
        <f ca="1">VLOOKUP(AE61,AA57:AD66,2,FALSE)</f>
        <v>0</v>
      </c>
      <c r="AG61">
        <f ca="1">VLOOKUP(AE61,AA57:AD66,3,FALSE)</f>
        <v>-5</v>
      </c>
      <c r="AH61">
        <f ca="1">VLOOKUP(AE61,AA57:AD66,4,FALSE)</f>
        <v>1</v>
      </c>
      <c r="AI61" t="str">
        <f ca="1">AE61</f>
        <v>POLVAZZO</v>
      </c>
      <c r="AJ61">
        <f ca="1">VLOOKUP(AI61,AE57:AH66,2,FALSE)</f>
        <v>0</v>
      </c>
      <c r="AK61">
        <f ca="1">VLOOKUP(AI61,AE57:AH66,3,FALSE)</f>
        <v>-5</v>
      </c>
      <c r="AL61">
        <f ca="1">VLOOKUP(AI61,AE57:AH66,4,FALSE)</f>
        <v>1</v>
      </c>
      <c r="AM61" t="str">
        <f ca="1">AI61</f>
        <v>POLVAZZO</v>
      </c>
      <c r="AN61">
        <f ca="1">VLOOKUP(AM61,AI57:AL66,2,FALSE)</f>
        <v>0</v>
      </c>
      <c r="AO61">
        <f ca="1">VLOOKUP(AM61,AI57:AL66,3,FALSE)</f>
        <v>-5</v>
      </c>
      <c r="AP61">
        <f ca="1">VLOOKUP(AM61,AI57:AL66,4,FALSE)</f>
        <v>1</v>
      </c>
      <c r="AQ61" t="str">
        <f ca="1">AM61</f>
        <v>POLVAZZO</v>
      </c>
      <c r="AR61">
        <f ca="1">VLOOKUP(AQ61,AM57:AP66,2,FALSE)</f>
        <v>0</v>
      </c>
      <c r="AS61">
        <f ca="1">VLOOKUP(AQ61,AM57:AP66,3,FALSE)</f>
        <v>-5</v>
      </c>
      <c r="AT61">
        <f ca="1">VLOOKUP(AQ61,AM57:AP66,4,FALSE)</f>
        <v>1</v>
      </c>
      <c r="AU61" t="str">
        <f ca="1">IF(AND(AR58=AR61,AS58=AS61,AT61&gt;AT58),AQ58,AQ61)</f>
        <v>POLVAZZO</v>
      </c>
      <c r="AV61">
        <f ca="1">VLOOKUP(AU61,AQ57:AT66,2,FALSE)</f>
        <v>0</v>
      </c>
      <c r="AW61">
        <f ca="1">VLOOKUP(AU61,AQ57:AT66,3,FALSE)</f>
        <v>-5</v>
      </c>
      <c r="AX61">
        <f ca="1">VLOOKUP(AU61,AQ57:AT66,4,FALSE)</f>
        <v>1</v>
      </c>
      <c r="AY61" t="str">
        <f ca="1">AU61</f>
        <v>POLVAZZO</v>
      </c>
      <c r="AZ61">
        <f ca="1">VLOOKUP(AY61,AU57:AX66,2,FALSE)</f>
        <v>0</v>
      </c>
      <c r="BA61">
        <f ca="1">VLOOKUP(AY61,AU57:AX66,3,FALSE)</f>
        <v>-5</v>
      </c>
      <c r="BB61">
        <f ca="1">VLOOKUP(AY61,AU57:AX66,4,FALSE)</f>
        <v>1</v>
      </c>
      <c r="BC61" t="str">
        <f ca="1">AY61</f>
        <v>POLVAZZO</v>
      </c>
      <c r="BD61">
        <f ca="1">VLOOKUP(BC61,AY57:BB66,2,FALSE)</f>
        <v>0</v>
      </c>
      <c r="BE61">
        <f ca="1">VLOOKUP(BC61,AY57:BB66,3,FALSE)</f>
        <v>-5</v>
      </c>
      <c r="BF61">
        <f ca="1">VLOOKUP(BC61,AY57:BB66,4,FALSE)</f>
        <v>1</v>
      </c>
      <c r="BG61" t="str">
        <f ca="1">BC61</f>
        <v>POLVAZZO</v>
      </c>
      <c r="BH61">
        <f ca="1">VLOOKUP(BG61,BC57:BF66,2,FALSE)</f>
        <v>0</v>
      </c>
      <c r="BI61">
        <f ca="1">VLOOKUP(BG61,BC57:BF66,3,FALSE)</f>
        <v>-5</v>
      </c>
      <c r="BJ61">
        <f ca="1">VLOOKUP(BG61,BC57:BF66,4,FALSE)</f>
        <v>1</v>
      </c>
      <c r="BK61" t="str">
        <f ca="1">IF(AND(BH59=BH61,BI59=BI61,BJ61&gt;BJ59),BG59,BG61)</f>
        <v>POLVAZZO</v>
      </c>
      <c r="BL61">
        <f ca="1">VLOOKUP(BK61,BG57:BJ66,2,FALSE)</f>
        <v>0</v>
      </c>
      <c r="BM61">
        <f ca="1">VLOOKUP(BK61,BG57:BJ66,3,FALSE)</f>
        <v>-5</v>
      </c>
      <c r="BN61">
        <f ca="1">VLOOKUP(BK61,BG57:BJ66,4,FALSE)</f>
        <v>1</v>
      </c>
      <c r="BO61" t="str">
        <f ca="1">BK61</f>
        <v>POLVAZZO</v>
      </c>
      <c r="BP61">
        <f ca="1">VLOOKUP(BO61,BK57:BN66,2,FALSE)</f>
        <v>0</v>
      </c>
      <c r="BQ61">
        <f ca="1">VLOOKUP(BO61,BK57:BN66,3,FALSE)</f>
        <v>-5</v>
      </c>
      <c r="BR61">
        <f ca="1">VLOOKUP(BO61,BK57:BN66,4,FALSE)</f>
        <v>1</v>
      </c>
      <c r="BS61" t="str">
        <f ca="1">BO61</f>
        <v>POLVAZZO</v>
      </c>
      <c r="BT61">
        <f ca="1">VLOOKUP(BS61,BO57:BR66,2,FALSE)</f>
        <v>0</v>
      </c>
      <c r="BU61">
        <f ca="1">VLOOKUP(BS61,BO57:BR66,3,FALSE)</f>
        <v>-5</v>
      </c>
      <c r="BV61">
        <f ca="1">VLOOKUP(BS61,BO57:BR66,4,FALSE)</f>
        <v>1</v>
      </c>
      <c r="BW61" t="str">
        <f ca="1">IF(AND(BT60=BT61,BU60=BU61,BV61&gt;BV60),BS60,BS61)</f>
        <v>POLVAZZO</v>
      </c>
      <c r="BX61">
        <f ca="1">VLOOKUP(BW61,BS57:BV66,2,FALSE)</f>
        <v>0</v>
      </c>
      <c r="BY61">
        <f ca="1">VLOOKUP(BW61,BS57:BV66,3,FALSE)</f>
        <v>-5</v>
      </c>
      <c r="BZ61">
        <f ca="1">VLOOKUP(BW61,BS57:BV66,4,FALSE)</f>
        <v>1</v>
      </c>
      <c r="CA61" t="str">
        <f ca="1">BW61</f>
        <v>POLVAZZO</v>
      </c>
      <c r="CB61">
        <f ca="1">VLOOKUP(CA61,BW57:BZ66,2,FALSE)</f>
        <v>0</v>
      </c>
      <c r="CC61">
        <f ca="1">VLOOKUP(CA61,BW57:BZ66,3,FALSE)</f>
        <v>-5</v>
      </c>
      <c r="CD61">
        <f ca="1">VLOOKUP(CA61,BW57:BZ66,4,FALSE)</f>
        <v>1</v>
      </c>
      <c r="CE61" t="str">
        <f ca="1">CA61</f>
        <v>POLVAZZO</v>
      </c>
      <c r="CF61">
        <f ca="1">VLOOKUP(CE61,CA57:CD66,2,FALSE)</f>
        <v>0</v>
      </c>
      <c r="CG61">
        <f ca="1">VLOOKUP(CE61,CA57:CD66,3,FALSE)</f>
        <v>-5</v>
      </c>
      <c r="CH61">
        <f ca="1">VLOOKUP(CE61,CA57:CD66,4,FALSE)</f>
        <v>1</v>
      </c>
      <c r="CI61" t="str">
        <f ca="1">IF(AND(CF61=CF62,CG61=CG62,CH62&gt;CH61),CE62,CE61)</f>
        <v>POLVAZZO</v>
      </c>
      <c r="CJ61">
        <f ca="1">VLOOKUP(CI61,CE57:CH66,2,FALSE)</f>
        <v>0</v>
      </c>
      <c r="CK61">
        <f ca="1">VLOOKUP(CI61,CE57:CH66,3,FALSE)</f>
        <v>-5</v>
      </c>
      <c r="CL61">
        <f ca="1">VLOOKUP(CI61,CE57:CH66,4,FALSE)</f>
        <v>1</v>
      </c>
      <c r="CM61" t="str">
        <f ca="1">IF(AND(CJ61=CJ63,CK61=CK63,CL63&gt;CL61),CI63,CI61)</f>
        <v>POLVAZZO</v>
      </c>
      <c r="CN61">
        <f ca="1">VLOOKUP(CM61,CI57:CL66,2,FALSE)</f>
        <v>0</v>
      </c>
      <c r="CO61">
        <f ca="1">VLOOKUP(CM61,CI57:CL66,3,FALSE)</f>
        <v>-5</v>
      </c>
      <c r="CP61">
        <f ca="1">VLOOKUP(CM61,CI57:CL66,4,FALSE)</f>
        <v>1</v>
      </c>
      <c r="CQ61" t="str">
        <f ca="1">CM61</f>
        <v>POLVAZZO</v>
      </c>
      <c r="CR61">
        <f ca="1">VLOOKUP(CQ61,CM57:CP66,2,FALSE)</f>
        <v>0</v>
      </c>
      <c r="CS61">
        <f ca="1">VLOOKUP(CQ61,CM57:CP66,3,FALSE)</f>
        <v>-5</v>
      </c>
      <c r="CT61">
        <f ca="1">VLOOKUP(CQ61,CM57:CP66,4,FALSE)</f>
        <v>1</v>
      </c>
    </row>
    <row r="62" spans="6:98" x14ac:dyDescent="0.2">
      <c r="F62" t="str">
        <f t="shared" ca="1" si="107"/>
        <v/>
      </c>
      <c r="J62">
        <f t="shared" ca="1" si="94"/>
        <v>0</v>
      </c>
      <c r="K62">
        <f t="shared" ca="1" si="95"/>
        <v>0</v>
      </c>
      <c r="L62">
        <f t="shared" ca="1" si="96"/>
        <v>0</v>
      </c>
      <c r="M62">
        <f t="shared" ca="1" si="97"/>
        <v>0</v>
      </c>
      <c r="O62" t="str">
        <f ca="1">F62</f>
        <v/>
      </c>
      <c r="P62">
        <f t="shared" ca="1" si="98"/>
        <v>0</v>
      </c>
      <c r="Q62">
        <f t="shared" ca="1" si="99"/>
        <v>0</v>
      </c>
      <c r="R62">
        <f t="shared" ca="1" si="100"/>
        <v>0</v>
      </c>
      <c r="S62" t="str">
        <f ca="1">O62</f>
        <v/>
      </c>
      <c r="T62">
        <f t="shared" ca="1" si="101"/>
        <v>0</v>
      </c>
      <c r="U62">
        <f t="shared" ca="1" si="102"/>
        <v>0</v>
      </c>
      <c r="V62">
        <f t="shared" ca="1" si="103"/>
        <v>0</v>
      </c>
      <c r="W62" t="str">
        <f ca="1">S62</f>
        <v/>
      </c>
      <c r="X62">
        <f t="shared" ca="1" si="104"/>
        <v>0</v>
      </c>
      <c r="Y62">
        <f t="shared" ca="1" si="105"/>
        <v>0</v>
      </c>
      <c r="Z62">
        <f t="shared" ca="1" si="106"/>
        <v>0</v>
      </c>
      <c r="AA62" t="str">
        <f ca="1">W62</f>
        <v/>
      </c>
      <c r="AB62">
        <f ca="1">VLOOKUP(AA62,W57:Z66,2,FALSE)</f>
        <v>0</v>
      </c>
      <c r="AC62">
        <f ca="1">VLOOKUP(AA62,W57:Z66,3,FALSE)</f>
        <v>0</v>
      </c>
      <c r="AD62">
        <f ca="1">VLOOKUP(AA62,W57:Z66,4,FALSE)</f>
        <v>0</v>
      </c>
      <c r="AE62" t="str">
        <f ca="1">IF(AND(AB57=AB62,AC57=AC62,AD62&gt;AD57),AA57,AA62)</f>
        <v/>
      </c>
      <c r="AF62">
        <f ca="1">VLOOKUP(AE62,AA57:AD66,2,FALSE)</f>
        <v>0</v>
      </c>
      <c r="AG62">
        <f ca="1">VLOOKUP(AE62,AA57:AD66,3,FALSE)</f>
        <v>0</v>
      </c>
      <c r="AH62">
        <f ca="1">VLOOKUP(AE62,AA57:AD66,4,FALSE)</f>
        <v>0</v>
      </c>
      <c r="AI62" t="str">
        <f ca="1">AE62</f>
        <v/>
      </c>
      <c r="AJ62">
        <f ca="1">VLOOKUP(AI62,AE57:AH66,2,FALSE)</f>
        <v>0</v>
      </c>
      <c r="AK62">
        <f ca="1">VLOOKUP(AI62,AE57:AH66,3,FALSE)</f>
        <v>0</v>
      </c>
      <c r="AL62">
        <f ca="1">VLOOKUP(AI62,AE57:AH66,4,FALSE)</f>
        <v>0</v>
      </c>
      <c r="AM62" t="str">
        <f ca="1">AI62</f>
        <v/>
      </c>
      <c r="AN62">
        <f ca="1">VLOOKUP(AM62,AI57:AL66,2,FALSE)</f>
        <v>0</v>
      </c>
      <c r="AO62">
        <f ca="1">VLOOKUP(AM62,AI57:AL66,3,FALSE)</f>
        <v>0</v>
      </c>
      <c r="AP62">
        <f ca="1">VLOOKUP(AM62,AI57:AL66,4,FALSE)</f>
        <v>0</v>
      </c>
      <c r="AQ62" t="str">
        <f ca="1">AM62</f>
        <v/>
      </c>
      <c r="AR62">
        <f ca="1">VLOOKUP(AQ62,AM57:AP66,2,FALSE)</f>
        <v>0</v>
      </c>
      <c r="AS62">
        <f ca="1">VLOOKUP(AQ62,AM57:AP66,3,FALSE)</f>
        <v>0</v>
      </c>
      <c r="AT62">
        <f ca="1">VLOOKUP(AQ62,AM57:AP66,4,FALSE)</f>
        <v>0</v>
      </c>
      <c r="AU62" t="str">
        <f ca="1">AQ62</f>
        <v/>
      </c>
      <c r="AV62">
        <f ca="1">VLOOKUP(AU62,AQ57:AT66,2,FALSE)</f>
        <v>0</v>
      </c>
      <c r="AW62">
        <f ca="1">VLOOKUP(AU62,AQ57:AT66,3,FALSE)</f>
        <v>0</v>
      </c>
      <c r="AX62">
        <f ca="1">VLOOKUP(AU62,AQ57:AT66,4,FALSE)</f>
        <v>0</v>
      </c>
      <c r="AY62" t="str">
        <f ca="1">IF(AND(AV58=AV62,AW58=AW62,AX62&gt;AX58),AU58,AU62)</f>
        <v/>
      </c>
      <c r="AZ62">
        <f ca="1">VLOOKUP(AY62,AU57:AX66,2,FALSE)</f>
        <v>0</v>
      </c>
      <c r="BA62">
        <f ca="1">VLOOKUP(AY62,AU57:AX66,3,FALSE)</f>
        <v>0</v>
      </c>
      <c r="BB62">
        <f ca="1">VLOOKUP(AY62,AU57:AX66,4,FALSE)</f>
        <v>0</v>
      </c>
      <c r="BC62" t="str">
        <f ca="1">AY62</f>
        <v/>
      </c>
      <c r="BD62">
        <f ca="1">VLOOKUP(BC62,AY57:BB66,2,FALSE)</f>
        <v>0</v>
      </c>
      <c r="BE62">
        <f ca="1">VLOOKUP(BC62,AY57:BB66,3,FALSE)</f>
        <v>0</v>
      </c>
      <c r="BF62">
        <f ca="1">VLOOKUP(BC62,AY57:BB66,4,FALSE)</f>
        <v>0</v>
      </c>
      <c r="BG62" t="str">
        <f ca="1">BC62</f>
        <v/>
      </c>
      <c r="BH62">
        <f ca="1">VLOOKUP(BG62,BC57:BF66,2,FALSE)</f>
        <v>0</v>
      </c>
      <c r="BI62">
        <f ca="1">VLOOKUP(BG62,BC57:BF66,3,FALSE)</f>
        <v>0</v>
      </c>
      <c r="BJ62">
        <f ca="1">VLOOKUP(BG62,BC57:BF66,4,FALSE)</f>
        <v>0</v>
      </c>
      <c r="BK62" t="str">
        <f ca="1">BG62</f>
        <v/>
      </c>
      <c r="BL62">
        <f ca="1">VLOOKUP(BK62,BG57:BJ66,2,FALSE)</f>
        <v>0</v>
      </c>
      <c r="BM62">
        <f ca="1">VLOOKUP(BK62,BG57:BJ66,3,FALSE)</f>
        <v>0</v>
      </c>
      <c r="BN62">
        <f ca="1">VLOOKUP(BK62,BG57:BJ66,4,FALSE)</f>
        <v>0</v>
      </c>
      <c r="BO62" t="str">
        <f ca="1">IF(AND(BL59=BL62,BM59=BM62,BN62&gt;BN59),BK59,BK62)</f>
        <v/>
      </c>
      <c r="BP62">
        <f ca="1">VLOOKUP(BO62,BK57:BN66,2,FALSE)</f>
        <v>0</v>
      </c>
      <c r="BQ62">
        <f ca="1">VLOOKUP(BO62,BK57:BN66,3,FALSE)</f>
        <v>0</v>
      </c>
      <c r="BR62">
        <f ca="1">VLOOKUP(BO62,BK57:BN66,4,FALSE)</f>
        <v>0</v>
      </c>
      <c r="BS62" t="str">
        <f ca="1">BO62</f>
        <v/>
      </c>
      <c r="BT62">
        <f ca="1">VLOOKUP(BS62,BO57:BR66,2,FALSE)</f>
        <v>0</v>
      </c>
      <c r="BU62">
        <f ca="1">VLOOKUP(BS62,BO57:BR66,3,FALSE)</f>
        <v>0</v>
      </c>
      <c r="BV62">
        <f ca="1">VLOOKUP(BS62,BO57:BR66,4,FALSE)</f>
        <v>0</v>
      </c>
      <c r="BW62" t="str">
        <f ca="1">BS62</f>
        <v/>
      </c>
      <c r="BX62">
        <f ca="1">VLOOKUP(BW62,BS57:BV66,2,FALSE)</f>
        <v>0</v>
      </c>
      <c r="BY62">
        <f ca="1">VLOOKUP(BW62,BS57:BV66,3,FALSE)</f>
        <v>0</v>
      </c>
      <c r="BZ62">
        <f ca="1">VLOOKUP(BW62,BS57:BV66,4,FALSE)</f>
        <v>0</v>
      </c>
      <c r="CA62" t="str">
        <f ca="1">IF(AND(BX60=BX62,BY60=BY62,BZ62&gt;BZ60),BW60,BW62)</f>
        <v/>
      </c>
      <c r="CB62">
        <f ca="1">VLOOKUP(CA62,BW57:BZ66,2,FALSE)</f>
        <v>0</v>
      </c>
      <c r="CC62">
        <f ca="1">VLOOKUP(CA62,BW57:BZ66,3,FALSE)</f>
        <v>0</v>
      </c>
      <c r="CD62">
        <f ca="1">VLOOKUP(CA62,BW57:BZ66,4,FALSE)</f>
        <v>0</v>
      </c>
      <c r="CE62" t="str">
        <f ca="1">CA62</f>
        <v/>
      </c>
      <c r="CF62">
        <f ca="1">VLOOKUP(CE62,CA57:CD66,2,FALSE)</f>
        <v>0</v>
      </c>
      <c r="CG62">
        <f ca="1">VLOOKUP(CE62,CA57:CD66,3,FALSE)</f>
        <v>0</v>
      </c>
      <c r="CH62">
        <f ca="1">VLOOKUP(CE62,CA57:CD66,4,FALSE)</f>
        <v>0</v>
      </c>
      <c r="CI62" t="str">
        <f ca="1">IF(AND(CF61=CF62,CG61=CG62,CH62&gt;CH61),CE61,CE62)</f>
        <v/>
      </c>
      <c r="CJ62">
        <f ca="1">VLOOKUP(CI62,CE57:CH66,2,FALSE)</f>
        <v>0</v>
      </c>
      <c r="CK62">
        <f ca="1">VLOOKUP(CI62,CE57:CH66,3,FALSE)</f>
        <v>0</v>
      </c>
      <c r="CL62">
        <f ca="1">VLOOKUP(CI62,CE57:CH66,4,FALSE)</f>
        <v>0</v>
      </c>
      <c r="CM62" t="str">
        <f ca="1">CI62</f>
        <v/>
      </c>
      <c r="CN62">
        <f ca="1">VLOOKUP(CM62,CI57:CL66,2,FALSE)</f>
        <v>0</v>
      </c>
      <c r="CO62">
        <f ca="1">VLOOKUP(CM62,CI57:CL66,3,FALSE)</f>
        <v>0</v>
      </c>
      <c r="CP62">
        <f ca="1">VLOOKUP(CM62,CI57:CL66,4,FALSE)</f>
        <v>0</v>
      </c>
      <c r="CQ62" t="str">
        <f ca="1">IF(AND(CN62=CN63,CO62=CO63,CP63&gt;CP62),CM63,CM62)</f>
        <v/>
      </c>
      <c r="CR62">
        <f ca="1">VLOOKUP(CQ62,CM57:CP66,2,FALSE)</f>
        <v>0</v>
      </c>
      <c r="CS62">
        <f ca="1">VLOOKUP(CQ62,CM57:CP66,3,FALSE)</f>
        <v>0</v>
      </c>
      <c r="CT62">
        <f ca="1">VLOOKUP(CQ62,CM57:CP66,4,FALSE)</f>
        <v>0</v>
      </c>
    </row>
    <row r="63" spans="6:98" x14ac:dyDescent="0.2">
      <c r="F63" t="str">
        <f t="shared" ca="1" si="107"/>
        <v>LOS SOTERRADOS</v>
      </c>
      <c r="J63">
        <f t="shared" ca="1" si="94"/>
        <v>0</v>
      </c>
      <c r="K63">
        <f t="shared" ca="1" si="95"/>
        <v>0</v>
      </c>
      <c r="L63">
        <f t="shared" ca="1" si="96"/>
        <v>4</v>
      </c>
      <c r="M63">
        <f t="shared" ca="1" si="97"/>
        <v>-4</v>
      </c>
      <c r="O63" t="str">
        <f ca="1">F63</f>
        <v>LOS SOTERRADOS</v>
      </c>
      <c r="P63">
        <f t="shared" ca="1" si="98"/>
        <v>0</v>
      </c>
      <c r="Q63">
        <f t="shared" ca="1" si="99"/>
        <v>-4</v>
      </c>
      <c r="R63">
        <f t="shared" ca="1" si="100"/>
        <v>0</v>
      </c>
      <c r="S63" t="str">
        <f ca="1">O63</f>
        <v>LOS SOTERRADOS</v>
      </c>
      <c r="T63">
        <f t="shared" ca="1" si="101"/>
        <v>0</v>
      </c>
      <c r="U63">
        <f t="shared" ca="1" si="102"/>
        <v>-4</v>
      </c>
      <c r="V63">
        <f t="shared" ca="1" si="103"/>
        <v>0</v>
      </c>
      <c r="W63" t="str">
        <f ca="1">S63</f>
        <v>LOS SOTERRADOS</v>
      </c>
      <c r="X63">
        <f t="shared" ca="1" si="104"/>
        <v>0</v>
      </c>
      <c r="Y63">
        <f t="shared" ca="1" si="105"/>
        <v>-4</v>
      </c>
      <c r="Z63">
        <f t="shared" ca="1" si="106"/>
        <v>0</v>
      </c>
      <c r="AA63" t="str">
        <f ca="1">W63</f>
        <v>LOS SOTERRADOS</v>
      </c>
      <c r="AB63">
        <f ca="1">VLOOKUP(AA63,W57:Z66,2,FALSE)</f>
        <v>0</v>
      </c>
      <c r="AC63">
        <f ca="1">VLOOKUP(AA63,W57:Z66,3,FALSE)</f>
        <v>-4</v>
      </c>
      <c r="AD63">
        <f ca="1">VLOOKUP(AA63,W57:Z66,4,FALSE)</f>
        <v>0</v>
      </c>
      <c r="AE63" t="str">
        <f ca="1">AA63</f>
        <v>LOS SOTERRADOS</v>
      </c>
      <c r="AF63">
        <f ca="1">VLOOKUP(AE63,AA57:AD66,2,FALSE)</f>
        <v>0</v>
      </c>
      <c r="AG63">
        <f ca="1">VLOOKUP(AE63,AA57:AD66,3,FALSE)</f>
        <v>-4</v>
      </c>
      <c r="AH63">
        <f ca="1">VLOOKUP(AE63,AA57:AD66,4,FALSE)</f>
        <v>0</v>
      </c>
      <c r="AI63" t="str">
        <f ca="1">IF(AND(AF57=AF63,AG57=AG63,AH63&gt;AH57),AE57,AE63)</f>
        <v>LOS SOTERRADOS</v>
      </c>
      <c r="AJ63">
        <f ca="1">VLOOKUP(AI63,AE57:AH66,2,FALSE)</f>
        <v>0</v>
      </c>
      <c r="AK63">
        <f ca="1">VLOOKUP(AI63,AE57:AH66,3,FALSE)</f>
        <v>-4</v>
      </c>
      <c r="AL63">
        <f ca="1">VLOOKUP(AI63,AE57:AH66,4,FALSE)</f>
        <v>0</v>
      </c>
      <c r="AM63" t="str">
        <f ca="1">AI63</f>
        <v>LOS SOTERRADOS</v>
      </c>
      <c r="AN63">
        <f ca="1">VLOOKUP(AM63,AI57:AL66,2,FALSE)</f>
        <v>0</v>
      </c>
      <c r="AO63">
        <f ca="1">VLOOKUP(AM63,AI57:AL66,3,FALSE)</f>
        <v>-4</v>
      </c>
      <c r="AP63">
        <f ca="1">VLOOKUP(AM63,AI57:AL66,4,FALSE)</f>
        <v>0</v>
      </c>
      <c r="AQ63" t="str">
        <f ca="1">AM63</f>
        <v>LOS SOTERRADOS</v>
      </c>
      <c r="AR63">
        <f ca="1">VLOOKUP(AQ63,AM57:AP66,2,FALSE)</f>
        <v>0</v>
      </c>
      <c r="AS63">
        <f ca="1">VLOOKUP(AQ63,AM57:AP66,3,FALSE)</f>
        <v>-4</v>
      </c>
      <c r="AT63">
        <f ca="1">VLOOKUP(AQ63,AM57:AP66,4,FALSE)</f>
        <v>0</v>
      </c>
      <c r="AU63" t="str">
        <f ca="1">AQ63</f>
        <v>LOS SOTERRADOS</v>
      </c>
      <c r="AV63">
        <f ca="1">VLOOKUP(AU63,AQ57:AT66,2,FALSE)</f>
        <v>0</v>
      </c>
      <c r="AW63">
        <f ca="1">VLOOKUP(AU63,AQ57:AT66,3,FALSE)</f>
        <v>-4</v>
      </c>
      <c r="AX63">
        <f ca="1">VLOOKUP(AU63,AQ57:AT66,4,FALSE)</f>
        <v>0</v>
      </c>
      <c r="AY63" t="str">
        <f ca="1">AU63</f>
        <v>LOS SOTERRADOS</v>
      </c>
      <c r="AZ63">
        <f ca="1">VLOOKUP(AY63,AU57:AX66,2,FALSE)</f>
        <v>0</v>
      </c>
      <c r="BA63">
        <f ca="1">VLOOKUP(AY63,AU57:AX66,3,FALSE)</f>
        <v>-4</v>
      </c>
      <c r="BB63">
        <f ca="1">VLOOKUP(AY63,AU57:AX66,4,FALSE)</f>
        <v>0</v>
      </c>
      <c r="BC63" t="str">
        <f ca="1">IF(AND(AZ58=AZ63,BA58=BA63,BB63&gt;BB58),AY58,AY63)</f>
        <v>LOS SOTERRADOS</v>
      </c>
      <c r="BD63">
        <f ca="1">VLOOKUP(BC63,AY57:BB66,2,FALSE)</f>
        <v>0</v>
      </c>
      <c r="BE63">
        <f ca="1">VLOOKUP(BC63,AY57:BB66,3,FALSE)</f>
        <v>-4</v>
      </c>
      <c r="BF63">
        <f ca="1">VLOOKUP(BC63,AY57:BB66,4,FALSE)</f>
        <v>0</v>
      </c>
      <c r="BG63" t="str">
        <f ca="1">BC63</f>
        <v>LOS SOTERRADOS</v>
      </c>
      <c r="BH63">
        <f ca="1">VLOOKUP(BG63,BC57:BF66,2,FALSE)</f>
        <v>0</v>
      </c>
      <c r="BI63">
        <f ca="1">VLOOKUP(BG63,BC57:BF66,3,FALSE)</f>
        <v>-4</v>
      </c>
      <c r="BJ63">
        <f ca="1">VLOOKUP(BG63,BC57:BF66,4,FALSE)</f>
        <v>0</v>
      </c>
      <c r="BK63" t="str">
        <f ca="1">BG63</f>
        <v>LOS SOTERRADOS</v>
      </c>
      <c r="BL63">
        <f ca="1">VLOOKUP(BK63,BG57:BJ66,2,FALSE)</f>
        <v>0</v>
      </c>
      <c r="BM63">
        <f ca="1">VLOOKUP(BK63,BG57:BJ66,3,FALSE)</f>
        <v>-4</v>
      </c>
      <c r="BN63">
        <f ca="1">VLOOKUP(BK63,BG57:BJ66,4,FALSE)</f>
        <v>0</v>
      </c>
      <c r="BO63" t="str">
        <f ca="1">BK63</f>
        <v>LOS SOTERRADOS</v>
      </c>
      <c r="BP63">
        <f ca="1">VLOOKUP(BO63,BK57:BN66,2,FALSE)</f>
        <v>0</v>
      </c>
      <c r="BQ63">
        <f ca="1">VLOOKUP(BO63,BK57:BN66,3,FALSE)</f>
        <v>-4</v>
      </c>
      <c r="BR63">
        <f ca="1">VLOOKUP(BO63,BK57:BN66,4,FALSE)</f>
        <v>0</v>
      </c>
      <c r="BS63" t="str">
        <f ca="1">IF(AND(BP59=BP63,BQ59=BQ63,BR63&gt;BR59),BO59,BO63)</f>
        <v>LOS SOTERRADOS</v>
      </c>
      <c r="BT63">
        <f ca="1">VLOOKUP(BS63,BO57:BR66,2,FALSE)</f>
        <v>0</v>
      </c>
      <c r="BU63">
        <f ca="1">VLOOKUP(BS63,BO57:BR66,3,FALSE)</f>
        <v>-4</v>
      </c>
      <c r="BV63">
        <f ca="1">VLOOKUP(BS63,BO57:BR66,4,FALSE)</f>
        <v>0</v>
      </c>
      <c r="BW63" t="str">
        <f ca="1">BS63</f>
        <v>LOS SOTERRADOS</v>
      </c>
      <c r="BX63">
        <f ca="1">VLOOKUP(BW63,BS57:BV66,2,FALSE)</f>
        <v>0</v>
      </c>
      <c r="BY63">
        <f ca="1">VLOOKUP(BW63,BS57:BV66,3,FALSE)</f>
        <v>-4</v>
      </c>
      <c r="BZ63">
        <f ca="1">VLOOKUP(BW63,BS57:BV66,4,FALSE)</f>
        <v>0</v>
      </c>
      <c r="CA63" t="str">
        <f ca="1">BW63</f>
        <v>LOS SOTERRADOS</v>
      </c>
      <c r="CB63">
        <f ca="1">VLOOKUP(CA63,BW57:BZ66,2,FALSE)</f>
        <v>0</v>
      </c>
      <c r="CC63">
        <f ca="1">VLOOKUP(CA63,BW57:BZ66,3,FALSE)</f>
        <v>-4</v>
      </c>
      <c r="CD63">
        <f ca="1">VLOOKUP(CA63,BW57:BZ66,4,FALSE)</f>
        <v>0</v>
      </c>
      <c r="CE63" t="str">
        <f ca="1">IF(AND(CB60=CB63,CC60=CC63,CD63&gt;CD60),CA60,CA63)</f>
        <v>LOS SOTERRADOS</v>
      </c>
      <c r="CF63">
        <f ca="1">VLOOKUP(CE63,CA57:CD66,2,FALSE)</f>
        <v>0</v>
      </c>
      <c r="CG63">
        <f ca="1">VLOOKUP(CE63,CA57:CD66,3,FALSE)</f>
        <v>-4</v>
      </c>
      <c r="CH63">
        <f ca="1">VLOOKUP(CE63,CA57:CD66,4,FALSE)</f>
        <v>0</v>
      </c>
      <c r="CI63" t="str">
        <f ca="1">CE63</f>
        <v>LOS SOTERRADOS</v>
      </c>
      <c r="CJ63">
        <f ca="1">VLOOKUP(CI63,CE57:CH66,2,FALSE)</f>
        <v>0</v>
      </c>
      <c r="CK63">
        <f ca="1">VLOOKUP(CI63,CE57:CH66,3,FALSE)</f>
        <v>-4</v>
      </c>
      <c r="CL63">
        <f ca="1">VLOOKUP(CI63,CE57:CH66,4,FALSE)</f>
        <v>0</v>
      </c>
      <c r="CM63" t="str">
        <f ca="1">IF(AND(CJ61=CJ63,CK61=CK63,CL63&gt;CL61),CI61,CI63)</f>
        <v>LOS SOTERRADOS</v>
      </c>
      <c r="CN63">
        <f ca="1">VLOOKUP(CM63,CI57:CL66,2,FALSE)</f>
        <v>0</v>
      </c>
      <c r="CO63">
        <f ca="1">VLOOKUP(CM63,CI57:CL66,3,FALSE)</f>
        <v>-4</v>
      </c>
      <c r="CP63">
        <f ca="1">VLOOKUP(CM63,CI57:CL66,4,FALSE)</f>
        <v>0</v>
      </c>
      <c r="CQ63" t="str">
        <f ca="1">IF(AND(CN62=CN63,CO62=CO63,CP63&gt;CP62),CM62,CM63)</f>
        <v>LOS SOTERRADOS</v>
      </c>
      <c r="CR63">
        <f ca="1">VLOOKUP(CQ63,CM57:CP66,2,FALSE)</f>
        <v>0</v>
      </c>
      <c r="CS63">
        <f ca="1">VLOOKUP(CQ63,CM57:CP66,3,FALSE)</f>
        <v>-4</v>
      </c>
      <c r="CT63">
        <f ca="1">VLOOKUP(CQ63,CM57:CP66,4,FALSE)</f>
        <v>0</v>
      </c>
    </row>
    <row r="68" spans="6:13" x14ac:dyDescent="0.2">
      <c r="F68" t="s">
        <v>36</v>
      </c>
    </row>
    <row r="69" spans="6:13" x14ac:dyDescent="0.2">
      <c r="F69" t="str">
        <f ca="1">CQ57</f>
        <v>FAC. ING. VOLLEY</v>
      </c>
      <c r="G69">
        <f t="shared" ref="G69:G75" ca="1" si="108">VLOOKUP(F69,$F$33:$M$42,2,FALSE)</f>
        <v>5</v>
      </c>
      <c r="H69">
        <f t="shared" ref="H69:H75" ca="1" si="109">VLOOKUP(F69,$F$33:$M$42,3,FALSE)</f>
        <v>5</v>
      </c>
      <c r="I69">
        <f t="shared" ref="I69:I75" ca="1" si="110">VLOOKUP(F69,$F$33:$M$42,4,FALSE)</f>
        <v>0</v>
      </c>
      <c r="J69">
        <f t="shared" ref="J69:J75" ca="1" si="111">VLOOKUP(F69,$F$33:$M$42,5,FALSE)</f>
        <v>0</v>
      </c>
      <c r="K69">
        <f t="shared" ref="K69:K75" ca="1" si="112">VLOOKUP(F69,$F$33:$M$42,6,FALSE)</f>
        <v>10</v>
      </c>
      <c r="L69">
        <f t="shared" ref="L69:L75" ca="1" si="113">VLOOKUP(F69,$F$33:$M$42,7,FALSE)</f>
        <v>1</v>
      </c>
      <c r="M69">
        <f t="shared" ref="M69:M75" ca="1" si="114">VLOOKUP(F69,$F$33:$M$42,8,FALSE)</f>
        <v>15</v>
      </c>
    </row>
    <row r="70" spans="6:13" x14ac:dyDescent="0.2">
      <c r="F70" t="str">
        <f t="shared" ref="F70:F75" ca="1" si="115">CQ58</f>
        <v>UN EQUIPO</v>
      </c>
      <c r="G70">
        <f t="shared" ca="1" si="108"/>
        <v>3</v>
      </c>
      <c r="H70">
        <f t="shared" ca="1" si="109"/>
        <v>2</v>
      </c>
      <c r="I70">
        <f t="shared" ca="1" si="110"/>
        <v>0</v>
      </c>
      <c r="J70">
        <f t="shared" ca="1" si="111"/>
        <v>1</v>
      </c>
      <c r="K70">
        <f t="shared" ca="1" si="112"/>
        <v>5</v>
      </c>
      <c r="L70">
        <f t="shared" ca="1" si="113"/>
        <v>2</v>
      </c>
      <c r="M70">
        <f t="shared" ca="1" si="114"/>
        <v>6</v>
      </c>
    </row>
    <row r="71" spans="6:13" x14ac:dyDescent="0.2">
      <c r="F71" t="str">
        <f t="shared" ca="1" si="115"/>
        <v>EL SALTO DEL NEGRITO</v>
      </c>
      <c r="G71">
        <f t="shared" ca="1" si="108"/>
        <v>3</v>
      </c>
      <c r="H71">
        <f t="shared" ca="1" si="109"/>
        <v>1</v>
      </c>
      <c r="I71">
        <f t="shared" ca="1" si="110"/>
        <v>0</v>
      </c>
      <c r="J71">
        <f t="shared" ca="1" si="111"/>
        <v>2</v>
      </c>
      <c r="K71">
        <f t="shared" ca="1" si="112"/>
        <v>2</v>
      </c>
      <c r="L71">
        <f t="shared" ca="1" si="113"/>
        <v>5</v>
      </c>
      <c r="M71">
        <f t="shared" ca="1" si="114"/>
        <v>3</v>
      </c>
    </row>
    <row r="72" spans="6:13" x14ac:dyDescent="0.2">
      <c r="F72" t="str">
        <f t="shared" ca="1" si="115"/>
        <v>LOS PINGUINOS</v>
      </c>
      <c r="G72">
        <f t="shared" ca="1" si="108"/>
        <v>2</v>
      </c>
      <c r="H72">
        <f t="shared" ca="1" si="109"/>
        <v>1</v>
      </c>
      <c r="I72">
        <f t="shared" ca="1" si="110"/>
        <v>0</v>
      </c>
      <c r="J72">
        <f t="shared" ca="1" si="111"/>
        <v>1</v>
      </c>
      <c r="K72">
        <f t="shared" ca="1" si="112"/>
        <v>2</v>
      </c>
      <c r="L72">
        <f t="shared" ca="1" si="113"/>
        <v>2</v>
      </c>
      <c r="M72">
        <f t="shared" ca="1" si="114"/>
        <v>3</v>
      </c>
    </row>
    <row r="73" spans="6:13" x14ac:dyDescent="0.2">
      <c r="F73" t="str">
        <f t="shared" ca="1" si="115"/>
        <v>POLVAZZO</v>
      </c>
      <c r="G73">
        <f t="shared" ca="1" si="108"/>
        <v>3</v>
      </c>
      <c r="H73">
        <f t="shared" ca="1" si="109"/>
        <v>0</v>
      </c>
      <c r="I73">
        <f t="shared" ca="1" si="110"/>
        <v>0</v>
      </c>
      <c r="J73">
        <f t="shared" ca="1" si="111"/>
        <v>3</v>
      </c>
      <c r="K73">
        <f t="shared" ca="1" si="112"/>
        <v>1</v>
      </c>
      <c r="L73">
        <f t="shared" ca="1" si="113"/>
        <v>6</v>
      </c>
      <c r="M73">
        <f t="shared" ca="1" si="114"/>
        <v>0</v>
      </c>
    </row>
    <row r="74" spans="6:13" x14ac:dyDescent="0.2">
      <c r="F74" t="str">
        <f t="shared" ca="1" si="115"/>
        <v/>
      </c>
      <c r="G74">
        <f t="shared" ca="1" si="108"/>
        <v>0</v>
      </c>
      <c r="H74">
        <f t="shared" ca="1" si="109"/>
        <v>0</v>
      </c>
      <c r="I74">
        <f t="shared" ca="1" si="110"/>
        <v>0</v>
      </c>
      <c r="J74">
        <f t="shared" ca="1" si="111"/>
        <v>0</v>
      </c>
      <c r="K74">
        <f t="shared" ca="1" si="112"/>
        <v>0</v>
      </c>
      <c r="L74">
        <f t="shared" ca="1" si="113"/>
        <v>0</v>
      </c>
      <c r="M74">
        <f t="shared" ca="1" si="114"/>
        <v>0</v>
      </c>
    </row>
    <row r="75" spans="6:13" x14ac:dyDescent="0.2">
      <c r="F75" t="str">
        <f t="shared" ca="1" si="115"/>
        <v>LOS SOTERRADOS</v>
      </c>
      <c r="G75">
        <f t="shared" ca="1" si="108"/>
        <v>2</v>
      </c>
      <c r="H75">
        <f t="shared" ca="1" si="109"/>
        <v>0</v>
      </c>
      <c r="I75">
        <f t="shared" ca="1" si="110"/>
        <v>0</v>
      </c>
      <c r="J75">
        <f t="shared" ca="1" si="111"/>
        <v>2</v>
      </c>
      <c r="K75">
        <f t="shared" ca="1" si="112"/>
        <v>0</v>
      </c>
      <c r="L75">
        <f t="shared" ca="1" si="113"/>
        <v>4</v>
      </c>
      <c r="M75">
        <f t="shared" ca="1" si="114"/>
        <v>0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74" t="s">
        <v>37</v>
      </c>
      <c r="B2" s="574"/>
      <c r="C2" s="574"/>
      <c r="D2" s="574"/>
      <c r="E2" s="57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  <c r="AP2" t="e">
        <f>IF(#REF!&lt;&gt;"",#REF!,"")</f>
        <v>#REF!</v>
      </c>
      <c r="AW2" t="e">
        <f>IF(#REF!&lt;&gt;"",#REF!,"")</f>
        <v>#REF!</v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1" t="e">
        <f>IF(#REF!&lt;&gt;"",#REF!,"")</f>
        <v>#REF!</v>
      </c>
      <c r="C4" s="1" t="str">
        <f>'- C -'!D6</f>
        <v>-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>IF(AND(F4=0,OR($A4=$AP$2,$E4=$AP$2)),1,0)</f>
        <v>#REF!</v>
      </c>
      <c r="AQ4" t="e">
        <f>IF(AND(F4=0,OR(AND($A4=$AP$2,$B4&gt;$D4),AND($E4=$AP$2,$D4&gt;$B4))),1,0)</f>
        <v>#REF!</v>
      </c>
      <c r="AR4" t="e">
        <f>IF(AND(F4=0,AP4=1,$B4=$D4),1,0)</f>
        <v>#REF!</v>
      </c>
      <c r="AS4" t="e">
        <f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>IF(AND(F4=0,OR($A4=$AW$2,$E4=$AW$2)),1,0)</f>
        <v>#REF!</v>
      </c>
      <c r="AX4" t="e">
        <f>IF(AND(F4=0,OR(AND($A4=$AW$2,$B4&gt;$D4),AND($E4=$AW$2,$D4&gt;$B4))),1,0)</f>
        <v>#REF!</v>
      </c>
      <c r="AY4" t="e">
        <f>IF(AND(F4=0,AW4=1,$B4=$D4),1,0)</f>
        <v>#REF!</v>
      </c>
      <c r="AZ4" t="e">
        <f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e">
        <f>#REF!</f>
        <v>#REF!</v>
      </c>
      <c r="B5" s="227" t="e">
        <f>IF(#REF!&lt;&gt;"",#REF!,"")</f>
        <v>#REF!</v>
      </c>
      <c r="C5" s="179" t="str">
        <f>'- C -'!D7</f>
        <v>-</v>
      </c>
      <c r="D5" s="227" t="e">
        <f>IF(#REF!&lt;&gt;"",#REF!,"")</f>
        <v>#REF!</v>
      </c>
      <c r="E5" s="3" t="e">
        <f>#REF!</f>
        <v>#REF!</v>
      </c>
      <c r="F5" s="227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24" si="24">IF(AND(F5=0,OR($A5=$AI$2,$E5=$AI$2)),1,0)</f>
        <v>#REF!</v>
      </c>
      <c r="AJ5" t="e">
        <f t="shared" ref="AJ5:AJ24" si="25">IF(AND(F5=0,OR(AND($A5=$AI$2,$B5&gt;$D5),AND($E5=$AI$2,$D5&gt;$B5))),1,0)</f>
        <v>#REF!</v>
      </c>
      <c r="AK5" t="e">
        <f t="shared" ref="AK5:AK24" si="26">IF(AND(F5=0,AI5=1,$B5=$D5),1,0)</f>
        <v>#REF!</v>
      </c>
      <c r="AL5" t="e">
        <f t="shared" ref="AL5:AL24" si="27">IF(AND(F5=0,OR(AND($A5=$AI$2,$B5&lt;$D5),AND($E5=$AI$2,$D5&lt;$B5))),1,0)</f>
        <v>#REF!</v>
      </c>
      <c r="AM5" t="e">
        <f t="shared" ref="AM5:AM24" si="28">IF(F5&gt;0,0,IF($A5=$AI$2,$B5,IF($E5=$AI$2,$D5,0)))</f>
        <v>#REF!</v>
      </c>
      <c r="AN5" t="e">
        <f t="shared" ref="AN5:AN24" si="29">IF(F5&gt;0,0,IF($A5=$AI$2,$D5,IF($E5=$AI$2,$B5,0)))</f>
        <v>#REF!</v>
      </c>
      <c r="AP5" t="e">
        <f t="shared" ref="AP5:AP24" si="30">IF(AND(F5=0,OR($A5=$AP$2,$E5=$AP$2)),1,0)</f>
        <v>#REF!</v>
      </c>
      <c r="AQ5" t="e">
        <f t="shared" ref="AQ5:AQ24" si="31">IF(AND(F5=0,OR(AND($A5=$AP$2,$B5&gt;$D5),AND($E5=$AP$2,$D5&gt;$B5))),1,0)</f>
        <v>#REF!</v>
      </c>
      <c r="AR5" t="e">
        <f t="shared" ref="AR5:AR24" si="32">IF(AND(F5=0,AP5=1,$B5=$D5),1,0)</f>
        <v>#REF!</v>
      </c>
      <c r="AS5" t="e">
        <f t="shared" ref="AS5:AS24" si="33">IF(AND(F5=0,OR(AND($A5=$AP$2,$B5&lt;$D5),AND($E5=$AP$2,$D5&lt;$B5))),1,0)</f>
        <v>#REF!</v>
      </c>
      <c r="AT5" t="e">
        <f t="shared" ref="AT5:AT24" si="34">IF(F5&gt;0,0,IF($A5=$AP$2,$B5,IF($E5=$AP$2,$D5,0)))</f>
        <v>#REF!</v>
      </c>
      <c r="AU5" t="e">
        <f t="shared" ref="AU5:AU24" si="35">IF(F5&gt;0,0,IF($A5=$AP$2,$D5,IF($E5=$AP$2,$B5,0)))</f>
        <v>#REF!</v>
      </c>
      <c r="AW5" t="e">
        <f t="shared" ref="AW5:AW24" si="36">IF(AND(F5=0,OR($A5=$AW$2,$E5=$AW$2)),1,0)</f>
        <v>#REF!</v>
      </c>
      <c r="AX5" t="e">
        <f t="shared" ref="AX5:AX24" si="37">IF(AND(F5=0,OR(AND($A5=$AW$2,$B5&gt;$D5),AND($E5=$AW$2,$D5&gt;$B5))),1,0)</f>
        <v>#REF!</v>
      </c>
      <c r="AY5" t="e">
        <f t="shared" ref="AY5:AY24" si="38">IF(AND(F5=0,AW5=1,$B5=$D5),1,0)</f>
        <v>#REF!</v>
      </c>
      <c r="AZ5" t="e">
        <f t="shared" ref="AZ5:AZ24" si="39">IF(AND(F5=0,OR(AND($A5=$AW$2,$B5&lt;$D5),AND($E5=$AW$2,$D5&lt;$B5))),1,0)</f>
        <v>#REF!</v>
      </c>
      <c r="BA5" t="e">
        <f t="shared" ref="BA5:BA24" si="40">IF(F5&gt;0,0,IF($A5=$AW$2,$B5,IF($E5=$AW$2,$D5,0)))</f>
        <v>#REF!</v>
      </c>
      <c r="BB5" t="e">
        <f t="shared" ref="BB5:BB24" si="41">IF(F5&gt;0,0,IF($A5=$AW$2,$D5,IF($E5=$AW$2,$B5,0)))</f>
        <v>#REF!</v>
      </c>
    </row>
    <row r="6" spans="1:54" x14ac:dyDescent="0.2">
      <c r="A6" s="2" t="e">
        <f>#REF!</f>
        <v>#REF!</v>
      </c>
      <c r="B6" s="227" t="e">
        <f>IF(#REF!&lt;&gt;"",#REF!,"")</f>
        <v>#REF!</v>
      </c>
      <c r="C6" s="179" t="str">
        <f>'- C -'!D8</f>
        <v>-</v>
      </c>
      <c r="D6" s="227" t="e">
        <f>IF(#REF!&lt;&gt;"",#REF!,"")</f>
        <v>#REF!</v>
      </c>
      <c r="E6" s="3" t="e">
        <f>#REF!</f>
        <v>#REF!</v>
      </c>
      <c r="F6" s="227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  <c r="AP6" t="e">
        <f t="shared" si="30"/>
        <v>#REF!</v>
      </c>
      <c r="AQ6" t="e">
        <f t="shared" si="31"/>
        <v>#REF!</v>
      </c>
      <c r="AR6" t="e">
        <f t="shared" si="32"/>
        <v>#REF!</v>
      </c>
      <c r="AS6" t="e">
        <f t="shared" si="33"/>
        <v>#REF!</v>
      </c>
      <c r="AT6" t="e">
        <f t="shared" si="34"/>
        <v>#REF!</v>
      </c>
      <c r="AU6" t="e">
        <f t="shared" si="35"/>
        <v>#REF!</v>
      </c>
      <c r="AW6" t="e">
        <f t="shared" si="36"/>
        <v>#REF!</v>
      </c>
      <c r="AX6" t="e">
        <f t="shared" si="37"/>
        <v>#REF!</v>
      </c>
      <c r="AY6" t="e">
        <f t="shared" si="38"/>
        <v>#REF!</v>
      </c>
      <c r="AZ6" t="e">
        <f t="shared" si="39"/>
        <v>#REF!</v>
      </c>
      <c r="BA6" t="e">
        <f t="shared" si="40"/>
        <v>#REF!</v>
      </c>
      <c r="BB6" t="e">
        <f t="shared" si="41"/>
        <v>#REF!</v>
      </c>
    </row>
    <row r="7" spans="1:54" x14ac:dyDescent="0.2">
      <c r="A7" s="2" t="e">
        <f>#REF!</f>
        <v>#REF!</v>
      </c>
      <c r="B7" s="227" t="e">
        <f>IF(#REF!&lt;&gt;"",#REF!,"")</f>
        <v>#REF!</v>
      </c>
      <c r="C7" s="179" t="str">
        <f>'- C -'!D9</f>
        <v>-</v>
      </c>
      <c r="D7" s="227" t="e">
        <f>IF(#REF!&lt;&gt;"",#REF!,"")</f>
        <v>#REF!</v>
      </c>
      <c r="E7" s="3" t="e">
        <f>#REF!</f>
        <v>#REF!</v>
      </c>
      <c r="F7" s="227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  <c r="AP7" t="e">
        <f t="shared" si="30"/>
        <v>#REF!</v>
      </c>
      <c r="AQ7" t="e">
        <f t="shared" si="31"/>
        <v>#REF!</v>
      </c>
      <c r="AR7" t="e">
        <f t="shared" si="32"/>
        <v>#REF!</v>
      </c>
      <c r="AS7" t="e">
        <f t="shared" si="33"/>
        <v>#REF!</v>
      </c>
      <c r="AT7" t="e">
        <f t="shared" si="34"/>
        <v>#REF!</v>
      </c>
      <c r="AU7" t="e">
        <f t="shared" si="35"/>
        <v>#REF!</v>
      </c>
      <c r="AW7" t="e">
        <f t="shared" si="36"/>
        <v>#REF!</v>
      </c>
      <c r="AX7" t="e">
        <f t="shared" si="37"/>
        <v>#REF!</v>
      </c>
      <c r="AY7" t="e">
        <f t="shared" si="38"/>
        <v>#REF!</v>
      </c>
      <c r="AZ7" t="e">
        <f t="shared" si="39"/>
        <v>#REF!</v>
      </c>
      <c r="BA7" t="e">
        <f t="shared" si="40"/>
        <v>#REF!</v>
      </c>
      <c r="BB7" t="e">
        <f t="shared" si="41"/>
        <v>#REF!</v>
      </c>
    </row>
    <row r="8" spans="1:54" x14ac:dyDescent="0.2">
      <c r="A8" s="2" t="e">
        <f>#REF!</f>
        <v>#REF!</v>
      </c>
      <c r="B8" s="227" t="e">
        <f>IF(#REF!&lt;&gt;"",#REF!,"")</f>
        <v>#REF!</v>
      </c>
      <c r="C8" s="179" t="str">
        <f>'- C -'!D10</f>
        <v>-</v>
      </c>
      <c r="D8" s="227" t="e">
        <f>IF(#REF!&lt;&gt;"",#REF!,"")</f>
        <v>#REF!</v>
      </c>
      <c r="E8" s="3" t="e">
        <f>#REF!</f>
        <v>#REF!</v>
      </c>
      <c r="F8" s="227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  <c r="AP8" t="e">
        <f t="shared" si="30"/>
        <v>#REF!</v>
      </c>
      <c r="AQ8" t="e">
        <f t="shared" si="31"/>
        <v>#REF!</v>
      </c>
      <c r="AR8" t="e">
        <f t="shared" si="32"/>
        <v>#REF!</v>
      </c>
      <c r="AS8" t="e">
        <f t="shared" si="33"/>
        <v>#REF!</v>
      </c>
      <c r="AT8" t="e">
        <f t="shared" si="34"/>
        <v>#REF!</v>
      </c>
      <c r="AU8" t="e">
        <f t="shared" si="35"/>
        <v>#REF!</v>
      </c>
      <c r="AW8" t="e">
        <f t="shared" si="36"/>
        <v>#REF!</v>
      </c>
      <c r="AX8" t="e">
        <f t="shared" si="37"/>
        <v>#REF!</v>
      </c>
      <c r="AY8" t="e">
        <f t="shared" si="38"/>
        <v>#REF!</v>
      </c>
      <c r="AZ8" t="e">
        <f t="shared" si="39"/>
        <v>#REF!</v>
      </c>
      <c r="BA8" t="e">
        <f t="shared" si="40"/>
        <v>#REF!</v>
      </c>
      <c r="BB8" t="e">
        <f t="shared" si="41"/>
        <v>#REF!</v>
      </c>
    </row>
    <row r="9" spans="1:54" x14ac:dyDescent="0.2">
      <c r="A9" s="2" t="e">
        <f>#REF!</f>
        <v>#REF!</v>
      </c>
      <c r="B9" s="227" t="e">
        <f>IF(#REF!&lt;&gt;"",#REF!,"")</f>
        <v>#REF!</v>
      </c>
      <c r="C9" s="179" t="str">
        <f>'- C -'!D11</f>
        <v>-</v>
      </c>
      <c r="D9" s="227" t="e">
        <f>IF(#REF!&lt;&gt;"",#REF!,"")</f>
        <v>#REF!</v>
      </c>
      <c r="E9" s="3" t="e">
        <f>#REF!</f>
        <v>#REF!</v>
      </c>
      <c r="F9" s="227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  <c r="AP9" t="e">
        <f t="shared" si="30"/>
        <v>#REF!</v>
      </c>
      <c r="AQ9" t="e">
        <f t="shared" si="31"/>
        <v>#REF!</v>
      </c>
      <c r="AR9" t="e">
        <f t="shared" si="32"/>
        <v>#REF!</v>
      </c>
      <c r="AS9" t="e">
        <f t="shared" si="33"/>
        <v>#REF!</v>
      </c>
      <c r="AT9" t="e">
        <f t="shared" si="34"/>
        <v>#REF!</v>
      </c>
      <c r="AU9" t="e">
        <f t="shared" si="35"/>
        <v>#REF!</v>
      </c>
      <c r="AW9" t="e">
        <f t="shared" si="36"/>
        <v>#REF!</v>
      </c>
      <c r="AX9" t="e">
        <f t="shared" si="37"/>
        <v>#REF!</v>
      </c>
      <c r="AY9" t="e">
        <f t="shared" si="38"/>
        <v>#REF!</v>
      </c>
      <c r="AZ9" t="e">
        <f t="shared" si="39"/>
        <v>#REF!</v>
      </c>
      <c r="BA9" t="e">
        <f t="shared" si="40"/>
        <v>#REF!</v>
      </c>
      <c r="BB9" t="e">
        <f t="shared" si="41"/>
        <v>#REF!</v>
      </c>
    </row>
    <row r="10" spans="1:54" x14ac:dyDescent="0.2">
      <c r="A10" s="2" t="e">
        <f>#REF!</f>
        <v>#REF!</v>
      </c>
      <c r="B10" s="227" t="e">
        <f>IF(#REF!&lt;&gt;"",#REF!,"")</f>
        <v>#REF!</v>
      </c>
      <c r="C10" s="179" t="str">
        <f>'- C -'!D12</f>
        <v>-</v>
      </c>
      <c r="D10" s="227" t="e">
        <f>IF(#REF!&lt;&gt;"",#REF!,"")</f>
        <v>#REF!</v>
      </c>
      <c r="E10" s="3" t="e">
        <f>#REF!</f>
        <v>#REF!</v>
      </c>
      <c r="F10" s="227" t="e">
        <f>COUNTBLANK(#REF!:#REF!)</f>
        <v>#REF!</v>
      </c>
      <c r="G10" t="e">
        <f>IF(AND(F10=0,OR($A10=$G$2,$E10=$G$2)),1,0)</f>
        <v>#REF!</v>
      </c>
      <c r="H10" t="e">
        <f>IF(AND(F10=0,OR(AND($A10=$G$2,$B10&gt;$D10),AND($E10=$G$2,$D10&gt;$B10))),1,0)</f>
        <v>#REF!</v>
      </c>
      <c r="I10" t="e">
        <f>IF(AND(F10=0,G10=1,$B10=$D10),1,0)</f>
        <v>#REF!</v>
      </c>
      <c r="J10" t="e">
        <f>IF(AND(F10=0,OR(AND($A10=$G$2,$B10&lt;$D10),AND($E10=$G$2,$D10&lt;$B10))),1,0)</f>
        <v>#REF!</v>
      </c>
      <c r="K10" t="e">
        <f>IF(F10&gt;0,0,IF($A10=$G$2,$B10,IF($E10=$G$2,$D10,0)))</f>
        <v>#REF!</v>
      </c>
      <c r="L10" t="e">
        <f>IF(F10&gt;0,0,IF($A10=$G$2,$D10,IF($E10=$G$2,$B10,0)))</f>
        <v>#REF!</v>
      </c>
      <c r="N10" t="e">
        <f>IF(AND(F10=0,OR($A10=$N$2,$E10=$N$2)),1,0)</f>
        <v>#REF!</v>
      </c>
      <c r="O10" t="e">
        <f>IF(AND(F10=0,OR(AND($A10=$N$2,$B10&gt;$D10),AND($E10=$N$2,$D10&gt;$B10))),1,0)</f>
        <v>#REF!</v>
      </c>
      <c r="P10" t="e">
        <f>IF(AND(F10=0,N10=1,$B10=$D10),1,0)</f>
        <v>#REF!</v>
      </c>
      <c r="Q10" t="e">
        <f>IF(AND(F10=0,OR(AND($A10=$N$2,$B10&lt;$D10),AND($E10=$N$2,$D10&lt;$B10))),1,0)</f>
        <v>#REF!</v>
      </c>
      <c r="R10" t="e">
        <f>IF(F10&gt;0,0,IF($A10=$N$2,$B10,IF($E10=$N$2,$D10,0)))</f>
        <v>#REF!</v>
      </c>
      <c r="S10" t="e">
        <f>IF(F10&gt;0,0,IF($A10=$N$2,$D10,IF($E10=$N$2,$B10,0)))</f>
        <v>#REF!</v>
      </c>
      <c r="U10" t="e">
        <f>IF(AND(F10=0,OR($A10=$U$2,$E10=$U$2)),1,0)</f>
        <v>#REF!</v>
      </c>
      <c r="V10" t="e">
        <f>IF(AND(F10=0,OR(AND($A10=$U$2,$B10&gt;$D10),AND($E10=$U$2,$D10&gt;$B10))),1,0)</f>
        <v>#REF!</v>
      </c>
      <c r="W10" t="e">
        <f>IF(AND(F10=0,U10=1,$B10=$D10),1,0)</f>
        <v>#REF!</v>
      </c>
      <c r="X10" t="e">
        <f>IF(AND(F10=0,OR(AND($A10=$U$2,$B10&lt;$D10),AND($E10=$U$2,$D10&lt;$B10))),1,0)</f>
        <v>#REF!</v>
      </c>
      <c r="Y10" t="e">
        <f>IF(F10&gt;0,0,IF($A10=$U$2,$B10,IF($E10=$U$2,$D10,0)))</f>
        <v>#REF!</v>
      </c>
      <c r="Z10" t="e">
        <f>IF(F10&gt;0,0,IF($A10=$U$2,$D10,IF($E10=$U$2,$B10,0)))</f>
        <v>#REF!</v>
      </c>
      <c r="AB10" t="e">
        <f>IF(AND(F10=0,OR($A10=$AB$2,$E10=$AB$2)),1,0)</f>
        <v>#REF!</v>
      </c>
      <c r="AC10" t="e">
        <f>IF(AND(F10=0,OR(AND($A10=$AB$2,$B10&gt;$D10),AND($E10=$AB$2,$D10&gt;$B10))),1,0)</f>
        <v>#REF!</v>
      </c>
      <c r="AD10" t="e">
        <f>IF(AND(F10=0,AB10=1,$B10=$D10),1,0)</f>
        <v>#REF!</v>
      </c>
      <c r="AE10" t="e">
        <f>IF(AND(F10=0,OR(AND($A10=$AB$2,$B10&lt;$D10),AND($E10=$AB$2,$D10&lt;$B10))),1,0)</f>
        <v>#REF!</v>
      </c>
      <c r="AF10" t="e">
        <f>IF(F10&gt;0,0,IF($A10=$AB$2,$B10,IF($E10=$AB$2,$D10,0)))</f>
        <v>#REF!</v>
      </c>
      <c r="AG10" t="e">
        <f>IF(F10&gt;0,0,IF($A10=$AB$2,$D10,IF($E10=$AB$2,$B10,0)))</f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  <c r="AP10" t="e">
        <f t="shared" si="30"/>
        <v>#REF!</v>
      </c>
      <c r="AQ10" t="e">
        <f t="shared" si="31"/>
        <v>#REF!</v>
      </c>
      <c r="AR10" t="e">
        <f t="shared" si="32"/>
        <v>#REF!</v>
      </c>
      <c r="AS10" t="e">
        <f t="shared" si="33"/>
        <v>#REF!</v>
      </c>
      <c r="AT10" t="e">
        <f t="shared" si="34"/>
        <v>#REF!</v>
      </c>
      <c r="AU10" t="e">
        <f t="shared" si="35"/>
        <v>#REF!</v>
      </c>
      <c r="AW10" t="e">
        <f t="shared" si="36"/>
        <v>#REF!</v>
      </c>
      <c r="AX10" t="e">
        <f t="shared" si="37"/>
        <v>#REF!</v>
      </c>
      <c r="AY10" t="e">
        <f t="shared" si="38"/>
        <v>#REF!</v>
      </c>
      <c r="AZ10" t="e">
        <f t="shared" si="39"/>
        <v>#REF!</v>
      </c>
      <c r="BA10" t="e">
        <f t="shared" si="40"/>
        <v>#REF!</v>
      </c>
      <c r="BB10" t="e">
        <f t="shared" si="41"/>
        <v>#REF!</v>
      </c>
    </row>
    <row r="11" spans="1:54" x14ac:dyDescent="0.2">
      <c r="A11" s="2" t="e">
        <f>#REF!</f>
        <v>#REF!</v>
      </c>
      <c r="B11" s="227" t="e">
        <f>IF(#REF!&lt;&gt;"",#REF!,"")</f>
        <v>#REF!</v>
      </c>
      <c r="C11" s="179" t="str">
        <f>'- C -'!D13</f>
        <v>-</v>
      </c>
      <c r="D11" s="227" t="e">
        <f>IF(#REF!&lt;&gt;"",#REF!,"")</f>
        <v>#REF!</v>
      </c>
      <c r="E11" s="3" t="e">
        <f>#REF!</f>
        <v>#REF!</v>
      </c>
      <c r="F11" s="227" t="e">
        <f>COUNTBLANK(#REF!:#REF!)</f>
        <v>#REF!</v>
      </c>
      <c r="G11" t="e">
        <f>IF(AND(F11=0,OR($A11=$G$2,$E11=$G$2)),1,0)</f>
        <v>#REF!</v>
      </c>
      <c r="H11" t="e">
        <f>IF(AND(F11=0,OR(AND($A11=$G$2,$B11&gt;$D11),AND($E11=$G$2,$D11&gt;$B11))),1,0)</f>
        <v>#REF!</v>
      </c>
      <c r="I11" t="e">
        <f>IF(AND(F11=0,G11=1,$B11=$D11),1,0)</f>
        <v>#REF!</v>
      </c>
      <c r="J11" t="e">
        <f>IF(AND(F11=0,OR(AND($A11=$G$2,$B11&lt;$D11),AND($E11=$G$2,$D11&lt;$B11))),1,0)</f>
        <v>#REF!</v>
      </c>
      <c r="K11" t="e">
        <f>IF(F11&gt;0,0,IF($A11=$G$2,$B11,IF($E11=$G$2,$D11,0)))</f>
        <v>#REF!</v>
      </c>
      <c r="L11" t="e">
        <f>IF(F11&gt;0,0,IF($A11=$G$2,$D11,IF($E11=$G$2,$B11,0)))</f>
        <v>#REF!</v>
      </c>
      <c r="N11" t="e">
        <f>IF(AND(F11=0,OR($A11=$N$2,$E11=$N$2)),1,0)</f>
        <v>#REF!</v>
      </c>
      <c r="O11" t="e">
        <f>IF(AND(F11=0,OR(AND($A11=$N$2,$B11&gt;$D11),AND($E11=$N$2,$D11&gt;$B11))),1,0)</f>
        <v>#REF!</v>
      </c>
      <c r="P11" t="e">
        <f>IF(AND(F11=0,N11=1,$B11=$D11),1,0)</f>
        <v>#REF!</v>
      </c>
      <c r="Q11" t="e">
        <f>IF(AND(F11=0,OR(AND($A11=$N$2,$B11&lt;$D11),AND($E11=$N$2,$D11&lt;$B11))),1,0)</f>
        <v>#REF!</v>
      </c>
      <c r="R11" t="e">
        <f>IF(F11&gt;0,0,IF($A11=$N$2,$B11,IF($E11=$N$2,$D11,0)))</f>
        <v>#REF!</v>
      </c>
      <c r="S11" t="e">
        <f>IF(F11&gt;0,0,IF($A11=$N$2,$D11,IF($E11=$N$2,$B11,0)))</f>
        <v>#REF!</v>
      </c>
      <c r="U11" t="e">
        <f>IF(AND(F11=0,OR($A11=$U$2,$E11=$U$2)),1,0)</f>
        <v>#REF!</v>
      </c>
      <c r="V11" t="e">
        <f>IF(AND(F11=0,OR(AND($A11=$U$2,$B11&gt;$D11),AND($E11=$U$2,$D11&gt;$B11))),1,0)</f>
        <v>#REF!</v>
      </c>
      <c r="W11" t="e">
        <f>IF(AND(F11=0,U11=1,$B11=$D11),1,0)</f>
        <v>#REF!</v>
      </c>
      <c r="X11" t="e">
        <f>IF(AND(F11=0,OR(AND($A11=$U$2,$B11&lt;$D11),AND($E11=$U$2,$D11&lt;$B11))),1,0)</f>
        <v>#REF!</v>
      </c>
      <c r="Y11" t="e">
        <f>IF(F11&gt;0,0,IF($A11=$U$2,$B11,IF($E11=$U$2,$D11,0)))</f>
        <v>#REF!</v>
      </c>
      <c r="Z11" t="e">
        <f>IF(F11&gt;0,0,IF($A11=$U$2,$D11,IF($E11=$U$2,$B11,0)))</f>
        <v>#REF!</v>
      </c>
      <c r="AB11" t="e">
        <f>IF(AND(F11=0,OR($A11=$AB$2,$E11=$AB$2)),1,0)</f>
        <v>#REF!</v>
      </c>
      <c r="AC11" t="e">
        <f>IF(AND(F11=0,OR(AND($A11=$AB$2,$B11&gt;$D11),AND($E11=$AB$2,$D11&gt;$B11))),1,0)</f>
        <v>#REF!</v>
      </c>
      <c r="AD11" t="e">
        <f>IF(AND(F11=0,AB11=1,$B11=$D11),1,0)</f>
        <v>#REF!</v>
      </c>
      <c r="AE11" t="e">
        <f>IF(AND(F11=0,OR(AND($A11=$AB$2,$B11&lt;$D11),AND($E11=$AB$2,$D11&lt;$B11))),1,0)</f>
        <v>#REF!</v>
      </c>
      <c r="AF11" t="e">
        <f>IF(F11&gt;0,0,IF($A11=$AB$2,$B11,IF($E11=$AB$2,$D11,0)))</f>
        <v>#REF!</v>
      </c>
      <c r="AG11" t="e">
        <f>IF(F11&gt;0,0,IF($A11=$AB$2,$D11,IF($E11=$AB$2,$B11,0)))</f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  <c r="AP11" t="e">
        <f t="shared" si="30"/>
        <v>#REF!</v>
      </c>
      <c r="AQ11" t="e">
        <f t="shared" si="31"/>
        <v>#REF!</v>
      </c>
      <c r="AR11" t="e">
        <f t="shared" si="32"/>
        <v>#REF!</v>
      </c>
      <c r="AS11" t="e">
        <f t="shared" si="33"/>
        <v>#REF!</v>
      </c>
      <c r="AT11" t="e">
        <f t="shared" si="34"/>
        <v>#REF!</v>
      </c>
      <c r="AU11" t="e">
        <f t="shared" si="35"/>
        <v>#REF!</v>
      </c>
      <c r="AW11" t="e">
        <f t="shared" si="36"/>
        <v>#REF!</v>
      </c>
      <c r="AX11" t="e">
        <f t="shared" si="37"/>
        <v>#REF!</v>
      </c>
      <c r="AY11" t="e">
        <f t="shared" si="38"/>
        <v>#REF!</v>
      </c>
      <c r="AZ11" t="e">
        <f t="shared" si="39"/>
        <v>#REF!</v>
      </c>
      <c r="BA11" t="e">
        <f t="shared" si="40"/>
        <v>#REF!</v>
      </c>
      <c r="BB11" t="e">
        <f t="shared" si="41"/>
        <v>#REF!</v>
      </c>
    </row>
    <row r="12" spans="1:54" x14ac:dyDescent="0.2">
      <c r="A12" s="2" t="e">
        <f>#REF!</f>
        <v>#REF!</v>
      </c>
      <c r="B12" s="227" t="e">
        <f>IF(#REF!&lt;&gt;"",#REF!,"")</f>
        <v>#REF!</v>
      </c>
      <c r="C12" s="179" t="str">
        <f>'- C -'!D14</f>
        <v>-</v>
      </c>
      <c r="D12" s="227" t="e">
        <f>IF(#REF!&lt;&gt;"",#REF!,"")</f>
        <v>#REF!</v>
      </c>
      <c r="E12" s="3" t="e">
        <f>#REF!</f>
        <v>#REF!</v>
      </c>
      <c r="F12" s="227" t="e">
        <f>COUNTBLANK(#REF!:#REF!)</f>
        <v>#REF!</v>
      </c>
      <c r="G12" t="e">
        <f>IF(AND(F12=0,OR($A12=$G$2,$E12=$G$2)),1,0)</f>
        <v>#REF!</v>
      </c>
      <c r="H12" t="e">
        <f>IF(AND(F12=0,OR(AND($A12=$G$2,$B12&gt;$D12),AND($E12=$G$2,$D12&gt;$B12))),1,0)</f>
        <v>#REF!</v>
      </c>
      <c r="I12" t="e">
        <f>IF(AND(F12=0,G12=1,$B12=$D12),1,0)</f>
        <v>#REF!</v>
      </c>
      <c r="J12" t="e">
        <f>IF(AND(F12=0,OR(AND($A12=$G$2,$B12&lt;$D12),AND($E12=$G$2,$D12&lt;$B12))),1,0)</f>
        <v>#REF!</v>
      </c>
      <c r="K12" t="e">
        <f>IF(F12&gt;0,0,IF($A12=$G$2,$B12,IF($E12=$G$2,$D12,0)))</f>
        <v>#REF!</v>
      </c>
      <c r="L12" t="e">
        <f>IF(F12&gt;0,0,IF($A12=$G$2,$D12,IF($E12=$G$2,$B12,0)))</f>
        <v>#REF!</v>
      </c>
      <c r="N12" t="e">
        <f>IF(AND(F12=0,OR($A12=$N$2,$E12=$N$2)),1,0)</f>
        <v>#REF!</v>
      </c>
      <c r="O12" t="e">
        <f>IF(AND(F12=0,OR(AND($A12=$N$2,$B12&gt;$D12),AND($E12=$N$2,$D12&gt;$B12))),1,0)</f>
        <v>#REF!</v>
      </c>
      <c r="P12" t="e">
        <f>IF(AND(F12=0,N12=1,$B12=$D12),1,0)</f>
        <v>#REF!</v>
      </c>
      <c r="Q12" t="e">
        <f>IF(AND(F12=0,OR(AND($A12=$N$2,$B12&lt;$D12),AND($E12=$N$2,$D12&lt;$B12))),1,0)</f>
        <v>#REF!</v>
      </c>
      <c r="R12" t="e">
        <f>IF(F12&gt;0,0,IF($A12=$N$2,$B12,IF($E12=$N$2,$D12,0)))</f>
        <v>#REF!</v>
      </c>
      <c r="S12" t="e">
        <f>IF(F12&gt;0,0,IF($A12=$N$2,$D12,IF($E12=$N$2,$B12,0)))</f>
        <v>#REF!</v>
      </c>
      <c r="U12" t="e">
        <f>IF(AND(F12=0,OR($A12=$U$2,$E12=$U$2)),1,0)</f>
        <v>#REF!</v>
      </c>
      <c r="V12" t="e">
        <f>IF(AND(F12=0,OR(AND($A12=$U$2,$B12&gt;$D12),AND($E12=$U$2,$D12&gt;$B12))),1,0)</f>
        <v>#REF!</v>
      </c>
      <c r="W12" t="e">
        <f>IF(AND(F12=0,U12=1,$B12=$D12),1,0)</f>
        <v>#REF!</v>
      </c>
      <c r="X12" t="e">
        <f>IF(AND(F12=0,OR(AND($A12=$U$2,$B12&lt;$D12),AND($E12=$U$2,$D12&lt;$B12))),1,0)</f>
        <v>#REF!</v>
      </c>
      <c r="Y12" t="e">
        <f>IF(F12&gt;0,0,IF($A12=$U$2,$B12,IF($E12=$U$2,$D12,0)))</f>
        <v>#REF!</v>
      </c>
      <c r="Z12" t="e">
        <f>IF(F12&gt;0,0,IF($A12=$U$2,$D12,IF($E12=$U$2,$B12,0)))</f>
        <v>#REF!</v>
      </c>
      <c r="AB12" t="e">
        <f>IF(AND(F12=0,OR($A12=$AB$2,$E12=$AB$2)),1,0)</f>
        <v>#REF!</v>
      </c>
      <c r="AC12" t="e">
        <f>IF(AND(F12=0,OR(AND($A12=$AB$2,$B12&gt;$D12),AND($E12=$AB$2,$D12&gt;$B12))),1,0)</f>
        <v>#REF!</v>
      </c>
      <c r="AD12" t="e">
        <f>IF(AND(F12=0,AB12=1,$B12=$D12),1,0)</f>
        <v>#REF!</v>
      </c>
      <c r="AE12" t="e">
        <f>IF(AND(F12=0,OR(AND($A12=$AB$2,$B12&lt;$D12),AND($E12=$AB$2,$D12&lt;$B12))),1,0)</f>
        <v>#REF!</v>
      </c>
      <c r="AF12" t="e">
        <f>IF(F12&gt;0,0,IF($A12=$AB$2,$B12,IF($E12=$AB$2,$D12,0)))</f>
        <v>#REF!</v>
      </c>
      <c r="AG12" t="e">
        <f>IF(F12&gt;0,0,IF($A12=$AB$2,$D12,IF($E12=$AB$2,$B12,0)))</f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  <c r="AP12" t="e">
        <f t="shared" si="30"/>
        <v>#REF!</v>
      </c>
      <c r="AQ12" t="e">
        <f t="shared" si="31"/>
        <v>#REF!</v>
      </c>
      <c r="AR12" t="e">
        <f t="shared" si="32"/>
        <v>#REF!</v>
      </c>
      <c r="AS12" t="e">
        <f t="shared" si="33"/>
        <v>#REF!</v>
      </c>
      <c r="AT12" t="e">
        <f t="shared" si="34"/>
        <v>#REF!</v>
      </c>
      <c r="AU12" t="e">
        <f t="shared" si="35"/>
        <v>#REF!</v>
      </c>
      <c r="AW12" t="e">
        <f t="shared" si="36"/>
        <v>#REF!</v>
      </c>
      <c r="AX12" t="e">
        <f t="shared" si="37"/>
        <v>#REF!</v>
      </c>
      <c r="AY12" t="e">
        <f t="shared" si="38"/>
        <v>#REF!</v>
      </c>
      <c r="AZ12" t="e">
        <f t="shared" si="39"/>
        <v>#REF!</v>
      </c>
      <c r="BA12" t="e">
        <f t="shared" si="40"/>
        <v>#REF!</v>
      </c>
      <c r="BB12" t="e">
        <f t="shared" si="41"/>
        <v>#REF!</v>
      </c>
    </row>
    <row r="13" spans="1:54" x14ac:dyDescent="0.2">
      <c r="A13" s="2" t="e">
        <f>#REF!</f>
        <v>#REF!</v>
      </c>
      <c r="B13" s="227" t="e">
        <f>IF(#REF!&lt;&gt;"",#REF!,"")</f>
        <v>#REF!</v>
      </c>
      <c r="C13" s="179" t="str">
        <f>'- C -'!D15</f>
        <v>-</v>
      </c>
      <c r="D13" s="227" t="e">
        <f>IF(#REF!&lt;&gt;"",#REF!,"")</f>
        <v>#REF!</v>
      </c>
      <c r="E13" s="3" t="e">
        <f>#REF!</f>
        <v>#REF!</v>
      </c>
      <c r="F13" s="227" t="e">
        <f>COUNTBLANK(#REF!:#REF!)</f>
        <v>#REF!</v>
      </c>
      <c r="G13" t="e">
        <f>IF(AND(F13=0,OR($A13=$G$2,$E13=$G$2)),1,0)</f>
        <v>#REF!</v>
      </c>
      <c r="H13" t="e">
        <f>IF(AND(F13=0,OR(AND($A13=$G$2,$B13&gt;$D13),AND($E13=$G$2,$D13&gt;$B13))),1,0)</f>
        <v>#REF!</v>
      </c>
      <c r="I13" t="e">
        <f>IF(AND(F13=0,G13=1,$B13=$D13),1,0)</f>
        <v>#REF!</v>
      </c>
      <c r="J13" t="e">
        <f>IF(AND(F13=0,OR(AND($A13=$G$2,$B13&lt;$D13),AND($E13=$G$2,$D13&lt;$B13))),1,0)</f>
        <v>#REF!</v>
      </c>
      <c r="K13" t="e">
        <f>IF(F13&gt;0,0,IF($A13=$G$2,$B13,IF($E13=$G$2,$D13,0)))</f>
        <v>#REF!</v>
      </c>
      <c r="L13" t="e">
        <f>IF(F13&gt;0,0,IF($A13=$G$2,$D13,IF($E13=$G$2,$B13,0)))</f>
        <v>#REF!</v>
      </c>
      <c r="N13" t="e">
        <f>IF(AND(F13=0,OR($A13=$N$2,$E13=$N$2)),1,0)</f>
        <v>#REF!</v>
      </c>
      <c r="O13" t="e">
        <f>IF(AND(F13=0,OR(AND($A13=$N$2,$B13&gt;$D13),AND($E13=$N$2,$D13&gt;$B13))),1,0)</f>
        <v>#REF!</v>
      </c>
      <c r="P13" t="e">
        <f>IF(AND(F13=0,N13=1,$B13=$D13),1,0)</f>
        <v>#REF!</v>
      </c>
      <c r="Q13" t="e">
        <f>IF(AND(F13=0,OR(AND($A13=$N$2,$B13&lt;$D13),AND($E13=$N$2,$D13&lt;$B13))),1,0)</f>
        <v>#REF!</v>
      </c>
      <c r="R13" t="e">
        <f>IF(F13&gt;0,0,IF($A13=$N$2,$B13,IF($E13=$N$2,$D13,0)))</f>
        <v>#REF!</v>
      </c>
      <c r="S13" t="e">
        <f>IF(F13&gt;0,0,IF($A13=$N$2,$D13,IF($E13=$N$2,$B13,0)))</f>
        <v>#REF!</v>
      </c>
      <c r="U13" t="e">
        <f>IF(AND(F13=0,OR($A13=$U$2,$E13=$U$2)),1,0)</f>
        <v>#REF!</v>
      </c>
      <c r="V13" t="e">
        <f>IF(AND(F13=0,OR(AND($A13=$U$2,$B13&gt;$D13),AND($E13=$U$2,$D13&gt;$B13))),1,0)</f>
        <v>#REF!</v>
      </c>
      <c r="W13" t="e">
        <f>IF(AND(F13=0,U13=1,$B13=$D13),1,0)</f>
        <v>#REF!</v>
      </c>
      <c r="X13" t="e">
        <f>IF(AND(F13=0,OR(AND($A13=$U$2,$B13&lt;$D13),AND($E13=$U$2,$D13&lt;$B13))),1,0)</f>
        <v>#REF!</v>
      </c>
      <c r="Y13" t="e">
        <f>IF(F13&gt;0,0,IF($A13=$U$2,$B13,IF($E13=$U$2,$D13,0)))</f>
        <v>#REF!</v>
      </c>
      <c r="Z13" t="e">
        <f>IF(F13&gt;0,0,IF($A13=$U$2,$D13,IF($E13=$U$2,$B13,0)))</f>
        <v>#REF!</v>
      </c>
      <c r="AB13" t="e">
        <f>IF(AND(F13=0,OR($A13=$AB$2,$E13=$AB$2)),1,0)</f>
        <v>#REF!</v>
      </c>
      <c r="AC13" t="e">
        <f>IF(AND(F13=0,OR(AND($A13=$AB$2,$B13&gt;$D13),AND($E13=$AB$2,$D13&gt;$B13))),1,0)</f>
        <v>#REF!</v>
      </c>
      <c r="AD13" t="e">
        <f>IF(AND(F13=0,AB13=1,$B13=$D13),1,0)</f>
        <v>#REF!</v>
      </c>
      <c r="AE13" t="e">
        <f>IF(AND(F13=0,OR(AND($A13=$AB$2,$B13&lt;$D13),AND($E13=$AB$2,$D13&lt;$B13))),1,0)</f>
        <v>#REF!</v>
      </c>
      <c r="AF13" t="e">
        <f>IF(F13&gt;0,0,IF($A13=$AB$2,$B13,IF($E13=$AB$2,$D13,0)))</f>
        <v>#REF!</v>
      </c>
      <c r="AG13" t="e">
        <f>IF(F13&gt;0,0,IF($A13=$AB$2,$D13,IF($E13=$AB$2,$B13,0)))</f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  <c r="AP13" t="e">
        <f t="shared" si="30"/>
        <v>#REF!</v>
      </c>
      <c r="AQ13" t="e">
        <f t="shared" si="31"/>
        <v>#REF!</v>
      </c>
      <c r="AR13" t="e">
        <f t="shared" si="32"/>
        <v>#REF!</v>
      </c>
      <c r="AS13" t="e">
        <f t="shared" si="33"/>
        <v>#REF!</v>
      </c>
      <c r="AT13" t="e">
        <f t="shared" si="34"/>
        <v>#REF!</v>
      </c>
      <c r="AU13" t="e">
        <f t="shared" si="35"/>
        <v>#REF!</v>
      </c>
      <c r="AW13" t="e">
        <f t="shared" si="36"/>
        <v>#REF!</v>
      </c>
      <c r="AX13" t="e">
        <f t="shared" si="37"/>
        <v>#REF!</v>
      </c>
      <c r="AY13" t="e">
        <f t="shared" si="38"/>
        <v>#REF!</v>
      </c>
      <c r="AZ13" t="e">
        <f t="shared" si="39"/>
        <v>#REF!</v>
      </c>
      <c r="BA13" t="e">
        <f t="shared" si="40"/>
        <v>#REF!</v>
      </c>
      <c r="BB13" t="e">
        <f t="shared" si="41"/>
        <v>#REF!</v>
      </c>
    </row>
    <row r="14" spans="1:54" x14ac:dyDescent="0.2">
      <c r="A14" s="2" t="e">
        <f>#REF!</f>
        <v>#REF!</v>
      </c>
      <c r="B14" s="227" t="e">
        <f>IF(#REF!&lt;&gt;"",#REF!,"")</f>
        <v>#REF!</v>
      </c>
      <c r="C14" s="179" t="str">
        <f>'- C -'!D16</f>
        <v>-</v>
      </c>
      <c r="D14" s="227" t="e">
        <f>IF(#REF!&lt;&gt;"",#REF!,"")</f>
        <v>#REF!</v>
      </c>
      <c r="E14" s="3" t="e">
        <f>#REF!</f>
        <v>#REF!</v>
      </c>
      <c r="F14" s="227" t="e">
        <f>COUNTBLANK(#REF!:#REF!)</f>
        <v>#REF!</v>
      </c>
      <c r="G14" t="e">
        <f t="shared" ref="G14:G24" si="42">IF(AND(F14=0,OR($A14=$G$2,$E14=$G$2)),1,0)</f>
        <v>#REF!</v>
      </c>
      <c r="H14" t="e">
        <f t="shared" ref="H14:H24" si="43">IF(AND(F14=0,OR(AND($A14=$G$2,$B14&gt;$D14),AND($E14=$G$2,$D14&gt;$B14))),1,0)</f>
        <v>#REF!</v>
      </c>
      <c r="I14" t="e">
        <f t="shared" ref="I14:I24" si="44">IF(AND(F14=0,G14=1,$B14=$D14),1,0)</f>
        <v>#REF!</v>
      </c>
      <c r="J14" t="e">
        <f t="shared" ref="J14:J24" si="45">IF(AND(F14=0,OR(AND($A14=$G$2,$B14&lt;$D14),AND($E14=$G$2,$D14&lt;$B14))),1,0)</f>
        <v>#REF!</v>
      </c>
      <c r="K14" t="e">
        <f t="shared" ref="K14:K24" si="46">IF(F14&gt;0,0,IF($A14=$G$2,$B14,IF($E14=$G$2,$D14,0)))</f>
        <v>#REF!</v>
      </c>
      <c r="L14" t="e">
        <f t="shared" ref="L14:L24" si="47">IF(F14&gt;0,0,IF($A14=$G$2,$D14,IF($E14=$G$2,$B14,0)))</f>
        <v>#REF!</v>
      </c>
      <c r="N14" t="e">
        <f t="shared" ref="N14:N24" si="48">IF(AND(F14=0,OR($A14=$N$2,$E14=$N$2)),1,0)</f>
        <v>#REF!</v>
      </c>
      <c r="O14" t="e">
        <f t="shared" ref="O14:O24" si="49">IF(AND(F14=0,OR(AND($A14=$N$2,$B14&gt;$D14),AND($E14=$N$2,$D14&gt;$B14))),1,0)</f>
        <v>#REF!</v>
      </c>
      <c r="P14" t="e">
        <f t="shared" ref="P14:P24" si="50">IF(AND(F14=0,N14=1,$B14=$D14),1,0)</f>
        <v>#REF!</v>
      </c>
      <c r="Q14" t="e">
        <f t="shared" ref="Q14:Q24" si="51">IF(AND(F14=0,OR(AND($A14=$N$2,$B14&lt;$D14),AND($E14=$N$2,$D14&lt;$B14))),1,0)</f>
        <v>#REF!</v>
      </c>
      <c r="R14" t="e">
        <f t="shared" ref="R14:R24" si="52">IF(F14&gt;0,0,IF($A14=$N$2,$B14,IF($E14=$N$2,$D14,0)))</f>
        <v>#REF!</v>
      </c>
      <c r="S14" t="e">
        <f t="shared" ref="S14:S24" si="53">IF(F14&gt;0,0,IF($A14=$N$2,$D14,IF($E14=$N$2,$B14,0)))</f>
        <v>#REF!</v>
      </c>
      <c r="U14" t="e">
        <f t="shared" ref="U14:U24" si="54">IF(AND(F14=0,OR($A14=$U$2,$E14=$U$2)),1,0)</f>
        <v>#REF!</v>
      </c>
      <c r="V14" t="e">
        <f t="shared" ref="V14:V24" si="55">IF(AND(F14=0,OR(AND($A14=$U$2,$B14&gt;$D14),AND($E14=$U$2,$D14&gt;$B14))),1,0)</f>
        <v>#REF!</v>
      </c>
      <c r="W14" t="e">
        <f t="shared" ref="W14:W24" si="56">IF(AND(F14=0,U14=1,$B14=$D14),1,0)</f>
        <v>#REF!</v>
      </c>
      <c r="X14" t="e">
        <f t="shared" ref="X14:X24" si="57">IF(AND(F14=0,OR(AND($A14=$U$2,$B14&lt;$D14),AND($E14=$U$2,$D14&lt;$B14))),1,0)</f>
        <v>#REF!</v>
      </c>
      <c r="Y14" t="e">
        <f t="shared" ref="Y14:Y24" si="58">IF(F14&gt;0,0,IF($A14=$U$2,$B14,IF($E14=$U$2,$D14,0)))</f>
        <v>#REF!</v>
      </c>
      <c r="Z14" t="e">
        <f t="shared" ref="Z14:Z24" si="59">IF(F14&gt;0,0,IF($A14=$U$2,$D14,IF($E14=$U$2,$B14,0)))</f>
        <v>#REF!</v>
      </c>
      <c r="AB14" t="e">
        <f t="shared" ref="AB14:AB24" si="60">IF(AND(F14=0,OR($A14=$AB$2,$E14=$AB$2)),1,0)</f>
        <v>#REF!</v>
      </c>
      <c r="AC14" t="e">
        <f t="shared" ref="AC14:AC24" si="61">IF(AND(F14=0,OR(AND($A14=$AB$2,$B14&gt;$D14),AND($E14=$AB$2,$D14&gt;$B14))),1,0)</f>
        <v>#REF!</v>
      </c>
      <c r="AD14" t="e">
        <f t="shared" ref="AD14:AD24" si="62">IF(AND(F14=0,AB14=1,$B14=$D14),1,0)</f>
        <v>#REF!</v>
      </c>
      <c r="AE14" t="e">
        <f t="shared" ref="AE14:AE24" si="63">IF(AND(F14=0,OR(AND($A14=$AB$2,$B14&lt;$D14),AND($E14=$AB$2,$D14&lt;$B14))),1,0)</f>
        <v>#REF!</v>
      </c>
      <c r="AF14" t="e">
        <f t="shared" ref="AF14:AF24" si="64">IF(F14&gt;0,0,IF($A14=$AB$2,$B14,IF($E14=$AB$2,$D14,0)))</f>
        <v>#REF!</v>
      </c>
      <c r="AG14" t="e">
        <f t="shared" ref="AG14:AG24" si="65">IF(F14&gt;0,0,IF($A14=$AB$2,$D14,IF($E14=$AB$2,$B14,0)))</f>
        <v>#REF!</v>
      </c>
      <c r="AI14" t="e">
        <f t="shared" si="24"/>
        <v>#REF!</v>
      </c>
      <c r="AJ14" t="e">
        <f t="shared" si="25"/>
        <v>#REF!</v>
      </c>
      <c r="AK14" t="e">
        <f t="shared" si="26"/>
        <v>#REF!</v>
      </c>
      <c r="AL14" t="e">
        <f t="shared" si="27"/>
        <v>#REF!</v>
      </c>
      <c r="AM14" t="e">
        <f t="shared" si="28"/>
        <v>#REF!</v>
      </c>
      <c r="AN14" t="e">
        <f t="shared" si="29"/>
        <v>#REF!</v>
      </c>
      <c r="AP14" t="e">
        <f t="shared" si="30"/>
        <v>#REF!</v>
      </c>
      <c r="AQ14" t="e">
        <f t="shared" si="31"/>
        <v>#REF!</v>
      </c>
      <c r="AR14" t="e">
        <f t="shared" si="32"/>
        <v>#REF!</v>
      </c>
      <c r="AS14" t="e">
        <f t="shared" si="33"/>
        <v>#REF!</v>
      </c>
      <c r="AT14" t="e">
        <f t="shared" si="34"/>
        <v>#REF!</v>
      </c>
      <c r="AU14" t="e">
        <f t="shared" si="35"/>
        <v>#REF!</v>
      </c>
      <c r="AW14" t="e">
        <f t="shared" si="36"/>
        <v>#REF!</v>
      </c>
      <c r="AX14" t="e">
        <f t="shared" si="37"/>
        <v>#REF!</v>
      </c>
      <c r="AY14" t="e">
        <f t="shared" si="38"/>
        <v>#REF!</v>
      </c>
      <c r="AZ14" t="e">
        <f t="shared" si="39"/>
        <v>#REF!</v>
      </c>
      <c r="BA14" t="e">
        <f t="shared" si="40"/>
        <v>#REF!</v>
      </c>
      <c r="BB14" t="e">
        <f t="shared" si="41"/>
        <v>#REF!</v>
      </c>
    </row>
    <row r="15" spans="1:54" x14ac:dyDescent="0.2">
      <c r="A15" s="2" t="e">
        <f>#REF!</f>
        <v>#REF!</v>
      </c>
      <c r="B15" s="227" t="e">
        <f>IF(#REF!&lt;&gt;"",#REF!,"")</f>
        <v>#REF!</v>
      </c>
      <c r="C15" s="179" t="str">
        <f>'- C -'!D17</f>
        <v>-</v>
      </c>
      <c r="D15" s="227" t="e">
        <f>IF(#REF!&lt;&gt;"",#REF!,"")</f>
        <v>#REF!</v>
      </c>
      <c r="E15" s="3" t="e">
        <f>#REF!</f>
        <v>#REF!</v>
      </c>
      <c r="F15" s="227" t="e">
        <f>COUNTBLANK(#REF!:#REF!)</f>
        <v>#REF!</v>
      </c>
      <c r="G15" t="e">
        <f t="shared" si="42"/>
        <v>#REF!</v>
      </c>
      <c r="H15" t="e">
        <f t="shared" si="43"/>
        <v>#REF!</v>
      </c>
      <c r="I15" t="e">
        <f t="shared" si="44"/>
        <v>#REF!</v>
      </c>
      <c r="J15" t="e">
        <f t="shared" si="45"/>
        <v>#REF!</v>
      </c>
      <c r="K15" t="e">
        <f t="shared" si="46"/>
        <v>#REF!</v>
      </c>
      <c r="L15" t="e">
        <f t="shared" si="47"/>
        <v>#REF!</v>
      </c>
      <c r="N15" t="e">
        <f t="shared" si="48"/>
        <v>#REF!</v>
      </c>
      <c r="O15" t="e">
        <f t="shared" si="49"/>
        <v>#REF!</v>
      </c>
      <c r="P15" t="e">
        <f t="shared" si="50"/>
        <v>#REF!</v>
      </c>
      <c r="Q15" t="e">
        <f t="shared" si="51"/>
        <v>#REF!</v>
      </c>
      <c r="R15" t="e">
        <f t="shared" si="52"/>
        <v>#REF!</v>
      </c>
      <c r="S15" t="e">
        <f t="shared" si="53"/>
        <v>#REF!</v>
      </c>
      <c r="U15" t="e">
        <f t="shared" si="54"/>
        <v>#REF!</v>
      </c>
      <c r="V15" t="e">
        <f t="shared" si="55"/>
        <v>#REF!</v>
      </c>
      <c r="W15" t="e">
        <f t="shared" si="56"/>
        <v>#REF!</v>
      </c>
      <c r="X15" t="e">
        <f t="shared" si="57"/>
        <v>#REF!</v>
      </c>
      <c r="Y15" t="e">
        <f t="shared" si="58"/>
        <v>#REF!</v>
      </c>
      <c r="Z15" t="e">
        <f t="shared" si="59"/>
        <v>#REF!</v>
      </c>
      <c r="AB15" t="e">
        <f t="shared" si="60"/>
        <v>#REF!</v>
      </c>
      <c r="AC15" t="e">
        <f t="shared" si="61"/>
        <v>#REF!</v>
      </c>
      <c r="AD15" t="e">
        <f t="shared" si="62"/>
        <v>#REF!</v>
      </c>
      <c r="AE15" t="e">
        <f t="shared" si="63"/>
        <v>#REF!</v>
      </c>
      <c r="AF15" t="e">
        <f t="shared" si="64"/>
        <v>#REF!</v>
      </c>
      <c r="AG15" t="e">
        <f t="shared" si="65"/>
        <v>#REF!</v>
      </c>
      <c r="AI15" t="e">
        <f t="shared" si="24"/>
        <v>#REF!</v>
      </c>
      <c r="AJ15" t="e">
        <f t="shared" si="25"/>
        <v>#REF!</v>
      </c>
      <c r="AK15" t="e">
        <f t="shared" si="26"/>
        <v>#REF!</v>
      </c>
      <c r="AL15" t="e">
        <f t="shared" si="27"/>
        <v>#REF!</v>
      </c>
      <c r="AM15" t="e">
        <f t="shared" si="28"/>
        <v>#REF!</v>
      </c>
      <c r="AN15" t="e">
        <f t="shared" si="29"/>
        <v>#REF!</v>
      </c>
      <c r="AP15" t="e">
        <f t="shared" si="30"/>
        <v>#REF!</v>
      </c>
      <c r="AQ15" t="e">
        <f t="shared" si="31"/>
        <v>#REF!</v>
      </c>
      <c r="AR15" t="e">
        <f t="shared" si="32"/>
        <v>#REF!</v>
      </c>
      <c r="AS15" t="e">
        <f t="shared" si="33"/>
        <v>#REF!</v>
      </c>
      <c r="AT15" t="e">
        <f t="shared" si="34"/>
        <v>#REF!</v>
      </c>
      <c r="AU15" t="e">
        <f t="shared" si="35"/>
        <v>#REF!</v>
      </c>
      <c r="AW15" t="e">
        <f t="shared" si="36"/>
        <v>#REF!</v>
      </c>
      <c r="AX15" t="e">
        <f t="shared" si="37"/>
        <v>#REF!</v>
      </c>
      <c r="AY15" t="e">
        <f t="shared" si="38"/>
        <v>#REF!</v>
      </c>
      <c r="AZ15" t="e">
        <f t="shared" si="39"/>
        <v>#REF!</v>
      </c>
      <c r="BA15" t="e">
        <f t="shared" si="40"/>
        <v>#REF!</v>
      </c>
      <c r="BB15" t="e">
        <f t="shared" si="41"/>
        <v>#REF!</v>
      </c>
    </row>
    <row r="16" spans="1:54" x14ac:dyDescent="0.2">
      <c r="A16" s="2" t="e">
        <f>#REF!</f>
        <v>#REF!</v>
      </c>
      <c r="B16" s="227" t="e">
        <f>IF(#REF!&lt;&gt;"",#REF!,"")</f>
        <v>#REF!</v>
      </c>
      <c r="C16" s="179" t="str">
        <f>'- C -'!D18</f>
        <v>-</v>
      </c>
      <c r="D16" s="227" t="e">
        <f>IF(#REF!&lt;&gt;"",#REF!,"")</f>
        <v>#REF!</v>
      </c>
      <c r="E16" s="3" t="e">
        <f>#REF!</f>
        <v>#REF!</v>
      </c>
      <c r="F16" s="227" t="e">
        <f>COUNTBLANK(#REF!:#REF!)</f>
        <v>#REF!</v>
      </c>
      <c r="G16" t="e">
        <f t="shared" si="42"/>
        <v>#REF!</v>
      </c>
      <c r="H16" t="e">
        <f t="shared" si="43"/>
        <v>#REF!</v>
      </c>
      <c r="I16" t="e">
        <f t="shared" si="44"/>
        <v>#REF!</v>
      </c>
      <c r="J16" t="e">
        <f t="shared" si="45"/>
        <v>#REF!</v>
      </c>
      <c r="K16" t="e">
        <f t="shared" si="46"/>
        <v>#REF!</v>
      </c>
      <c r="L16" t="e">
        <f t="shared" si="47"/>
        <v>#REF!</v>
      </c>
      <c r="N16" t="e">
        <f t="shared" si="48"/>
        <v>#REF!</v>
      </c>
      <c r="O16" t="e">
        <f t="shared" si="49"/>
        <v>#REF!</v>
      </c>
      <c r="P16" t="e">
        <f t="shared" si="50"/>
        <v>#REF!</v>
      </c>
      <c r="Q16" t="e">
        <f t="shared" si="51"/>
        <v>#REF!</v>
      </c>
      <c r="R16" t="e">
        <f t="shared" si="52"/>
        <v>#REF!</v>
      </c>
      <c r="S16" t="e">
        <f t="shared" si="53"/>
        <v>#REF!</v>
      </c>
      <c r="U16" t="e">
        <f t="shared" si="54"/>
        <v>#REF!</v>
      </c>
      <c r="V16" t="e">
        <f t="shared" si="55"/>
        <v>#REF!</v>
      </c>
      <c r="W16" t="e">
        <f t="shared" si="56"/>
        <v>#REF!</v>
      </c>
      <c r="X16" t="e">
        <f t="shared" si="57"/>
        <v>#REF!</v>
      </c>
      <c r="Y16" t="e">
        <f t="shared" si="58"/>
        <v>#REF!</v>
      </c>
      <c r="Z16" t="e">
        <f t="shared" si="59"/>
        <v>#REF!</v>
      </c>
      <c r="AB16" t="e">
        <f t="shared" si="60"/>
        <v>#REF!</v>
      </c>
      <c r="AC16" t="e">
        <f t="shared" si="61"/>
        <v>#REF!</v>
      </c>
      <c r="AD16" t="e">
        <f t="shared" si="62"/>
        <v>#REF!</v>
      </c>
      <c r="AE16" t="e">
        <f t="shared" si="63"/>
        <v>#REF!</v>
      </c>
      <c r="AF16" t="e">
        <f t="shared" si="64"/>
        <v>#REF!</v>
      </c>
      <c r="AG16" t="e">
        <f t="shared" si="65"/>
        <v>#REF!</v>
      </c>
      <c r="AI16" t="e">
        <f t="shared" si="24"/>
        <v>#REF!</v>
      </c>
      <c r="AJ16" t="e">
        <f t="shared" si="25"/>
        <v>#REF!</v>
      </c>
      <c r="AK16" t="e">
        <f t="shared" si="26"/>
        <v>#REF!</v>
      </c>
      <c r="AL16" t="e">
        <f t="shared" si="27"/>
        <v>#REF!</v>
      </c>
      <c r="AM16" t="e">
        <f t="shared" si="28"/>
        <v>#REF!</v>
      </c>
      <c r="AN16" t="e">
        <f t="shared" si="29"/>
        <v>#REF!</v>
      </c>
      <c r="AP16" t="e">
        <f t="shared" si="30"/>
        <v>#REF!</v>
      </c>
      <c r="AQ16" t="e">
        <f t="shared" si="31"/>
        <v>#REF!</v>
      </c>
      <c r="AR16" t="e">
        <f t="shared" si="32"/>
        <v>#REF!</v>
      </c>
      <c r="AS16" t="e">
        <f t="shared" si="33"/>
        <v>#REF!</v>
      </c>
      <c r="AT16" t="e">
        <f t="shared" si="34"/>
        <v>#REF!</v>
      </c>
      <c r="AU16" t="e">
        <f t="shared" si="35"/>
        <v>#REF!</v>
      </c>
      <c r="AW16" t="e">
        <f t="shared" si="36"/>
        <v>#REF!</v>
      </c>
      <c r="AX16" t="e">
        <f t="shared" si="37"/>
        <v>#REF!</v>
      </c>
      <c r="AY16" t="e">
        <f t="shared" si="38"/>
        <v>#REF!</v>
      </c>
      <c r="AZ16" t="e">
        <f t="shared" si="39"/>
        <v>#REF!</v>
      </c>
      <c r="BA16" t="e">
        <f t="shared" si="40"/>
        <v>#REF!</v>
      </c>
      <c r="BB16" t="e">
        <f t="shared" si="41"/>
        <v>#REF!</v>
      </c>
    </row>
    <row r="17" spans="1:95" x14ac:dyDescent="0.2">
      <c r="A17" s="2" t="e">
        <f>#REF!</f>
        <v>#REF!</v>
      </c>
      <c r="B17" s="227" t="e">
        <f>IF(#REF!&lt;&gt;"",#REF!,"")</f>
        <v>#REF!</v>
      </c>
      <c r="C17" s="179" t="str">
        <f>'- C -'!D19</f>
        <v>-</v>
      </c>
      <c r="D17" s="227" t="e">
        <f>IF(#REF!&lt;&gt;"",#REF!,"")</f>
        <v>#REF!</v>
      </c>
      <c r="E17" s="3" t="e">
        <f>#REF!</f>
        <v>#REF!</v>
      </c>
      <c r="F17" s="227" t="e">
        <f>COUNTBLANK(#REF!:#REF!)</f>
        <v>#REF!</v>
      </c>
      <c r="G17" t="e">
        <f t="shared" si="42"/>
        <v>#REF!</v>
      </c>
      <c r="H17" t="e">
        <f t="shared" si="43"/>
        <v>#REF!</v>
      </c>
      <c r="I17" t="e">
        <f t="shared" si="44"/>
        <v>#REF!</v>
      </c>
      <c r="J17" t="e">
        <f t="shared" si="45"/>
        <v>#REF!</v>
      </c>
      <c r="K17" t="e">
        <f t="shared" si="46"/>
        <v>#REF!</v>
      </c>
      <c r="L17" t="e">
        <f t="shared" si="47"/>
        <v>#REF!</v>
      </c>
      <c r="N17" t="e">
        <f t="shared" si="48"/>
        <v>#REF!</v>
      </c>
      <c r="O17" t="e">
        <f t="shared" si="49"/>
        <v>#REF!</v>
      </c>
      <c r="P17" t="e">
        <f t="shared" si="50"/>
        <v>#REF!</v>
      </c>
      <c r="Q17" t="e">
        <f t="shared" si="51"/>
        <v>#REF!</v>
      </c>
      <c r="R17" t="e">
        <f t="shared" si="52"/>
        <v>#REF!</v>
      </c>
      <c r="S17" t="e">
        <f t="shared" si="53"/>
        <v>#REF!</v>
      </c>
      <c r="U17" t="e">
        <f t="shared" si="54"/>
        <v>#REF!</v>
      </c>
      <c r="V17" t="e">
        <f t="shared" si="55"/>
        <v>#REF!</v>
      </c>
      <c r="W17" t="e">
        <f t="shared" si="56"/>
        <v>#REF!</v>
      </c>
      <c r="X17" t="e">
        <f t="shared" si="57"/>
        <v>#REF!</v>
      </c>
      <c r="Y17" t="e">
        <f t="shared" si="58"/>
        <v>#REF!</v>
      </c>
      <c r="Z17" t="e">
        <f t="shared" si="59"/>
        <v>#REF!</v>
      </c>
      <c r="AB17" t="e">
        <f t="shared" si="60"/>
        <v>#REF!</v>
      </c>
      <c r="AC17" t="e">
        <f t="shared" si="61"/>
        <v>#REF!</v>
      </c>
      <c r="AD17" t="e">
        <f t="shared" si="62"/>
        <v>#REF!</v>
      </c>
      <c r="AE17" t="e">
        <f t="shared" si="63"/>
        <v>#REF!</v>
      </c>
      <c r="AF17" t="e">
        <f t="shared" si="64"/>
        <v>#REF!</v>
      </c>
      <c r="AG17" t="e">
        <f t="shared" si="65"/>
        <v>#REF!</v>
      </c>
      <c r="AI17" t="e">
        <f t="shared" si="24"/>
        <v>#REF!</v>
      </c>
      <c r="AJ17" t="e">
        <f t="shared" si="25"/>
        <v>#REF!</v>
      </c>
      <c r="AK17" t="e">
        <f t="shared" si="26"/>
        <v>#REF!</v>
      </c>
      <c r="AL17" t="e">
        <f t="shared" si="27"/>
        <v>#REF!</v>
      </c>
      <c r="AM17" t="e">
        <f t="shared" si="28"/>
        <v>#REF!</v>
      </c>
      <c r="AN17" t="e">
        <f t="shared" si="29"/>
        <v>#REF!</v>
      </c>
      <c r="AP17" t="e">
        <f t="shared" si="30"/>
        <v>#REF!</v>
      </c>
      <c r="AQ17" t="e">
        <f t="shared" si="31"/>
        <v>#REF!</v>
      </c>
      <c r="AR17" t="e">
        <f t="shared" si="32"/>
        <v>#REF!</v>
      </c>
      <c r="AS17" t="e">
        <f t="shared" si="33"/>
        <v>#REF!</v>
      </c>
      <c r="AT17" t="e">
        <f t="shared" si="34"/>
        <v>#REF!</v>
      </c>
      <c r="AU17" t="e">
        <f t="shared" si="35"/>
        <v>#REF!</v>
      </c>
      <c r="AW17" t="e">
        <f t="shared" si="36"/>
        <v>#REF!</v>
      </c>
      <c r="AX17" t="e">
        <f t="shared" si="37"/>
        <v>#REF!</v>
      </c>
      <c r="AY17" t="e">
        <f t="shared" si="38"/>
        <v>#REF!</v>
      </c>
      <c r="AZ17" t="e">
        <f t="shared" si="39"/>
        <v>#REF!</v>
      </c>
      <c r="BA17" t="e">
        <f t="shared" si="40"/>
        <v>#REF!</v>
      </c>
      <c r="BB17" t="e">
        <f t="shared" si="41"/>
        <v>#REF!</v>
      </c>
    </row>
    <row r="18" spans="1:95" x14ac:dyDescent="0.2">
      <c r="A18" s="2" t="e">
        <f>#REF!</f>
        <v>#REF!</v>
      </c>
      <c r="B18" s="227" t="e">
        <f>IF(#REF!&lt;&gt;"",#REF!,"")</f>
        <v>#REF!</v>
      </c>
      <c r="C18" s="179" t="str">
        <f>'- C -'!D20</f>
        <v>-</v>
      </c>
      <c r="D18" s="227" t="e">
        <f>IF(#REF!&lt;&gt;"",#REF!,"")</f>
        <v>#REF!</v>
      </c>
      <c r="E18" s="3" t="e">
        <f>#REF!</f>
        <v>#REF!</v>
      </c>
      <c r="F18" s="227" t="e">
        <f>COUNTBLANK(#REF!:#REF!)</f>
        <v>#REF!</v>
      </c>
      <c r="G18" t="e">
        <f t="shared" si="42"/>
        <v>#REF!</v>
      </c>
      <c r="H18" t="e">
        <f t="shared" si="43"/>
        <v>#REF!</v>
      </c>
      <c r="I18" t="e">
        <f t="shared" si="44"/>
        <v>#REF!</v>
      </c>
      <c r="J18" t="e">
        <f t="shared" si="45"/>
        <v>#REF!</v>
      </c>
      <c r="K18" t="e">
        <f t="shared" si="46"/>
        <v>#REF!</v>
      </c>
      <c r="L18" t="e">
        <f t="shared" si="47"/>
        <v>#REF!</v>
      </c>
      <c r="N18" t="e">
        <f t="shared" si="48"/>
        <v>#REF!</v>
      </c>
      <c r="O18" t="e">
        <f t="shared" si="49"/>
        <v>#REF!</v>
      </c>
      <c r="P18" t="e">
        <f t="shared" si="50"/>
        <v>#REF!</v>
      </c>
      <c r="Q18" t="e">
        <f t="shared" si="51"/>
        <v>#REF!</v>
      </c>
      <c r="R18" t="e">
        <f t="shared" si="52"/>
        <v>#REF!</v>
      </c>
      <c r="S18" t="e">
        <f t="shared" si="53"/>
        <v>#REF!</v>
      </c>
      <c r="U18" t="e">
        <f t="shared" si="54"/>
        <v>#REF!</v>
      </c>
      <c r="V18" t="e">
        <f t="shared" si="55"/>
        <v>#REF!</v>
      </c>
      <c r="W18" t="e">
        <f t="shared" si="56"/>
        <v>#REF!</v>
      </c>
      <c r="X18" t="e">
        <f t="shared" si="57"/>
        <v>#REF!</v>
      </c>
      <c r="Y18" t="e">
        <f t="shared" si="58"/>
        <v>#REF!</v>
      </c>
      <c r="Z18" t="e">
        <f t="shared" si="59"/>
        <v>#REF!</v>
      </c>
      <c r="AB18" t="e">
        <f t="shared" si="60"/>
        <v>#REF!</v>
      </c>
      <c r="AC18" t="e">
        <f t="shared" si="61"/>
        <v>#REF!</v>
      </c>
      <c r="AD18" t="e">
        <f t="shared" si="62"/>
        <v>#REF!</v>
      </c>
      <c r="AE18" t="e">
        <f t="shared" si="63"/>
        <v>#REF!</v>
      </c>
      <c r="AF18" t="e">
        <f t="shared" si="64"/>
        <v>#REF!</v>
      </c>
      <c r="AG18" t="e">
        <f t="shared" si="65"/>
        <v>#REF!</v>
      </c>
      <c r="AI18" t="e">
        <f t="shared" si="24"/>
        <v>#REF!</v>
      </c>
      <c r="AJ18" t="e">
        <f t="shared" si="25"/>
        <v>#REF!</v>
      </c>
      <c r="AK18" t="e">
        <f t="shared" si="26"/>
        <v>#REF!</v>
      </c>
      <c r="AL18" t="e">
        <f t="shared" si="27"/>
        <v>#REF!</v>
      </c>
      <c r="AM18" t="e">
        <f t="shared" si="28"/>
        <v>#REF!</v>
      </c>
      <c r="AN18" t="e">
        <f t="shared" si="29"/>
        <v>#REF!</v>
      </c>
      <c r="AP18" t="e">
        <f t="shared" si="30"/>
        <v>#REF!</v>
      </c>
      <c r="AQ18" t="e">
        <f t="shared" si="31"/>
        <v>#REF!</v>
      </c>
      <c r="AR18" t="e">
        <f t="shared" si="32"/>
        <v>#REF!</v>
      </c>
      <c r="AS18" t="e">
        <f t="shared" si="33"/>
        <v>#REF!</v>
      </c>
      <c r="AT18" t="e">
        <f t="shared" si="34"/>
        <v>#REF!</v>
      </c>
      <c r="AU18" t="e">
        <f t="shared" si="35"/>
        <v>#REF!</v>
      </c>
      <c r="AW18" t="e">
        <f t="shared" si="36"/>
        <v>#REF!</v>
      </c>
      <c r="AX18" t="e">
        <f t="shared" si="37"/>
        <v>#REF!</v>
      </c>
      <c r="AY18" t="e">
        <f t="shared" si="38"/>
        <v>#REF!</v>
      </c>
      <c r="AZ18" t="e">
        <f t="shared" si="39"/>
        <v>#REF!</v>
      </c>
      <c r="BA18" t="e">
        <f t="shared" si="40"/>
        <v>#REF!</v>
      </c>
      <c r="BB18" t="e">
        <f t="shared" si="41"/>
        <v>#REF!</v>
      </c>
    </row>
    <row r="19" spans="1:95" x14ac:dyDescent="0.2">
      <c r="A19" s="2" t="e">
        <f>#REF!</f>
        <v>#REF!</v>
      </c>
      <c r="B19" s="227" t="e">
        <f>IF(#REF!&lt;&gt;"",#REF!,"")</f>
        <v>#REF!</v>
      </c>
      <c r="C19" s="179">
        <f>'- C -'!D21</f>
        <v>0</v>
      </c>
      <c r="D19" s="227" t="e">
        <f>IF(#REF!&lt;&gt;"",#REF!,"")</f>
        <v>#REF!</v>
      </c>
      <c r="E19" s="3">
        <f>'- C -'!F21</f>
        <v>0</v>
      </c>
      <c r="F19" s="227" t="e">
        <f>COUNTBLANK(#REF!:#REF!)</f>
        <v>#REF!</v>
      </c>
      <c r="G19" t="e">
        <f t="shared" si="42"/>
        <v>#REF!</v>
      </c>
      <c r="H19" t="e">
        <f t="shared" si="43"/>
        <v>#REF!</v>
      </c>
      <c r="I19" t="e">
        <f t="shared" si="44"/>
        <v>#REF!</v>
      </c>
      <c r="J19" t="e">
        <f t="shared" si="45"/>
        <v>#REF!</v>
      </c>
      <c r="K19" t="e">
        <f t="shared" si="46"/>
        <v>#REF!</v>
      </c>
      <c r="L19" t="e">
        <f t="shared" si="47"/>
        <v>#REF!</v>
      </c>
      <c r="N19" t="e">
        <f t="shared" si="48"/>
        <v>#REF!</v>
      </c>
      <c r="O19" t="e">
        <f t="shared" si="49"/>
        <v>#REF!</v>
      </c>
      <c r="P19" t="e">
        <f t="shared" si="50"/>
        <v>#REF!</v>
      </c>
      <c r="Q19" t="e">
        <f t="shared" si="51"/>
        <v>#REF!</v>
      </c>
      <c r="R19" t="e">
        <f t="shared" si="52"/>
        <v>#REF!</v>
      </c>
      <c r="S19" t="e">
        <f t="shared" si="53"/>
        <v>#REF!</v>
      </c>
      <c r="U19" t="e">
        <f t="shared" si="54"/>
        <v>#REF!</v>
      </c>
      <c r="V19" t="e">
        <f t="shared" si="55"/>
        <v>#REF!</v>
      </c>
      <c r="W19" t="e">
        <f t="shared" si="56"/>
        <v>#REF!</v>
      </c>
      <c r="X19" t="e">
        <f t="shared" si="57"/>
        <v>#REF!</v>
      </c>
      <c r="Y19" t="e">
        <f t="shared" si="58"/>
        <v>#REF!</v>
      </c>
      <c r="Z19" t="e">
        <f t="shared" si="59"/>
        <v>#REF!</v>
      </c>
      <c r="AB19" t="e">
        <f t="shared" si="60"/>
        <v>#REF!</v>
      </c>
      <c r="AC19" t="e">
        <f t="shared" si="61"/>
        <v>#REF!</v>
      </c>
      <c r="AD19" t="e">
        <f t="shared" si="62"/>
        <v>#REF!</v>
      </c>
      <c r="AE19" t="e">
        <f t="shared" si="63"/>
        <v>#REF!</v>
      </c>
      <c r="AF19" t="e">
        <f t="shared" si="64"/>
        <v>#REF!</v>
      </c>
      <c r="AG19" t="e">
        <f t="shared" si="65"/>
        <v>#REF!</v>
      </c>
      <c r="AI19" t="e">
        <f t="shared" si="24"/>
        <v>#REF!</v>
      </c>
      <c r="AJ19" t="e">
        <f t="shared" si="25"/>
        <v>#REF!</v>
      </c>
      <c r="AK19" t="e">
        <f t="shared" si="26"/>
        <v>#REF!</v>
      </c>
      <c r="AL19" t="e">
        <f t="shared" si="27"/>
        <v>#REF!</v>
      </c>
      <c r="AM19" t="e">
        <f t="shared" si="28"/>
        <v>#REF!</v>
      </c>
      <c r="AN19" t="e">
        <f t="shared" si="29"/>
        <v>#REF!</v>
      </c>
      <c r="AP19" t="e">
        <f t="shared" si="30"/>
        <v>#REF!</v>
      </c>
      <c r="AQ19" t="e">
        <f t="shared" si="31"/>
        <v>#REF!</v>
      </c>
      <c r="AR19" t="e">
        <f t="shared" si="32"/>
        <v>#REF!</v>
      </c>
      <c r="AS19" t="e">
        <f t="shared" si="33"/>
        <v>#REF!</v>
      </c>
      <c r="AT19" t="e">
        <f t="shared" si="34"/>
        <v>#REF!</v>
      </c>
      <c r="AU19" t="e">
        <f t="shared" si="35"/>
        <v>#REF!</v>
      </c>
      <c r="AW19" t="e">
        <f t="shared" si="36"/>
        <v>#REF!</v>
      </c>
      <c r="AX19" t="e">
        <f t="shared" si="37"/>
        <v>#REF!</v>
      </c>
      <c r="AY19" t="e">
        <f t="shared" si="38"/>
        <v>#REF!</v>
      </c>
      <c r="AZ19" t="e">
        <f t="shared" si="39"/>
        <v>#REF!</v>
      </c>
      <c r="BA19" t="e">
        <f t="shared" si="40"/>
        <v>#REF!</v>
      </c>
      <c r="BB19" t="e">
        <f t="shared" si="41"/>
        <v>#REF!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27" t="e">
        <f>IF(#REF!&lt;&gt;"",#REF!,"")</f>
        <v>#REF!</v>
      </c>
      <c r="E20" s="3">
        <f>'- C -'!F22</f>
        <v>0</v>
      </c>
      <c r="F20" s="227" t="e">
        <f>COUNTBLANK(#REF!:#REF!)</f>
        <v>#REF!</v>
      </c>
      <c r="G20" t="e">
        <f t="shared" si="42"/>
        <v>#REF!</v>
      </c>
      <c r="H20" t="e">
        <f t="shared" si="43"/>
        <v>#REF!</v>
      </c>
      <c r="I20" t="e">
        <f t="shared" si="44"/>
        <v>#REF!</v>
      </c>
      <c r="J20" t="e">
        <f t="shared" si="45"/>
        <v>#REF!</v>
      </c>
      <c r="K20" t="e">
        <f t="shared" si="46"/>
        <v>#REF!</v>
      </c>
      <c r="L20" t="e">
        <f t="shared" si="47"/>
        <v>#REF!</v>
      </c>
      <c r="N20" t="e">
        <f t="shared" si="48"/>
        <v>#REF!</v>
      </c>
      <c r="O20" t="e">
        <f t="shared" si="49"/>
        <v>#REF!</v>
      </c>
      <c r="P20" t="e">
        <f t="shared" si="50"/>
        <v>#REF!</v>
      </c>
      <c r="Q20" t="e">
        <f t="shared" si="51"/>
        <v>#REF!</v>
      </c>
      <c r="R20" t="e">
        <f t="shared" si="52"/>
        <v>#REF!</v>
      </c>
      <c r="S20" t="e">
        <f t="shared" si="53"/>
        <v>#REF!</v>
      </c>
      <c r="U20" t="e">
        <f t="shared" si="54"/>
        <v>#REF!</v>
      </c>
      <c r="V20" t="e">
        <f t="shared" si="55"/>
        <v>#REF!</v>
      </c>
      <c r="W20" t="e">
        <f t="shared" si="56"/>
        <v>#REF!</v>
      </c>
      <c r="X20" t="e">
        <f t="shared" si="57"/>
        <v>#REF!</v>
      </c>
      <c r="Y20" t="e">
        <f t="shared" si="58"/>
        <v>#REF!</v>
      </c>
      <c r="Z20" t="e">
        <f t="shared" si="59"/>
        <v>#REF!</v>
      </c>
      <c r="AB20" t="e">
        <f t="shared" si="60"/>
        <v>#REF!</v>
      </c>
      <c r="AC20" t="e">
        <f t="shared" si="61"/>
        <v>#REF!</v>
      </c>
      <c r="AD20" t="e">
        <f t="shared" si="62"/>
        <v>#REF!</v>
      </c>
      <c r="AE20" t="e">
        <f t="shared" si="63"/>
        <v>#REF!</v>
      </c>
      <c r="AF20" t="e">
        <f t="shared" si="64"/>
        <v>#REF!</v>
      </c>
      <c r="AG20" t="e">
        <f t="shared" si="65"/>
        <v>#REF!</v>
      </c>
      <c r="AI20" t="e">
        <f t="shared" si="24"/>
        <v>#REF!</v>
      </c>
      <c r="AJ20" t="e">
        <f t="shared" si="25"/>
        <v>#REF!</v>
      </c>
      <c r="AK20" t="e">
        <f t="shared" si="26"/>
        <v>#REF!</v>
      </c>
      <c r="AL20" t="e">
        <f t="shared" si="27"/>
        <v>#REF!</v>
      </c>
      <c r="AM20" t="e">
        <f t="shared" si="28"/>
        <v>#REF!</v>
      </c>
      <c r="AN20" t="e">
        <f t="shared" si="29"/>
        <v>#REF!</v>
      </c>
      <c r="AP20" t="e">
        <f t="shared" si="30"/>
        <v>#REF!</v>
      </c>
      <c r="AQ20" t="e">
        <f t="shared" si="31"/>
        <v>#REF!</v>
      </c>
      <c r="AR20" t="e">
        <f t="shared" si="32"/>
        <v>#REF!</v>
      </c>
      <c r="AS20" t="e">
        <f t="shared" si="33"/>
        <v>#REF!</v>
      </c>
      <c r="AT20" t="e">
        <f t="shared" si="34"/>
        <v>#REF!</v>
      </c>
      <c r="AU20" t="e">
        <f t="shared" si="35"/>
        <v>#REF!</v>
      </c>
      <c r="AW20" t="e">
        <f t="shared" si="36"/>
        <v>#REF!</v>
      </c>
      <c r="AX20" t="e">
        <f t="shared" si="37"/>
        <v>#REF!</v>
      </c>
      <c r="AY20" t="e">
        <f t="shared" si="38"/>
        <v>#REF!</v>
      </c>
      <c r="AZ20" t="e">
        <f t="shared" si="39"/>
        <v>#REF!</v>
      </c>
      <c r="BA20" t="e">
        <f t="shared" si="40"/>
        <v>#REF!</v>
      </c>
      <c r="BB20" t="e">
        <f t="shared" si="41"/>
        <v>#REF!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27" t="e">
        <f>IF(#REF!&lt;&gt;"",#REF!,"")</f>
        <v>#REF!</v>
      </c>
      <c r="E21" s="3">
        <f>'- C -'!F23</f>
        <v>0</v>
      </c>
      <c r="F21" s="227" t="e">
        <f>COUNTBLANK(#REF!:#REF!)</f>
        <v>#REF!</v>
      </c>
      <c r="G21" t="e">
        <f t="shared" si="42"/>
        <v>#REF!</v>
      </c>
      <c r="H21" t="e">
        <f t="shared" si="43"/>
        <v>#REF!</v>
      </c>
      <c r="I21" t="e">
        <f t="shared" si="44"/>
        <v>#REF!</v>
      </c>
      <c r="J21" t="e">
        <f t="shared" si="45"/>
        <v>#REF!</v>
      </c>
      <c r="K21" t="e">
        <f t="shared" si="46"/>
        <v>#REF!</v>
      </c>
      <c r="L21" t="e">
        <f t="shared" si="47"/>
        <v>#REF!</v>
      </c>
      <c r="N21" t="e">
        <f t="shared" si="48"/>
        <v>#REF!</v>
      </c>
      <c r="O21" t="e">
        <f t="shared" si="49"/>
        <v>#REF!</v>
      </c>
      <c r="P21" t="e">
        <f t="shared" si="50"/>
        <v>#REF!</v>
      </c>
      <c r="Q21" t="e">
        <f t="shared" si="51"/>
        <v>#REF!</v>
      </c>
      <c r="R21" t="e">
        <f t="shared" si="52"/>
        <v>#REF!</v>
      </c>
      <c r="S21" t="e">
        <f t="shared" si="53"/>
        <v>#REF!</v>
      </c>
      <c r="U21" t="e">
        <f t="shared" si="54"/>
        <v>#REF!</v>
      </c>
      <c r="V21" t="e">
        <f t="shared" si="55"/>
        <v>#REF!</v>
      </c>
      <c r="W21" t="e">
        <f t="shared" si="56"/>
        <v>#REF!</v>
      </c>
      <c r="X21" t="e">
        <f t="shared" si="57"/>
        <v>#REF!</v>
      </c>
      <c r="Y21" t="e">
        <f t="shared" si="58"/>
        <v>#REF!</v>
      </c>
      <c r="Z21" t="e">
        <f t="shared" si="59"/>
        <v>#REF!</v>
      </c>
      <c r="AB21" t="e">
        <f t="shared" si="60"/>
        <v>#REF!</v>
      </c>
      <c r="AC21" t="e">
        <f t="shared" si="61"/>
        <v>#REF!</v>
      </c>
      <c r="AD21" t="e">
        <f t="shared" si="62"/>
        <v>#REF!</v>
      </c>
      <c r="AE21" t="e">
        <f t="shared" si="63"/>
        <v>#REF!</v>
      </c>
      <c r="AF21" t="e">
        <f t="shared" si="64"/>
        <v>#REF!</v>
      </c>
      <c r="AG21" t="e">
        <f t="shared" si="65"/>
        <v>#REF!</v>
      </c>
      <c r="AI21" t="e">
        <f t="shared" si="24"/>
        <v>#REF!</v>
      </c>
      <c r="AJ21" t="e">
        <f t="shared" si="25"/>
        <v>#REF!</v>
      </c>
      <c r="AK21" t="e">
        <f t="shared" si="26"/>
        <v>#REF!</v>
      </c>
      <c r="AL21" t="e">
        <f t="shared" si="27"/>
        <v>#REF!</v>
      </c>
      <c r="AM21" t="e">
        <f t="shared" si="28"/>
        <v>#REF!</v>
      </c>
      <c r="AN21" t="e">
        <f t="shared" si="29"/>
        <v>#REF!</v>
      </c>
      <c r="AP21" t="e">
        <f t="shared" si="30"/>
        <v>#REF!</v>
      </c>
      <c r="AQ21" t="e">
        <f t="shared" si="31"/>
        <v>#REF!</v>
      </c>
      <c r="AR21" t="e">
        <f t="shared" si="32"/>
        <v>#REF!</v>
      </c>
      <c r="AS21" t="e">
        <f t="shared" si="33"/>
        <v>#REF!</v>
      </c>
      <c r="AT21" t="e">
        <f t="shared" si="34"/>
        <v>#REF!</v>
      </c>
      <c r="AU21" t="e">
        <f t="shared" si="35"/>
        <v>#REF!</v>
      </c>
      <c r="AW21" t="e">
        <f t="shared" si="36"/>
        <v>#REF!</v>
      </c>
      <c r="AX21" t="e">
        <f t="shared" si="37"/>
        <v>#REF!</v>
      </c>
      <c r="AY21" t="e">
        <f t="shared" si="38"/>
        <v>#REF!</v>
      </c>
      <c r="AZ21" t="e">
        <f t="shared" si="39"/>
        <v>#REF!</v>
      </c>
      <c r="BA21" t="e">
        <f t="shared" si="40"/>
        <v>#REF!</v>
      </c>
      <c r="BB21" t="e">
        <f t="shared" si="41"/>
        <v>#REF!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27" t="e">
        <f>IF(#REF!&lt;&gt;"",#REF!,"")</f>
        <v>#REF!</v>
      </c>
      <c r="E22" s="3">
        <f>'- C -'!F24</f>
        <v>0</v>
      </c>
      <c r="F22" s="227" t="e">
        <f>COUNTBLANK(#REF!:#REF!)</f>
        <v>#REF!</v>
      </c>
      <c r="G22" t="e">
        <f t="shared" si="42"/>
        <v>#REF!</v>
      </c>
      <c r="H22" t="e">
        <f t="shared" si="43"/>
        <v>#REF!</v>
      </c>
      <c r="I22" t="e">
        <f t="shared" si="44"/>
        <v>#REF!</v>
      </c>
      <c r="J22" t="e">
        <f t="shared" si="45"/>
        <v>#REF!</v>
      </c>
      <c r="K22" t="e">
        <f t="shared" si="46"/>
        <v>#REF!</v>
      </c>
      <c r="L22" t="e">
        <f t="shared" si="47"/>
        <v>#REF!</v>
      </c>
      <c r="N22" t="e">
        <f t="shared" si="48"/>
        <v>#REF!</v>
      </c>
      <c r="O22" t="e">
        <f t="shared" si="49"/>
        <v>#REF!</v>
      </c>
      <c r="P22" t="e">
        <f t="shared" si="50"/>
        <v>#REF!</v>
      </c>
      <c r="Q22" t="e">
        <f t="shared" si="51"/>
        <v>#REF!</v>
      </c>
      <c r="R22" t="e">
        <f t="shared" si="52"/>
        <v>#REF!</v>
      </c>
      <c r="S22" t="e">
        <f t="shared" si="53"/>
        <v>#REF!</v>
      </c>
      <c r="U22" t="e">
        <f t="shared" si="54"/>
        <v>#REF!</v>
      </c>
      <c r="V22" t="e">
        <f t="shared" si="55"/>
        <v>#REF!</v>
      </c>
      <c r="W22" t="e">
        <f t="shared" si="56"/>
        <v>#REF!</v>
      </c>
      <c r="X22" t="e">
        <f t="shared" si="57"/>
        <v>#REF!</v>
      </c>
      <c r="Y22" t="e">
        <f t="shared" si="58"/>
        <v>#REF!</v>
      </c>
      <c r="Z22" t="e">
        <f t="shared" si="59"/>
        <v>#REF!</v>
      </c>
      <c r="AB22" t="e">
        <f t="shared" si="60"/>
        <v>#REF!</v>
      </c>
      <c r="AC22" t="e">
        <f t="shared" si="61"/>
        <v>#REF!</v>
      </c>
      <c r="AD22" t="e">
        <f t="shared" si="62"/>
        <v>#REF!</v>
      </c>
      <c r="AE22" t="e">
        <f t="shared" si="63"/>
        <v>#REF!</v>
      </c>
      <c r="AF22" t="e">
        <f t="shared" si="64"/>
        <v>#REF!</v>
      </c>
      <c r="AG22" t="e">
        <f t="shared" si="65"/>
        <v>#REF!</v>
      </c>
      <c r="AI22" t="e">
        <f t="shared" si="24"/>
        <v>#REF!</v>
      </c>
      <c r="AJ22" t="e">
        <f t="shared" si="25"/>
        <v>#REF!</v>
      </c>
      <c r="AK22" t="e">
        <f t="shared" si="26"/>
        <v>#REF!</v>
      </c>
      <c r="AL22" t="e">
        <f t="shared" si="27"/>
        <v>#REF!</v>
      </c>
      <c r="AM22" t="e">
        <f t="shared" si="28"/>
        <v>#REF!</v>
      </c>
      <c r="AN22" t="e">
        <f t="shared" si="29"/>
        <v>#REF!</v>
      </c>
      <c r="AP22" t="e">
        <f t="shared" si="30"/>
        <v>#REF!</v>
      </c>
      <c r="AQ22" t="e">
        <f t="shared" si="31"/>
        <v>#REF!</v>
      </c>
      <c r="AR22" t="e">
        <f t="shared" si="32"/>
        <v>#REF!</v>
      </c>
      <c r="AS22" t="e">
        <f t="shared" si="33"/>
        <v>#REF!</v>
      </c>
      <c r="AT22" t="e">
        <f t="shared" si="34"/>
        <v>#REF!</v>
      </c>
      <c r="AU22" t="e">
        <f t="shared" si="35"/>
        <v>#REF!</v>
      </c>
      <c r="AW22" t="e">
        <f t="shared" si="36"/>
        <v>#REF!</v>
      </c>
      <c r="AX22" t="e">
        <f t="shared" si="37"/>
        <v>#REF!</v>
      </c>
      <c r="AY22" t="e">
        <f t="shared" si="38"/>
        <v>#REF!</v>
      </c>
      <c r="AZ22" t="e">
        <f t="shared" si="39"/>
        <v>#REF!</v>
      </c>
      <c r="BA22" t="e">
        <f t="shared" si="40"/>
        <v>#REF!</v>
      </c>
      <c r="BB22" t="e">
        <f t="shared" si="41"/>
        <v>#REF!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27" t="e">
        <f>IF(#REF!&lt;&gt;"",#REF!,"")</f>
        <v>#REF!</v>
      </c>
      <c r="E23" s="3">
        <f>'- C -'!F25</f>
        <v>0</v>
      </c>
      <c r="F23" s="227" t="e">
        <f>COUNTBLANK(#REF!:#REF!)</f>
        <v>#REF!</v>
      </c>
      <c r="G23" t="e">
        <f t="shared" si="42"/>
        <v>#REF!</v>
      </c>
      <c r="H23" t="e">
        <f t="shared" si="43"/>
        <v>#REF!</v>
      </c>
      <c r="I23" t="e">
        <f t="shared" si="44"/>
        <v>#REF!</v>
      </c>
      <c r="J23" t="e">
        <f t="shared" si="45"/>
        <v>#REF!</v>
      </c>
      <c r="K23" t="e">
        <f t="shared" si="46"/>
        <v>#REF!</v>
      </c>
      <c r="L23" t="e">
        <f t="shared" si="47"/>
        <v>#REF!</v>
      </c>
      <c r="N23" t="e">
        <f t="shared" si="48"/>
        <v>#REF!</v>
      </c>
      <c r="O23" t="e">
        <f t="shared" si="49"/>
        <v>#REF!</v>
      </c>
      <c r="P23" t="e">
        <f t="shared" si="50"/>
        <v>#REF!</v>
      </c>
      <c r="Q23" t="e">
        <f t="shared" si="51"/>
        <v>#REF!</v>
      </c>
      <c r="R23" t="e">
        <f t="shared" si="52"/>
        <v>#REF!</v>
      </c>
      <c r="S23" t="e">
        <f t="shared" si="53"/>
        <v>#REF!</v>
      </c>
      <c r="U23" t="e">
        <f t="shared" si="54"/>
        <v>#REF!</v>
      </c>
      <c r="V23" t="e">
        <f t="shared" si="55"/>
        <v>#REF!</v>
      </c>
      <c r="W23" t="e">
        <f t="shared" si="56"/>
        <v>#REF!</v>
      </c>
      <c r="X23" t="e">
        <f t="shared" si="57"/>
        <v>#REF!</v>
      </c>
      <c r="Y23" t="e">
        <f t="shared" si="58"/>
        <v>#REF!</v>
      </c>
      <c r="Z23" t="e">
        <f t="shared" si="59"/>
        <v>#REF!</v>
      </c>
      <c r="AB23" t="e">
        <f t="shared" si="60"/>
        <v>#REF!</v>
      </c>
      <c r="AC23" t="e">
        <f t="shared" si="61"/>
        <v>#REF!</v>
      </c>
      <c r="AD23" t="e">
        <f t="shared" si="62"/>
        <v>#REF!</v>
      </c>
      <c r="AE23" t="e">
        <f t="shared" si="63"/>
        <v>#REF!</v>
      </c>
      <c r="AF23" t="e">
        <f t="shared" si="64"/>
        <v>#REF!</v>
      </c>
      <c r="AG23" t="e">
        <f t="shared" si="65"/>
        <v>#REF!</v>
      </c>
      <c r="AI23" t="e">
        <f t="shared" si="24"/>
        <v>#REF!</v>
      </c>
      <c r="AJ23" t="e">
        <f t="shared" si="25"/>
        <v>#REF!</v>
      </c>
      <c r="AK23" t="e">
        <f t="shared" si="26"/>
        <v>#REF!</v>
      </c>
      <c r="AL23" t="e">
        <f t="shared" si="27"/>
        <v>#REF!</v>
      </c>
      <c r="AM23" t="e">
        <f t="shared" si="28"/>
        <v>#REF!</v>
      </c>
      <c r="AN23" t="e">
        <f t="shared" si="29"/>
        <v>#REF!</v>
      </c>
      <c r="AP23" t="e">
        <f t="shared" si="30"/>
        <v>#REF!</v>
      </c>
      <c r="AQ23" t="e">
        <f t="shared" si="31"/>
        <v>#REF!</v>
      </c>
      <c r="AR23" t="e">
        <f t="shared" si="32"/>
        <v>#REF!</v>
      </c>
      <c r="AS23" t="e">
        <f t="shared" si="33"/>
        <v>#REF!</v>
      </c>
      <c r="AT23" t="e">
        <f t="shared" si="34"/>
        <v>#REF!</v>
      </c>
      <c r="AU23" t="e">
        <f t="shared" si="35"/>
        <v>#REF!</v>
      </c>
      <c r="AW23" t="e">
        <f t="shared" si="36"/>
        <v>#REF!</v>
      </c>
      <c r="AX23" t="e">
        <f t="shared" si="37"/>
        <v>#REF!</v>
      </c>
      <c r="AY23" t="e">
        <f t="shared" si="38"/>
        <v>#REF!</v>
      </c>
      <c r="AZ23" t="e">
        <f t="shared" si="39"/>
        <v>#REF!</v>
      </c>
      <c r="BA23" t="e">
        <f t="shared" si="40"/>
        <v>#REF!</v>
      </c>
      <c r="BB23" t="e">
        <f t="shared" si="41"/>
        <v>#REF!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27" t="e">
        <f>IF(#REF!&lt;&gt;"",#REF!,"")</f>
        <v>#REF!</v>
      </c>
      <c r="E24" s="3">
        <f>'- C -'!F26</f>
        <v>0</v>
      </c>
      <c r="F24" s="227" t="e">
        <f>COUNTBLANK(#REF!:#REF!)</f>
        <v>#REF!</v>
      </c>
      <c r="G24" t="e">
        <f t="shared" si="42"/>
        <v>#REF!</v>
      </c>
      <c r="H24" t="e">
        <f t="shared" si="43"/>
        <v>#REF!</v>
      </c>
      <c r="I24" t="e">
        <f t="shared" si="44"/>
        <v>#REF!</v>
      </c>
      <c r="J24" t="e">
        <f t="shared" si="45"/>
        <v>#REF!</v>
      </c>
      <c r="K24" t="e">
        <f t="shared" si="46"/>
        <v>#REF!</v>
      </c>
      <c r="L24" t="e">
        <f t="shared" si="47"/>
        <v>#REF!</v>
      </c>
      <c r="N24" t="e">
        <f t="shared" si="48"/>
        <v>#REF!</v>
      </c>
      <c r="O24" t="e">
        <f t="shared" si="49"/>
        <v>#REF!</v>
      </c>
      <c r="P24" t="e">
        <f t="shared" si="50"/>
        <v>#REF!</v>
      </c>
      <c r="Q24" t="e">
        <f t="shared" si="51"/>
        <v>#REF!</v>
      </c>
      <c r="R24" t="e">
        <f t="shared" si="52"/>
        <v>#REF!</v>
      </c>
      <c r="S24" t="e">
        <f t="shared" si="53"/>
        <v>#REF!</v>
      </c>
      <c r="U24" t="e">
        <f t="shared" si="54"/>
        <v>#REF!</v>
      </c>
      <c r="V24" t="e">
        <f t="shared" si="55"/>
        <v>#REF!</v>
      </c>
      <c r="W24" t="e">
        <f t="shared" si="56"/>
        <v>#REF!</v>
      </c>
      <c r="X24" t="e">
        <f t="shared" si="57"/>
        <v>#REF!</v>
      </c>
      <c r="Y24" t="e">
        <f t="shared" si="58"/>
        <v>#REF!</v>
      </c>
      <c r="Z24" t="e">
        <f t="shared" si="59"/>
        <v>#REF!</v>
      </c>
      <c r="AB24" t="e">
        <f t="shared" si="60"/>
        <v>#REF!</v>
      </c>
      <c r="AC24" t="e">
        <f t="shared" si="61"/>
        <v>#REF!</v>
      </c>
      <c r="AD24" t="e">
        <f t="shared" si="62"/>
        <v>#REF!</v>
      </c>
      <c r="AE24" t="e">
        <f t="shared" si="63"/>
        <v>#REF!</v>
      </c>
      <c r="AF24" t="e">
        <f t="shared" si="64"/>
        <v>#REF!</v>
      </c>
      <c r="AG24" t="e">
        <f t="shared" si="65"/>
        <v>#REF!</v>
      </c>
      <c r="AI24" t="e">
        <f t="shared" si="24"/>
        <v>#REF!</v>
      </c>
      <c r="AJ24" t="e">
        <f t="shared" si="25"/>
        <v>#REF!</v>
      </c>
      <c r="AK24" t="e">
        <f t="shared" si="26"/>
        <v>#REF!</v>
      </c>
      <c r="AL24" t="e">
        <f t="shared" si="27"/>
        <v>#REF!</v>
      </c>
      <c r="AM24" t="e">
        <f t="shared" si="28"/>
        <v>#REF!</v>
      </c>
      <c r="AN24" t="e">
        <f t="shared" si="29"/>
        <v>#REF!</v>
      </c>
      <c r="AP24" t="e">
        <f t="shared" si="30"/>
        <v>#REF!</v>
      </c>
      <c r="AQ24" t="e">
        <f t="shared" si="31"/>
        <v>#REF!</v>
      </c>
      <c r="AR24" t="e">
        <f t="shared" si="32"/>
        <v>#REF!</v>
      </c>
      <c r="AS24" t="e">
        <f t="shared" si="33"/>
        <v>#REF!</v>
      </c>
      <c r="AT24" t="e">
        <f t="shared" si="34"/>
        <v>#REF!</v>
      </c>
      <c r="AU24" t="e">
        <f t="shared" si="35"/>
        <v>#REF!</v>
      </c>
      <c r="AW24" t="e">
        <f t="shared" si="36"/>
        <v>#REF!</v>
      </c>
      <c r="AX24" t="e">
        <f t="shared" si="37"/>
        <v>#REF!</v>
      </c>
      <c r="AY24" t="e">
        <f t="shared" si="38"/>
        <v>#REF!</v>
      </c>
      <c r="AZ24" t="e">
        <f t="shared" si="39"/>
        <v>#REF!</v>
      </c>
      <c r="BA24" t="e">
        <f t="shared" si="40"/>
        <v>#REF!</v>
      </c>
      <c r="BB24" t="e">
        <f t="shared" si="41"/>
        <v>#REF!</v>
      </c>
    </row>
    <row r="25" spans="1:95" x14ac:dyDescent="0.2">
      <c r="G25" t="e">
        <f t="shared" ref="G25:L25" si="66">SUM(G4:G24)</f>
        <v>#REF!</v>
      </c>
      <c r="H25" t="e">
        <f t="shared" si="66"/>
        <v>#REF!</v>
      </c>
      <c r="I25" t="e">
        <f t="shared" si="66"/>
        <v>#REF!</v>
      </c>
      <c r="J25" t="e">
        <f t="shared" si="66"/>
        <v>#REF!</v>
      </c>
      <c r="K25" t="e">
        <f t="shared" si="66"/>
        <v>#REF!</v>
      </c>
      <c r="L25" t="e">
        <f t="shared" si="66"/>
        <v>#REF!</v>
      </c>
      <c r="M25" t="e">
        <f>H25*3+I25</f>
        <v>#REF!</v>
      </c>
      <c r="N25" t="e">
        <f t="shared" ref="N25:S25" si="67">SUM(N4:N24)</f>
        <v>#REF!</v>
      </c>
      <c r="O25" t="e">
        <f t="shared" si="67"/>
        <v>#REF!</v>
      </c>
      <c r="P25" t="e">
        <f t="shared" si="67"/>
        <v>#REF!</v>
      </c>
      <c r="Q25" t="e">
        <f t="shared" si="67"/>
        <v>#REF!</v>
      </c>
      <c r="R25" t="e">
        <f t="shared" si="67"/>
        <v>#REF!</v>
      </c>
      <c r="S25" t="e">
        <f t="shared" si="67"/>
        <v>#REF!</v>
      </c>
      <c r="T25" t="e">
        <f>O25*3+P25</f>
        <v>#REF!</v>
      </c>
      <c r="U25" t="e">
        <f t="shared" ref="U25:Z25" si="68">SUM(U4:U24)</f>
        <v>#REF!</v>
      </c>
      <c r="V25" t="e">
        <f t="shared" si="68"/>
        <v>#REF!</v>
      </c>
      <c r="W25" t="e">
        <f t="shared" si="68"/>
        <v>#REF!</v>
      </c>
      <c r="X25" t="e">
        <f t="shared" si="68"/>
        <v>#REF!</v>
      </c>
      <c r="Y25" t="e">
        <f t="shared" si="68"/>
        <v>#REF!</v>
      </c>
      <c r="Z25" t="e">
        <f t="shared" si="68"/>
        <v>#REF!</v>
      </c>
      <c r="AA25" t="e">
        <f>V25*3+W25</f>
        <v>#REF!</v>
      </c>
      <c r="AB25" t="e">
        <f t="shared" ref="AB25:AG25" si="69">SUM(AB4:AB24)</f>
        <v>#REF!</v>
      </c>
      <c r="AC25" t="e">
        <f t="shared" si="69"/>
        <v>#REF!</v>
      </c>
      <c r="AD25" t="e">
        <f t="shared" si="69"/>
        <v>#REF!</v>
      </c>
      <c r="AE25" t="e">
        <f t="shared" si="69"/>
        <v>#REF!</v>
      </c>
      <c r="AF25" t="e">
        <f t="shared" si="69"/>
        <v>#REF!</v>
      </c>
      <c r="AG25" t="e">
        <f t="shared" si="69"/>
        <v>#REF!</v>
      </c>
      <c r="AH25" t="e">
        <f>AC25*3+AD25</f>
        <v>#REF!</v>
      </c>
      <c r="AI25" t="e">
        <f t="shared" ref="AI25:AN25" si="70">SUM(AI4:AI24)</f>
        <v>#REF!</v>
      </c>
      <c r="AJ25" t="e">
        <f t="shared" si="70"/>
        <v>#REF!</v>
      </c>
      <c r="AK25" t="e">
        <f t="shared" si="70"/>
        <v>#REF!</v>
      </c>
      <c r="AL25" t="e">
        <f t="shared" si="70"/>
        <v>#REF!</v>
      </c>
      <c r="AM25" t="e">
        <f t="shared" si="70"/>
        <v>#REF!</v>
      </c>
      <c r="AN25" t="e">
        <f t="shared" si="70"/>
        <v>#REF!</v>
      </c>
      <c r="AO25" t="e">
        <f>AJ25*3+AK25</f>
        <v>#REF!</v>
      </c>
      <c r="AP25" t="e">
        <f t="shared" ref="AP25:AU25" si="71">SUM(AP4:AP24)</f>
        <v>#REF!</v>
      </c>
      <c r="AQ25" t="e">
        <f t="shared" si="71"/>
        <v>#REF!</v>
      </c>
      <c r="AR25" t="e">
        <f t="shared" si="71"/>
        <v>#REF!</v>
      </c>
      <c r="AS25" t="e">
        <f t="shared" si="71"/>
        <v>#REF!</v>
      </c>
      <c r="AT25" t="e">
        <f t="shared" si="71"/>
        <v>#REF!</v>
      </c>
      <c r="AU25" t="e">
        <f t="shared" si="71"/>
        <v>#REF!</v>
      </c>
      <c r="AV25" t="e">
        <f>AQ25*3+AR25</f>
        <v>#REF!</v>
      </c>
      <c r="AW25" t="e">
        <f t="shared" ref="AW25:BB25" si="72">SUM(AW4:AW24)</f>
        <v>#REF!</v>
      </c>
      <c r="AX25" t="e">
        <f t="shared" si="72"/>
        <v>#REF!</v>
      </c>
      <c r="AY25" t="e">
        <f t="shared" si="72"/>
        <v>#REF!</v>
      </c>
      <c r="AZ25" t="e">
        <f t="shared" si="72"/>
        <v>#REF!</v>
      </c>
      <c r="BA25" t="e">
        <f t="shared" si="72"/>
        <v>#REF!</v>
      </c>
      <c r="BB25" t="e">
        <f t="shared" si="72"/>
        <v>#REF!</v>
      </c>
      <c r="BC25" t="e">
        <f>AX25*3+AY25</f>
        <v>#REF!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t="s">
        <v>86</v>
      </c>
      <c r="AI32" t="s">
        <v>87</v>
      </c>
      <c r="AM32" t="s">
        <v>24</v>
      </c>
      <c r="AQ32" t="s">
        <v>25</v>
      </c>
      <c r="AU32" t="s">
        <v>72</v>
      </c>
      <c r="AY32" t="s">
        <v>88</v>
      </c>
      <c r="BC32" t="s">
        <v>89</v>
      </c>
      <c r="BG32" t="s">
        <v>26</v>
      </c>
      <c r="BK32" t="s">
        <v>73</v>
      </c>
      <c r="BO32" t="s">
        <v>90</v>
      </c>
      <c r="BS32" t="s">
        <v>91</v>
      </c>
      <c r="BW32" t="s">
        <v>74</v>
      </c>
      <c r="CA32" t="s">
        <v>92</v>
      </c>
      <c r="CE32" t="s">
        <v>93</v>
      </c>
      <c r="CI32" t="s">
        <v>94</v>
      </c>
      <c r="CM32" t="s">
        <v>95</v>
      </c>
      <c r="CQ32" t="s">
        <v>75</v>
      </c>
    </row>
    <row r="33" spans="6:97" x14ac:dyDescent="0.2">
      <c r="F33" t="e">
        <f>G2</f>
        <v>#REF!</v>
      </c>
      <c r="G33" t="e">
        <f t="shared" ref="G33:M33" si="73">G25</f>
        <v>#REF!</v>
      </c>
      <c r="H33" t="e">
        <f t="shared" si="73"/>
        <v>#REF!</v>
      </c>
      <c r="I33" t="e">
        <f t="shared" si="73"/>
        <v>#REF!</v>
      </c>
      <c r="J33" t="e">
        <f t="shared" si="73"/>
        <v>#REF!</v>
      </c>
      <c r="K33" t="e">
        <f t="shared" si="73"/>
        <v>#REF!</v>
      </c>
      <c r="L33" t="e">
        <f t="shared" si="73"/>
        <v>#REF!</v>
      </c>
      <c r="M33" t="e">
        <f t="shared" si="73"/>
        <v>#REF!</v>
      </c>
      <c r="O33" t="e">
        <f>IF($M33&gt;=$M34,$F33,$F34)</f>
        <v>#REF!</v>
      </c>
      <c r="P33" t="e">
        <f t="shared" ref="P33:P39" si="74">VLOOKUP(O33,$F$33:$M$42,8,FALSE)</f>
        <v>#REF!</v>
      </c>
      <c r="S33" t="e">
        <f>IF($P33&gt;=$P35,$O33,$O35)</f>
        <v>#REF!</v>
      </c>
      <c r="T33" t="e">
        <f t="shared" ref="T33:T39" si="75">VLOOKUP(S33,$O$33:$P$42,2,FALSE)</f>
        <v>#REF!</v>
      </c>
      <c r="W33" t="e">
        <f>IF($T33&gt;=$T36,$S33,$S36)</f>
        <v>#REF!</v>
      </c>
      <c r="X33" t="e">
        <f t="shared" ref="X33:X39" si="76">VLOOKUP(W33,$S$33:$T$42,2,FALSE)</f>
        <v>#REF!</v>
      </c>
      <c r="AA33" t="e">
        <f>IF($X33&gt;=$X37,$W33,$W37)</f>
        <v>#REF!</v>
      </c>
      <c r="AB33" t="e">
        <f>VLOOKUP(AA33,W33:X42,2,FALSE)</f>
        <v>#REF!</v>
      </c>
      <c r="AE33" t="e">
        <f>IF($AB33&gt;=$AB38,$AA33,$AA38)</f>
        <v>#REF!</v>
      </c>
      <c r="AF33" t="e">
        <f>VLOOKUP(AE33,AA33:AB42,2,FALSE)</f>
        <v>#REF!</v>
      </c>
      <c r="AI33" t="e">
        <f>IF($AF33&gt;=$AF39,$AE33,$AE39)</f>
        <v>#REF!</v>
      </c>
      <c r="AJ33" t="e">
        <f>VLOOKUP(AI33,AE33:AF42,2,FALSE)</f>
        <v>#REF!</v>
      </c>
      <c r="AM33" t="e">
        <f>AI33</f>
        <v>#REF!</v>
      </c>
      <c r="AN33" t="e">
        <f>VLOOKUP(AM33,AI33:AJ42,2,FALSE)</f>
        <v>#REF!</v>
      </c>
      <c r="AQ33" t="e">
        <f>AM33</f>
        <v>#REF!</v>
      </c>
      <c r="AR33" t="e">
        <f>VLOOKUP(AQ33,AM33:AN42,2,FALSE)</f>
        <v>#REF!</v>
      </c>
      <c r="AU33" t="e">
        <f>AQ33</f>
        <v>#REF!</v>
      </c>
      <c r="AV33" t="e">
        <f>VLOOKUP(AU33,AQ33:AR42,2,FALSE)</f>
        <v>#REF!</v>
      </c>
      <c r="AY33" t="e">
        <f>AU33</f>
        <v>#REF!</v>
      </c>
      <c r="AZ33" t="e">
        <f>VLOOKUP(AY33,AU33:AV42,2,FALSE)</f>
        <v>#REF!</v>
      </c>
      <c r="BC33" t="e">
        <f>AY33</f>
        <v>#REF!</v>
      </c>
      <c r="BD33" t="e">
        <f>VLOOKUP(BC33,AY33:AZ42,2,FALSE)</f>
        <v>#REF!</v>
      </c>
      <c r="BG33" t="e">
        <f>BC33</f>
        <v>#REF!</v>
      </c>
      <c r="BH33" t="e">
        <f>VLOOKUP(BG33,BC33:BD42,2,FALSE)</f>
        <v>#REF!</v>
      </c>
      <c r="BK33" t="e">
        <f>BG33</f>
        <v>#REF!</v>
      </c>
      <c r="BL33" t="e">
        <f>VLOOKUP(BK33,BG33:BH42,2,FALSE)</f>
        <v>#REF!</v>
      </c>
      <c r="BO33" t="e">
        <f>BK33</f>
        <v>#REF!</v>
      </c>
      <c r="BP33" t="e">
        <f>VLOOKUP(BO33,BK33:BL42,2,FALSE)</f>
        <v>#REF!</v>
      </c>
      <c r="BS33" t="e">
        <f>BO33</f>
        <v>#REF!</v>
      </c>
      <c r="BT33" t="e">
        <f>VLOOKUP(BS33,BO33:BP42,2,FALSE)</f>
        <v>#REF!</v>
      </c>
      <c r="BW33" t="e">
        <f>BS33</f>
        <v>#REF!</v>
      </c>
      <c r="BX33" t="e">
        <f>VLOOKUP(BW33,BS33:BT42,2,FALSE)</f>
        <v>#REF!</v>
      </c>
      <c r="CA33" t="e">
        <f>BW33</f>
        <v>#REF!</v>
      </c>
      <c r="CB33" t="e">
        <f>VLOOKUP(CA33,BW33:BX42,2,FALSE)</f>
        <v>#REF!</v>
      </c>
      <c r="CE33" t="e">
        <f>CA33</f>
        <v>#REF!</v>
      </c>
      <c r="CF33" t="e">
        <f>VLOOKUP(CE33,CA33:CB42,2,FALSE)</f>
        <v>#REF!</v>
      </c>
      <c r="CI33" t="e">
        <f>CE33</f>
        <v>#REF!</v>
      </c>
      <c r="CJ33" t="e">
        <f>VLOOKUP(CI33,CE33:CF42,2,FALSE)</f>
        <v>#REF!</v>
      </c>
      <c r="CM33" t="e">
        <f>CI33</f>
        <v>#REF!</v>
      </c>
      <c r="CN33" t="e">
        <f>VLOOKUP(CM33,CI33:CJ42,2,FALSE)</f>
        <v>#REF!</v>
      </c>
      <c r="CQ33" t="e">
        <f>CM33</f>
        <v>#REF!</v>
      </c>
      <c r="CR33" t="e">
        <f>VLOOKUP(CQ33,CM33:CN42,2,FALSE)</f>
        <v>#REF!</v>
      </c>
    </row>
    <row r="34" spans="6:97" x14ac:dyDescent="0.2">
      <c r="F34" t="e">
        <f>N2</f>
        <v>#REF!</v>
      </c>
      <c r="G34" t="e">
        <f t="shared" ref="G34:L34" si="77">N25</f>
        <v>#REF!</v>
      </c>
      <c r="H34" t="e">
        <f t="shared" si="77"/>
        <v>#REF!</v>
      </c>
      <c r="I34" t="e">
        <f t="shared" si="77"/>
        <v>#REF!</v>
      </c>
      <c r="J34" t="e">
        <f t="shared" si="77"/>
        <v>#REF!</v>
      </c>
      <c r="K34" t="e">
        <f t="shared" si="77"/>
        <v>#REF!</v>
      </c>
      <c r="L34" t="e">
        <f t="shared" si="77"/>
        <v>#REF!</v>
      </c>
      <c r="M34" t="e">
        <f>T25</f>
        <v>#REF!</v>
      </c>
      <c r="O34" t="e">
        <f>IF($M34&lt;=$M33,$F34,$F33)</f>
        <v>#REF!</v>
      </c>
      <c r="P34" t="e">
        <f t="shared" si="74"/>
        <v>#REF!</v>
      </c>
      <c r="S34" t="e">
        <f>O34</f>
        <v>#REF!</v>
      </c>
      <c r="T34" t="e">
        <f t="shared" si="75"/>
        <v>#REF!</v>
      </c>
      <c r="W34" t="e">
        <f>S34</f>
        <v>#REF!</v>
      </c>
      <c r="X34" t="e">
        <f t="shared" si="76"/>
        <v>#REF!</v>
      </c>
      <c r="AA34" t="e">
        <f>W34</f>
        <v>#REF!</v>
      </c>
      <c r="AB34" t="e">
        <f>VLOOKUP(AA34,W33:X42,2,FALSE)</f>
        <v>#REF!</v>
      </c>
      <c r="AE34" t="e">
        <f>AA34</f>
        <v>#REF!</v>
      </c>
      <c r="AF34" t="e">
        <f>VLOOKUP(AE34,AA33:AB42,2,FALSE)</f>
        <v>#REF!</v>
      </c>
      <c r="AI34" t="e">
        <f>AE34</f>
        <v>#REF!</v>
      </c>
      <c r="AJ34" t="e">
        <f>VLOOKUP(AI34,AE33:AF42,2,FALSE)</f>
        <v>#REF!</v>
      </c>
      <c r="AM34" t="e">
        <f>IF($AJ34&gt;=$AJ35,$AI34,$AI35)</f>
        <v>#REF!</v>
      </c>
      <c r="AN34" t="e">
        <f>VLOOKUP(AM34,AI33:AJ42,2,FALSE)</f>
        <v>#REF!</v>
      </c>
      <c r="AQ34" t="e">
        <f>IF($AN34&gt;=$AN36,$AM34,$AM36)</f>
        <v>#REF!</v>
      </c>
      <c r="AR34" t="e">
        <f>VLOOKUP(AQ34,AM33:AN42,2,FALSE)</f>
        <v>#REF!</v>
      </c>
      <c r="AU34" t="e">
        <f>IF($AR34&gt;=$AR37,$AQ34,$AQ37)</f>
        <v>#REF!</v>
      </c>
      <c r="AV34" t="e">
        <f>VLOOKUP(AU34,AQ33:AR42,2,FALSE)</f>
        <v>#REF!</v>
      </c>
      <c r="AY34" t="e">
        <f>IF($AV34&gt;=$AV38,$AU34,$AU38)</f>
        <v>#REF!</v>
      </c>
      <c r="AZ34" t="e">
        <f>VLOOKUP(AY34,AU33:AV42,2,FALSE)</f>
        <v>#REF!</v>
      </c>
      <c r="BC34" t="e">
        <f>IF($AZ34&gt;=$AZ39,$AY34,$AY39)</f>
        <v>#REF!</v>
      </c>
      <c r="BD34" t="e">
        <f>VLOOKUP(BC34,AY33:AZ42,2,FALSE)</f>
        <v>#REF!</v>
      </c>
      <c r="BG34" t="e">
        <f>BC34</f>
        <v>#REF!</v>
      </c>
      <c r="BH34" t="e">
        <f>VLOOKUP(BG34,BC33:BD42,2,FALSE)</f>
        <v>#REF!</v>
      </c>
      <c r="BK34" t="e">
        <f>BG34</f>
        <v>#REF!</v>
      </c>
      <c r="BL34" t="e">
        <f>VLOOKUP(BK34,BG33:BH42,2,FALSE)</f>
        <v>#REF!</v>
      </c>
      <c r="BO34" t="e">
        <f>BK34</f>
        <v>#REF!</v>
      </c>
      <c r="BP34" t="e">
        <f>VLOOKUP(BO34,BK33:BL42,2,FALSE)</f>
        <v>#REF!</v>
      </c>
      <c r="BS34" t="e">
        <f>BO34</f>
        <v>#REF!</v>
      </c>
      <c r="BT34" t="e">
        <f>VLOOKUP(BS34,BO33:BP42,2,FALSE)</f>
        <v>#REF!</v>
      </c>
      <c r="BW34" t="e">
        <f>BS34</f>
        <v>#REF!</v>
      </c>
      <c r="BX34" t="e">
        <f>VLOOKUP(BW34,BS33:BT42,2,FALSE)</f>
        <v>#REF!</v>
      </c>
      <c r="CA34" t="e">
        <f>BW34</f>
        <v>#REF!</v>
      </c>
      <c r="CB34" t="e">
        <f>VLOOKUP(CA34,BW33:BX42,2,FALSE)</f>
        <v>#REF!</v>
      </c>
      <c r="CE34" t="e">
        <f>CA34</f>
        <v>#REF!</v>
      </c>
      <c r="CF34" t="e">
        <f>VLOOKUP(CE34,CA33:CB42,2,FALSE)</f>
        <v>#REF!</v>
      </c>
      <c r="CI34" t="e">
        <f>CE34</f>
        <v>#REF!</v>
      </c>
      <c r="CJ34" t="e">
        <f>VLOOKUP(CI34,CE33:CF42,2,FALSE)</f>
        <v>#REF!</v>
      </c>
      <c r="CM34" t="e">
        <f>CI34</f>
        <v>#REF!</v>
      </c>
      <c r="CN34" t="e">
        <f>VLOOKUP(CM34,CI33:CJ42,2,FALSE)</f>
        <v>#REF!</v>
      </c>
      <c r="CQ34" t="e">
        <f>CM34</f>
        <v>#REF!</v>
      </c>
      <c r="CR34" t="e">
        <f>VLOOKUP(CQ34,CM33:CN42,2,FALSE)</f>
        <v>#REF!</v>
      </c>
    </row>
    <row r="35" spans="6:97" x14ac:dyDescent="0.2">
      <c r="F35" t="e">
        <f>U2</f>
        <v>#REF!</v>
      </c>
      <c r="G35" t="e">
        <f t="shared" ref="G35:M35" si="78">U25</f>
        <v>#REF!</v>
      </c>
      <c r="H35" t="e">
        <f t="shared" si="78"/>
        <v>#REF!</v>
      </c>
      <c r="I35" t="e">
        <f t="shared" si="78"/>
        <v>#REF!</v>
      </c>
      <c r="J35" t="e">
        <f t="shared" si="78"/>
        <v>#REF!</v>
      </c>
      <c r="K35" t="e">
        <f t="shared" si="78"/>
        <v>#REF!</v>
      </c>
      <c r="L35" t="e">
        <f t="shared" si="78"/>
        <v>#REF!</v>
      </c>
      <c r="M35" t="e">
        <f t="shared" si="78"/>
        <v>#REF!</v>
      </c>
      <c r="O35" t="e">
        <f>F35</f>
        <v>#REF!</v>
      </c>
      <c r="P35" t="e">
        <f t="shared" si="74"/>
        <v>#REF!</v>
      </c>
      <c r="S35" t="e">
        <f>IF($P35&lt;=$P33,$O35,$O33)</f>
        <v>#REF!</v>
      </c>
      <c r="T35" t="e">
        <f t="shared" si="75"/>
        <v>#REF!</v>
      </c>
      <c r="W35" t="e">
        <f>S35</f>
        <v>#REF!</v>
      </c>
      <c r="X35" t="e">
        <f t="shared" si="76"/>
        <v>#REF!</v>
      </c>
      <c r="AA35" t="e">
        <f>W35</f>
        <v>#REF!</v>
      </c>
      <c r="AB35" t="e">
        <f>VLOOKUP(AA35,W33:X42,2,FALSE)</f>
        <v>#REF!</v>
      </c>
      <c r="AE35" t="e">
        <f>AA35</f>
        <v>#REF!</v>
      </c>
      <c r="AF35" t="e">
        <f>VLOOKUP(AE35,AA33:AB42,2,FALSE)</f>
        <v>#REF!</v>
      </c>
      <c r="AI35" t="e">
        <f>AE35</f>
        <v>#REF!</v>
      </c>
      <c r="AJ35" t="e">
        <f>VLOOKUP(AI35,AE33:AF42,2,FALSE)</f>
        <v>#REF!</v>
      </c>
      <c r="AM35" t="e">
        <f>IF($AJ35&lt;=$AJ34,$AI35,$AI34)</f>
        <v>#REF!</v>
      </c>
      <c r="AN35" t="e">
        <f>VLOOKUP(AM35,AI33:AJ42,2,FALSE)</f>
        <v>#REF!</v>
      </c>
      <c r="AQ35" t="e">
        <f>AM35</f>
        <v>#REF!</v>
      </c>
      <c r="AR35" t="e">
        <f>VLOOKUP(AQ35,AM33:AN42,2,FALSE)</f>
        <v>#REF!</v>
      </c>
      <c r="AU35" t="e">
        <f>AQ35</f>
        <v>#REF!</v>
      </c>
      <c r="AV35" t="e">
        <f>VLOOKUP(AU35,AQ33:AR42,2,FALSE)</f>
        <v>#REF!</v>
      </c>
      <c r="AY35" t="e">
        <f>AU35</f>
        <v>#REF!</v>
      </c>
      <c r="AZ35" t="e">
        <f>VLOOKUP(AY35,AU33:AV42,2,FALSE)</f>
        <v>#REF!</v>
      </c>
      <c r="BC35" t="e">
        <f>AY35</f>
        <v>#REF!</v>
      </c>
      <c r="BD35" t="e">
        <f>VLOOKUP(BC35,AY33:AZ42,2,FALSE)</f>
        <v>#REF!</v>
      </c>
      <c r="BG35" t="e">
        <f>IF($BD35&gt;=$BD36,$BC35,$BC36)</f>
        <v>#REF!</v>
      </c>
      <c r="BH35" t="e">
        <f>VLOOKUP(BG35,BC33:BD42,2,FALSE)</f>
        <v>#REF!</v>
      </c>
      <c r="BK35" t="e">
        <f>IF($BH35&gt;=$BH37,$BG35,$BG37)</f>
        <v>#REF!</v>
      </c>
      <c r="BL35" t="e">
        <f>VLOOKUP(BK35,BG33:BH42,2,FALSE)</f>
        <v>#REF!</v>
      </c>
      <c r="BO35" t="e">
        <f>IF($BL35&gt;=$BL38,$BK35,$BK38)</f>
        <v>#REF!</v>
      </c>
      <c r="BP35" t="e">
        <f>VLOOKUP(BO35,BK33:BL42,2,FALSE)</f>
        <v>#REF!</v>
      </c>
      <c r="BS35" t="e">
        <f>IF($BP35&gt;=$BP39,$BO35,$BO39)</f>
        <v>#REF!</v>
      </c>
      <c r="BT35" t="e">
        <f>VLOOKUP(BS35,BO33:BP42,2,FALSE)</f>
        <v>#REF!</v>
      </c>
      <c r="BW35" t="e">
        <f>BS35</f>
        <v>#REF!</v>
      </c>
      <c r="BX35" t="e">
        <f>VLOOKUP(BW35,BS33:BT42,2,FALSE)</f>
        <v>#REF!</v>
      </c>
      <c r="CA35" t="e">
        <f>BW35</f>
        <v>#REF!</v>
      </c>
      <c r="CB35" t="e">
        <f>VLOOKUP(CA35,BW33:BX42,2,FALSE)</f>
        <v>#REF!</v>
      </c>
      <c r="CE35" t="e">
        <f>CA35</f>
        <v>#REF!</v>
      </c>
      <c r="CF35" t="e">
        <f>VLOOKUP(CE35,CA33:CB42,2,FALSE)</f>
        <v>#REF!</v>
      </c>
      <c r="CI35" t="e">
        <f>CE35</f>
        <v>#REF!</v>
      </c>
      <c r="CJ35" t="e">
        <f>VLOOKUP(CI35,CE33:CF42,2,FALSE)</f>
        <v>#REF!</v>
      </c>
      <c r="CM35" t="e">
        <f>CI35</f>
        <v>#REF!</v>
      </c>
      <c r="CN35" t="e">
        <f>VLOOKUP(CM35,CI33:CJ42,2,FALSE)</f>
        <v>#REF!</v>
      </c>
      <c r="CQ35" t="e">
        <f>CM35</f>
        <v>#REF!</v>
      </c>
      <c r="CR35" t="e">
        <f>VLOOKUP(CQ35,CM33:CN42,2,FALSE)</f>
        <v>#REF!</v>
      </c>
    </row>
    <row r="36" spans="6:97" x14ac:dyDescent="0.2">
      <c r="F36" t="e">
        <f>AB2</f>
        <v>#REF!</v>
      </c>
      <c r="G36" t="e">
        <f t="shared" ref="G36:M36" si="79">AB25</f>
        <v>#REF!</v>
      </c>
      <c r="H36" t="e">
        <f t="shared" si="79"/>
        <v>#REF!</v>
      </c>
      <c r="I36" t="e">
        <f t="shared" si="79"/>
        <v>#REF!</v>
      </c>
      <c r="J36" t="e">
        <f t="shared" si="79"/>
        <v>#REF!</v>
      </c>
      <c r="K36" t="e">
        <f t="shared" si="79"/>
        <v>#REF!</v>
      </c>
      <c r="L36" t="e">
        <f t="shared" si="79"/>
        <v>#REF!</v>
      </c>
      <c r="M36" t="e">
        <f t="shared" si="79"/>
        <v>#REF!</v>
      </c>
      <c r="O36" t="e">
        <f>F36</f>
        <v>#REF!</v>
      </c>
      <c r="P36" t="e">
        <f t="shared" si="74"/>
        <v>#REF!</v>
      </c>
      <c r="S36" t="e">
        <f>O36</f>
        <v>#REF!</v>
      </c>
      <c r="T36" t="e">
        <f t="shared" si="75"/>
        <v>#REF!</v>
      </c>
      <c r="W36" t="e">
        <f>IF($T36&lt;=$T33,$S36,$S33)</f>
        <v>#REF!</v>
      </c>
      <c r="X36" t="e">
        <f t="shared" si="76"/>
        <v>#REF!</v>
      </c>
      <c r="AA36" t="e">
        <f>W36</f>
        <v>#REF!</v>
      </c>
      <c r="AB36" t="e">
        <f>VLOOKUP(AA36,W33:X42,2,FALSE)</f>
        <v>#REF!</v>
      </c>
      <c r="AE36" t="e">
        <f>AA36</f>
        <v>#REF!</v>
      </c>
      <c r="AF36" t="e">
        <f>VLOOKUP(AE36,AA33:AB42,2,FALSE)</f>
        <v>#REF!</v>
      </c>
      <c r="AI36" t="e">
        <f>AE36</f>
        <v>#REF!</v>
      </c>
      <c r="AJ36" t="e">
        <f>VLOOKUP(AI36,AE33:AF42,2,FALSE)</f>
        <v>#REF!</v>
      </c>
      <c r="AM36" t="e">
        <f>AI36</f>
        <v>#REF!</v>
      </c>
      <c r="AN36" t="e">
        <f>VLOOKUP(AM36,AI33:AJ42,2,FALSE)</f>
        <v>#REF!</v>
      </c>
      <c r="AQ36" t="e">
        <f>IF($AN36&lt;=$AN34,$AM36,$AM34)</f>
        <v>#REF!</v>
      </c>
      <c r="AR36" t="e">
        <f>VLOOKUP(AQ36,AM33:AN42,2,FALSE)</f>
        <v>#REF!</v>
      </c>
      <c r="AU36" t="e">
        <f>AQ36</f>
        <v>#REF!</v>
      </c>
      <c r="AV36" t="e">
        <f>VLOOKUP(AU36,AQ33:AR42,2,FALSE)</f>
        <v>#REF!</v>
      </c>
      <c r="AY36" t="e">
        <f>AU36</f>
        <v>#REF!</v>
      </c>
      <c r="AZ36" t="e">
        <f>VLOOKUP(AY36,AU33:AV42,2,FALSE)</f>
        <v>#REF!</v>
      </c>
      <c r="BC36" t="e">
        <f>AY36</f>
        <v>#REF!</v>
      </c>
      <c r="BD36" t="e">
        <f>VLOOKUP(BC36,AY33:AZ42,2,FALSE)</f>
        <v>#REF!</v>
      </c>
      <c r="BG36" t="e">
        <f>IF($BD36&lt;=$BD35,$BC36,$BC35)</f>
        <v>#REF!</v>
      </c>
      <c r="BH36" t="e">
        <f>VLOOKUP(BG36,BC33:BD42,2,FALSE)</f>
        <v>#REF!</v>
      </c>
      <c r="BK36" t="e">
        <f>BG36</f>
        <v>#REF!</v>
      </c>
      <c r="BL36" t="e">
        <f>VLOOKUP(BK36,BG33:BH42,2,FALSE)</f>
        <v>#REF!</v>
      </c>
      <c r="BO36" t="e">
        <f>BK36</f>
        <v>#REF!</v>
      </c>
      <c r="BP36" t="e">
        <f>VLOOKUP(BO36,BK33:BL42,2,FALSE)</f>
        <v>#REF!</v>
      </c>
      <c r="BS36" t="e">
        <f>BO36</f>
        <v>#REF!</v>
      </c>
      <c r="BT36" t="e">
        <f>VLOOKUP(BS36,BO33:BP42,2,FALSE)</f>
        <v>#REF!</v>
      </c>
      <c r="BW36" t="e">
        <f>IF($BT36&gt;=$BT37,$BS36,$BS37)</f>
        <v>#REF!</v>
      </c>
      <c r="BX36" t="e">
        <f>VLOOKUP(BW36,BS33:BT42,2,FALSE)</f>
        <v>#REF!</v>
      </c>
      <c r="CA36" t="e">
        <f>IF($BX36&gt;=$BX38,$BW36,$BW38)</f>
        <v>#REF!</v>
      </c>
      <c r="CB36" t="e">
        <f>VLOOKUP(CA36,BW33:BX42,2,FALSE)</f>
        <v>#REF!</v>
      </c>
      <c r="CE36" t="e">
        <f>IF($CB36&gt;=$CB39,$CA36,$CA39)</f>
        <v>#REF!</v>
      </c>
      <c r="CF36" t="e">
        <f>VLOOKUP(CE36,CA33:CB42,2,FALSE)</f>
        <v>#REF!</v>
      </c>
      <c r="CI36" t="e">
        <f>CE36</f>
        <v>#REF!</v>
      </c>
      <c r="CJ36" t="e">
        <f>VLOOKUP(CI36,CE33:CF42,2,FALSE)</f>
        <v>#REF!</v>
      </c>
      <c r="CM36" t="e">
        <f>CI36</f>
        <v>#REF!</v>
      </c>
      <c r="CN36" t="e">
        <f>VLOOKUP(CM36,CI33:CJ42,2,FALSE)</f>
        <v>#REF!</v>
      </c>
      <c r="CQ36" t="e">
        <f>CM36</f>
        <v>#REF!</v>
      </c>
      <c r="CR36" t="e">
        <f>VLOOKUP(CQ36,CM33:CN42,2,FALSE)</f>
        <v>#REF!</v>
      </c>
    </row>
    <row r="37" spans="6:97" x14ac:dyDescent="0.2">
      <c r="F37" t="e">
        <f>AI2</f>
        <v>#REF!</v>
      </c>
      <c r="G37" t="e">
        <f>AI25</f>
        <v>#REF!</v>
      </c>
      <c r="H37" t="e">
        <f t="shared" ref="H37:M37" si="80">AJ25</f>
        <v>#REF!</v>
      </c>
      <c r="I37" t="e">
        <f t="shared" si="80"/>
        <v>#REF!</v>
      </c>
      <c r="J37" t="e">
        <f t="shared" si="80"/>
        <v>#REF!</v>
      </c>
      <c r="K37" t="e">
        <f t="shared" si="80"/>
        <v>#REF!</v>
      </c>
      <c r="L37" t="e">
        <f t="shared" si="80"/>
        <v>#REF!</v>
      </c>
      <c r="M37" t="e">
        <f t="shared" si="80"/>
        <v>#REF!</v>
      </c>
      <c r="O37" t="e">
        <f>F37</f>
        <v>#REF!</v>
      </c>
      <c r="P37" t="e">
        <f t="shared" si="74"/>
        <v>#REF!</v>
      </c>
      <c r="S37" t="e">
        <f>O37</f>
        <v>#REF!</v>
      </c>
      <c r="T37" t="e">
        <f t="shared" si="75"/>
        <v>#REF!</v>
      </c>
      <c r="W37" t="e">
        <f>S37</f>
        <v>#REF!</v>
      </c>
      <c r="X37" t="e">
        <f t="shared" si="76"/>
        <v>#REF!</v>
      </c>
      <c r="AA37" t="e">
        <f>IF($X37&lt;=$X33,$W37,$W33)</f>
        <v>#REF!</v>
      </c>
      <c r="AB37" t="e">
        <f>VLOOKUP(AA37,W33:X42,2,FALSE)</f>
        <v>#REF!</v>
      </c>
      <c r="AE37" t="e">
        <f>AA37</f>
        <v>#REF!</v>
      </c>
      <c r="AF37" t="e">
        <f>VLOOKUP(AE37,AA33:AB42,2,FALSE)</f>
        <v>#REF!</v>
      </c>
      <c r="AI37" t="e">
        <f>AE37</f>
        <v>#REF!</v>
      </c>
      <c r="AJ37" t="e">
        <f>VLOOKUP(AI37,AE33:AF42,2,FALSE)</f>
        <v>#REF!</v>
      </c>
      <c r="AM37" t="e">
        <f>AI37</f>
        <v>#REF!</v>
      </c>
      <c r="AN37" t="e">
        <f>VLOOKUP(AM37,AI33:AJ42,2,FALSE)</f>
        <v>#REF!</v>
      </c>
      <c r="AQ37" t="e">
        <f>AM37</f>
        <v>#REF!</v>
      </c>
      <c r="AR37" t="e">
        <f>VLOOKUP(AQ37,AM33:AN42,2,FALSE)</f>
        <v>#REF!</v>
      </c>
      <c r="AU37" t="e">
        <f>IF($AR37&lt;=$AR34,$AQ37,$AQ34)</f>
        <v>#REF!</v>
      </c>
      <c r="AV37" t="e">
        <f>VLOOKUP(AU37,AQ33:AR42,2,FALSE)</f>
        <v>#REF!</v>
      </c>
      <c r="AY37" t="e">
        <f>AU37</f>
        <v>#REF!</v>
      </c>
      <c r="AZ37" t="e">
        <f>VLOOKUP(AY37,AU33:AV42,2,FALSE)</f>
        <v>#REF!</v>
      </c>
      <c r="BC37" t="e">
        <f>AY37</f>
        <v>#REF!</v>
      </c>
      <c r="BD37" t="e">
        <f>VLOOKUP(BC37,AY33:AZ42,2,FALSE)</f>
        <v>#REF!</v>
      </c>
      <c r="BG37" t="e">
        <f>BC37</f>
        <v>#REF!</v>
      </c>
      <c r="BH37" t="e">
        <f>VLOOKUP(BG37,BC33:BD42,2,FALSE)</f>
        <v>#REF!</v>
      </c>
      <c r="BK37" t="e">
        <f>IF($BH37&lt;=$BH35,$BG37,$BG35)</f>
        <v>#REF!</v>
      </c>
      <c r="BL37" t="e">
        <f>VLOOKUP(BK37,BG33:BH42,2,FALSE)</f>
        <v>#REF!</v>
      </c>
      <c r="BO37" t="e">
        <f>BK37</f>
        <v>#REF!</v>
      </c>
      <c r="BP37" t="e">
        <f>VLOOKUP(BO37,BK33:BL42,2,FALSE)</f>
        <v>#REF!</v>
      </c>
      <c r="BS37" t="e">
        <f>BO37</f>
        <v>#REF!</v>
      </c>
      <c r="BT37" t="e">
        <f>VLOOKUP(BS37,BO33:BP42,2,FALSE)</f>
        <v>#REF!</v>
      </c>
      <c r="BW37" t="e">
        <f>IF(BT37&lt;=BT36,BS37,BS36)</f>
        <v>#REF!</v>
      </c>
      <c r="BX37" t="e">
        <f>VLOOKUP(BW37,BS33:BT42,2,FALSE)</f>
        <v>#REF!</v>
      </c>
      <c r="CA37" t="e">
        <f>BW37</f>
        <v>#REF!</v>
      </c>
      <c r="CB37" t="e">
        <f>VLOOKUP(CA37,BW33:BX42,2,FALSE)</f>
        <v>#REF!</v>
      </c>
      <c r="CE37" t="e">
        <f>CA37</f>
        <v>#REF!</v>
      </c>
      <c r="CF37" t="e">
        <f>VLOOKUP(CE37,CA33:CB42,2,FALSE)</f>
        <v>#REF!</v>
      </c>
      <c r="CI37" t="e">
        <f>IF($CF37&gt;=$CF38,$CE37,$CE38)</f>
        <v>#REF!</v>
      </c>
      <c r="CJ37" t="e">
        <f>VLOOKUP(CI37,CE33:CF42,2,FALSE)</f>
        <v>#REF!</v>
      </c>
      <c r="CM37" t="e">
        <f>IF($CJ37&gt;=$CJ39,$CI37,$CI39)</f>
        <v>#REF!</v>
      </c>
      <c r="CN37" t="e">
        <f>VLOOKUP(CM37,CI33:CJ42,2,FALSE)</f>
        <v>#REF!</v>
      </c>
      <c r="CQ37" t="e">
        <f>CM37</f>
        <v>#REF!</v>
      </c>
      <c r="CR37" t="e">
        <f>VLOOKUP(CQ37,CM33:CN42,2,FALSE)</f>
        <v>#REF!</v>
      </c>
    </row>
    <row r="38" spans="6:97" x14ac:dyDescent="0.2">
      <c r="F38" t="e">
        <f>AP2</f>
        <v>#REF!</v>
      </c>
      <c r="G38" t="e">
        <f>AP25</f>
        <v>#REF!</v>
      </c>
      <c r="H38" t="e">
        <f t="shared" ref="H38:M38" si="81">AQ25</f>
        <v>#REF!</v>
      </c>
      <c r="I38" t="e">
        <f t="shared" si="81"/>
        <v>#REF!</v>
      </c>
      <c r="J38" t="e">
        <f t="shared" si="81"/>
        <v>#REF!</v>
      </c>
      <c r="K38" t="e">
        <f t="shared" si="81"/>
        <v>#REF!</v>
      </c>
      <c r="L38" t="e">
        <f t="shared" si="81"/>
        <v>#REF!</v>
      </c>
      <c r="M38" t="e">
        <f t="shared" si="81"/>
        <v>#REF!</v>
      </c>
      <c r="O38" t="e">
        <f>F38</f>
        <v>#REF!</v>
      </c>
      <c r="P38" t="e">
        <f t="shared" si="74"/>
        <v>#REF!</v>
      </c>
      <c r="S38" t="e">
        <f>O38</f>
        <v>#REF!</v>
      </c>
      <c r="T38" t="e">
        <f t="shared" si="75"/>
        <v>#REF!</v>
      </c>
      <c r="W38" t="e">
        <f>S38</f>
        <v>#REF!</v>
      </c>
      <c r="X38" t="e">
        <f t="shared" si="76"/>
        <v>#REF!</v>
      </c>
      <c r="AA38" t="e">
        <f>W38</f>
        <v>#REF!</v>
      </c>
      <c r="AB38" t="e">
        <f>VLOOKUP(AA38,W33:X42,2,FALSE)</f>
        <v>#REF!</v>
      </c>
      <c r="AE38" t="e">
        <f>IF($AB38&lt;=$AB33,$AA38,$AA33)</f>
        <v>#REF!</v>
      </c>
      <c r="AF38" t="e">
        <f>VLOOKUP(AE38,AA33:AB42,2,FALSE)</f>
        <v>#REF!</v>
      </c>
      <c r="AI38" t="e">
        <f>AE38</f>
        <v>#REF!</v>
      </c>
      <c r="AJ38" t="e">
        <f>VLOOKUP(AI38,AE33:AF42,2,FALSE)</f>
        <v>#REF!</v>
      </c>
      <c r="AM38" t="e">
        <f>AI38</f>
        <v>#REF!</v>
      </c>
      <c r="AN38" t="e">
        <f>VLOOKUP(AM38,AI33:AJ42,2,FALSE)</f>
        <v>#REF!</v>
      </c>
      <c r="AQ38" t="e">
        <f>AM38</f>
        <v>#REF!</v>
      </c>
      <c r="AR38" t="e">
        <f>VLOOKUP(AQ38,AM33:AN42,2,FALSE)</f>
        <v>#REF!</v>
      </c>
      <c r="AU38" t="e">
        <f>AQ38</f>
        <v>#REF!</v>
      </c>
      <c r="AV38" t="e">
        <f>VLOOKUP(AU38,AQ33:AR42,2,FALSE)</f>
        <v>#REF!</v>
      </c>
      <c r="AY38" t="e">
        <f>IF($AV38&lt;=$AV34,$AU38,$AU34)</f>
        <v>#REF!</v>
      </c>
      <c r="AZ38" t="e">
        <f>VLOOKUP(AY38,AU33:AV42,2,FALSE)</f>
        <v>#REF!</v>
      </c>
      <c r="BC38" t="e">
        <f>AY38</f>
        <v>#REF!</v>
      </c>
      <c r="BD38" t="e">
        <f>VLOOKUP(BC38,AY33:AZ42,2,FALSE)</f>
        <v>#REF!</v>
      </c>
      <c r="BG38" t="e">
        <f>BC38</f>
        <v>#REF!</v>
      </c>
      <c r="BH38" t="e">
        <f>VLOOKUP(BG38,BC33:BD42,2,FALSE)</f>
        <v>#REF!</v>
      </c>
      <c r="BK38" t="e">
        <f>BG38</f>
        <v>#REF!</v>
      </c>
      <c r="BL38" t="e">
        <f>VLOOKUP(BK38,BG33:BH42,2,FALSE)</f>
        <v>#REF!</v>
      </c>
      <c r="BO38" t="e">
        <f>IF($BL38&lt;=$BL35,$BK38,$BK35)</f>
        <v>#REF!</v>
      </c>
      <c r="BP38" t="e">
        <f>VLOOKUP(BO38,BK33:BL42,2,FALSE)</f>
        <v>#REF!</v>
      </c>
      <c r="BS38" t="e">
        <f>BO38</f>
        <v>#REF!</v>
      </c>
      <c r="BT38" t="e">
        <f>VLOOKUP(BS38,BO33:BP42,2,FALSE)</f>
        <v>#REF!</v>
      </c>
      <c r="BW38" t="e">
        <f>BS38</f>
        <v>#REF!</v>
      </c>
      <c r="BX38" t="e">
        <f>VLOOKUP(BW38,BS33:BT42,2,FALSE)</f>
        <v>#REF!</v>
      </c>
      <c r="CA38" t="e">
        <f>IF($BX38&lt;=$BX36,$BW38,$BW36)</f>
        <v>#REF!</v>
      </c>
      <c r="CB38" t="e">
        <f>VLOOKUP(CA38,BW33:BX42,2,FALSE)</f>
        <v>#REF!</v>
      </c>
      <c r="CE38" t="e">
        <f>CA38</f>
        <v>#REF!</v>
      </c>
      <c r="CF38" t="e">
        <f>VLOOKUP(CE38,CA33:CB42,2,FALSE)</f>
        <v>#REF!</v>
      </c>
      <c r="CI38" t="e">
        <f>IF($CF38&lt;=$CF37,$CE38,$CE37)</f>
        <v>#REF!</v>
      </c>
      <c r="CJ38" t="e">
        <f>VLOOKUP(CI38,CE33:CF42,2,FALSE)</f>
        <v>#REF!</v>
      </c>
      <c r="CM38" t="e">
        <f>CI38</f>
        <v>#REF!</v>
      </c>
      <c r="CN38" t="e">
        <f>VLOOKUP(CM38,CI33:CJ42,2,FALSE)</f>
        <v>#REF!</v>
      </c>
      <c r="CQ38" t="e">
        <f>IF($CN38&gt;=$CN39,$CM38,$CM39)</f>
        <v>#REF!</v>
      </c>
      <c r="CR38" t="e">
        <f>VLOOKUP(CQ38,CM33:CN42,2,FALSE)</f>
        <v>#REF!</v>
      </c>
    </row>
    <row r="39" spans="6:97" x14ac:dyDescent="0.2">
      <c r="F39" t="e">
        <f>AW2</f>
        <v>#REF!</v>
      </c>
      <c r="G39" t="e">
        <f>AW25</f>
        <v>#REF!</v>
      </c>
      <c r="H39" t="e">
        <f t="shared" ref="H39:M39" si="82">AX25</f>
        <v>#REF!</v>
      </c>
      <c r="I39" t="e">
        <f t="shared" si="82"/>
        <v>#REF!</v>
      </c>
      <c r="J39" t="e">
        <f t="shared" si="82"/>
        <v>#REF!</v>
      </c>
      <c r="K39" t="e">
        <f t="shared" si="82"/>
        <v>#REF!</v>
      </c>
      <c r="L39" t="e">
        <f t="shared" si="82"/>
        <v>#REF!</v>
      </c>
      <c r="M39" t="e">
        <f t="shared" si="82"/>
        <v>#REF!</v>
      </c>
      <c r="O39" t="e">
        <f>F39</f>
        <v>#REF!</v>
      </c>
      <c r="P39" t="e">
        <f t="shared" si="74"/>
        <v>#REF!</v>
      </c>
      <c r="S39" t="e">
        <f>O39</f>
        <v>#REF!</v>
      </c>
      <c r="T39" t="e">
        <f t="shared" si="75"/>
        <v>#REF!</v>
      </c>
      <c r="W39" t="e">
        <f>S39</f>
        <v>#REF!</v>
      </c>
      <c r="X39" t="e">
        <f t="shared" si="76"/>
        <v>#REF!</v>
      </c>
      <c r="AA39" t="e">
        <f>W39</f>
        <v>#REF!</v>
      </c>
      <c r="AB39" t="e">
        <f>VLOOKUP(AA39,W33:X42,2,FALSE)</f>
        <v>#REF!</v>
      </c>
      <c r="AE39" t="e">
        <f>AA39</f>
        <v>#REF!</v>
      </c>
      <c r="AF39" t="e">
        <f>VLOOKUP(AE39,AA33:AB42,2,FALSE)</f>
        <v>#REF!</v>
      </c>
      <c r="AI39" t="e">
        <f>IF($AF39&lt;=$AF33,$AE39,$AE33)</f>
        <v>#REF!</v>
      </c>
      <c r="AJ39" t="e">
        <f>VLOOKUP(AI39,AE33:AF42,2,FALSE)</f>
        <v>#REF!</v>
      </c>
      <c r="AM39" t="e">
        <f>AI39</f>
        <v>#REF!</v>
      </c>
      <c r="AN39" t="e">
        <f>VLOOKUP(AM39,AI33:AJ42,2,FALSE)</f>
        <v>#REF!</v>
      </c>
      <c r="AQ39" t="e">
        <f>AM39</f>
        <v>#REF!</v>
      </c>
      <c r="AR39" t="e">
        <f>VLOOKUP(AQ39,AM33:AN42,2,FALSE)</f>
        <v>#REF!</v>
      </c>
      <c r="AU39" t="e">
        <f>AQ39</f>
        <v>#REF!</v>
      </c>
      <c r="AV39" t="e">
        <f>VLOOKUP(AU39,AQ33:AR42,2,FALSE)</f>
        <v>#REF!</v>
      </c>
      <c r="AY39" t="e">
        <f>AU39</f>
        <v>#REF!</v>
      </c>
      <c r="AZ39" t="e">
        <f>VLOOKUP(AY39,AU33:AV42,2,FALSE)</f>
        <v>#REF!</v>
      </c>
      <c r="BC39" t="e">
        <f>IF($AZ39&lt;=$AZ34,$AY39,$AY34)</f>
        <v>#REF!</v>
      </c>
      <c r="BD39" t="e">
        <f>VLOOKUP(BC39,AY33:AZ42,2,FALSE)</f>
        <v>#REF!</v>
      </c>
      <c r="BG39" t="e">
        <f>BC39</f>
        <v>#REF!</v>
      </c>
      <c r="BH39" t="e">
        <f>VLOOKUP(BG39,BC33:BD42,2,FALSE)</f>
        <v>#REF!</v>
      </c>
      <c r="BK39" t="e">
        <f>BG39</f>
        <v>#REF!</v>
      </c>
      <c r="BL39" t="e">
        <f>VLOOKUP(BK39,BG33:BH42,2,FALSE)</f>
        <v>#REF!</v>
      </c>
      <c r="BO39" t="e">
        <f>BK39</f>
        <v>#REF!</v>
      </c>
      <c r="BP39" t="e">
        <f>VLOOKUP(BO39,BK33:BL42,2,FALSE)</f>
        <v>#REF!</v>
      </c>
      <c r="BS39" t="e">
        <f>IF($BP39&lt;=$BP35,$BO39,$BO35)</f>
        <v>#REF!</v>
      </c>
      <c r="BT39" t="e">
        <f>VLOOKUP(BS39,BO33:BP42,2,FALSE)</f>
        <v>#REF!</v>
      </c>
      <c r="BW39" t="e">
        <f>BS39</f>
        <v>#REF!</v>
      </c>
      <c r="BX39" t="e">
        <f>VLOOKUP(BW39,BS33:BT42,2,FALSE)</f>
        <v>#REF!</v>
      </c>
      <c r="CA39" t="e">
        <f>BW39</f>
        <v>#REF!</v>
      </c>
      <c r="CB39" t="e">
        <f>VLOOKUP(CA39,BW33:BX42,2,FALSE)</f>
        <v>#REF!</v>
      </c>
      <c r="CE39" t="e">
        <f>IF($CB39&lt;=$CB36,$CA39,$CA36)</f>
        <v>#REF!</v>
      </c>
      <c r="CF39" t="e">
        <f>VLOOKUP(CE39,CA33:CB42,2,FALSE)</f>
        <v>#REF!</v>
      </c>
      <c r="CI39" t="e">
        <f>CE39</f>
        <v>#REF!</v>
      </c>
      <c r="CJ39" t="e">
        <f>VLOOKUP(CI39,CE33:CF42,2,FALSE)</f>
        <v>#REF!</v>
      </c>
      <c r="CM39" t="e">
        <f>IF($CJ39&lt;=$CJ37,$CI39,$CI37)</f>
        <v>#REF!</v>
      </c>
      <c r="CN39" t="e">
        <f>VLOOKUP(CM39,CI33:CJ42,2,FALSE)</f>
        <v>#REF!</v>
      </c>
      <c r="CQ39" t="e">
        <f>IF($CN39&lt;=$CN38,$CM39,$CM38)</f>
        <v>#REF!</v>
      </c>
      <c r="CR39" t="e">
        <f>VLOOKUP(CQ39,CM33:CN42,2,FALSE)</f>
        <v>#REF!</v>
      </c>
    </row>
    <row r="45" spans="6:97" x14ac:dyDescent="0.2">
      <c r="F45" t="e">
        <f>CQ33</f>
        <v>#REF!</v>
      </c>
      <c r="J45" t="e">
        <f>CR33</f>
        <v>#REF!</v>
      </c>
      <c r="K45" t="e">
        <f t="shared" ref="K45:K51" si="83">VLOOKUP(AI33,$F$33:$M$42,6,FALSE)</f>
        <v>#REF!</v>
      </c>
      <c r="L45" t="e">
        <f t="shared" ref="L45:L51" si="84">VLOOKUP(AI33,$F$33:$M$42,7,FALSE)</f>
        <v>#REF!</v>
      </c>
      <c r="M45" t="e">
        <f t="shared" ref="M45:M51" si="85">K45-L45</f>
        <v>#REF!</v>
      </c>
      <c r="O45" t="e">
        <f>IF(AND($J45=$J46,$M46&gt;$M45),$F46,$F45)</f>
        <v>#REF!</v>
      </c>
      <c r="P45" t="e">
        <f t="shared" ref="P45:P51" si="86">VLOOKUP(O45,$F$45:$M$54,5,FALSE)</f>
        <v>#REF!</v>
      </c>
      <c r="Q45" t="e">
        <f t="shared" ref="Q45:Q51" si="87">VLOOKUP(O45,$F$45:$M$54,8,FALSE)</f>
        <v>#REF!</v>
      </c>
      <c r="S45" t="e">
        <f>IF(AND(P45=P47,Q47&gt;Q45),O47,O45)</f>
        <v>#REF!</v>
      </c>
      <c r="T45" t="e">
        <f t="shared" ref="T45:T51" si="88">VLOOKUP(S45,$O$45:$Q$54,2,FALSE)</f>
        <v>#REF!</v>
      </c>
      <c r="U45" t="e">
        <f t="shared" ref="U45:U51" si="89">VLOOKUP(S45,$O$45:$Q$54,3,FALSE)</f>
        <v>#REF!</v>
      </c>
      <c r="W45" t="e">
        <f>IF(AND(T45=T48,U48&gt;U45),S48,S45)</f>
        <v>#REF!</v>
      </c>
      <c r="X45" t="e">
        <f t="shared" ref="X45:X51" si="90">VLOOKUP(W45,$S$45:$U$54,2,FALSE)</f>
        <v>#REF!</v>
      </c>
      <c r="Y45" t="e">
        <f t="shared" ref="Y45:Y51" si="91">VLOOKUP(W45,$S$45:$U$54,3,FALSE)</f>
        <v>#REF!</v>
      </c>
      <c r="AA45" t="e">
        <f>IF(AND(X45=X49,Y49&gt;Y45),W49,W45)</f>
        <v>#REF!</v>
      </c>
      <c r="AB45" t="e">
        <f>VLOOKUP(AA45,W45:Y54,2,FALSE)</f>
        <v>#REF!</v>
      </c>
      <c r="AC45" t="e">
        <f>VLOOKUP(AA45,W45:Y54,3,FALSE)</f>
        <v>#REF!</v>
      </c>
      <c r="AE45" t="e">
        <f>IF(AND(AB45=AB50,AC50&gt;AC45),AA50,AA45)</f>
        <v>#REF!</v>
      </c>
      <c r="AF45" t="e">
        <f>VLOOKUP(AE45,AA45:AC54,2,FALSE)</f>
        <v>#REF!</v>
      </c>
      <c r="AG45" t="e">
        <f>VLOOKUP(AE45,AA45:AC54,3,FALSE)</f>
        <v>#REF!</v>
      </c>
      <c r="AI45" t="e">
        <f>IF(AND(AF45=AF51,AG51&gt;AG45),AE51,AE45)</f>
        <v>#REF!</v>
      </c>
      <c r="AJ45" t="e">
        <f>VLOOKUP(AI45,AE45:AG54,2,FALSE)</f>
        <v>#REF!</v>
      </c>
      <c r="AK45" t="e">
        <f>VLOOKUP(AI45,AE45:AG54,3,FALSE)</f>
        <v>#REF!</v>
      </c>
      <c r="AM45" t="e">
        <f>AI45</f>
        <v>#REF!</v>
      </c>
      <c r="AN45" t="e">
        <f>VLOOKUP(AM45,AI45:AK54,2,FALSE)</f>
        <v>#REF!</v>
      </c>
      <c r="AO45" t="e">
        <f>VLOOKUP(AM45,AI45:AK54,3,FALSE)</f>
        <v>#REF!</v>
      </c>
      <c r="AQ45" t="e">
        <f>AM45</f>
        <v>#REF!</v>
      </c>
      <c r="AR45" t="e">
        <f>VLOOKUP(AQ45,AM45:AO54,2,FALSE)</f>
        <v>#REF!</v>
      </c>
      <c r="AS45" t="e">
        <f>VLOOKUP(AQ45,AM45:AO54,3,FALSE)</f>
        <v>#REF!</v>
      </c>
      <c r="AU45" t="e">
        <f>AQ45</f>
        <v>#REF!</v>
      </c>
      <c r="AV45" t="e">
        <f>VLOOKUP(AU45,AQ45:AS54,2,FALSE)</f>
        <v>#REF!</v>
      </c>
      <c r="AW45" t="e">
        <f>VLOOKUP(AU45,AQ45:AS54,3,FALSE)</f>
        <v>#REF!</v>
      </c>
      <c r="AY45" t="e">
        <f>AU45</f>
        <v>#REF!</v>
      </c>
      <c r="AZ45" t="e">
        <f>VLOOKUP(AY45,AU45:AW54,2,FALSE)</f>
        <v>#REF!</v>
      </c>
      <c r="BA45" t="e">
        <f>VLOOKUP(AY45,AU45:AW54,3,FALSE)</f>
        <v>#REF!</v>
      </c>
      <c r="BC45" t="e">
        <f>AY45</f>
        <v>#REF!</v>
      </c>
      <c r="BD45" t="e">
        <f>VLOOKUP(BC45,AY45:BA54,2,FALSE)</f>
        <v>#REF!</v>
      </c>
      <c r="BE45" t="e">
        <f>VLOOKUP(BC45,AY45:BA54,3,FALSE)</f>
        <v>#REF!</v>
      </c>
      <c r="BG45" t="e">
        <f>BC45</f>
        <v>#REF!</v>
      </c>
      <c r="BH45" t="e">
        <f>VLOOKUP(BG45,BC45:BE54,2,FALSE)</f>
        <v>#REF!</v>
      </c>
      <c r="BI45" t="e">
        <f>VLOOKUP(BG45,BC45:BE54,3,FALSE)</f>
        <v>#REF!</v>
      </c>
      <c r="BK45" t="e">
        <f>BG45</f>
        <v>#REF!</v>
      </c>
      <c r="BL45" t="e">
        <f>VLOOKUP(BK45,BG45:BI54,2,FALSE)</f>
        <v>#REF!</v>
      </c>
      <c r="BM45" t="e">
        <f>VLOOKUP(BK45,BG45:BI54,3,FALSE)</f>
        <v>#REF!</v>
      </c>
      <c r="BO45" t="e">
        <f>BK45</f>
        <v>#REF!</v>
      </c>
      <c r="BP45" t="e">
        <f>VLOOKUP(BO45,BK45:BM54,2,FALSE)</f>
        <v>#REF!</v>
      </c>
      <c r="BQ45" t="e">
        <f>VLOOKUP(BO45,BK45:BM54,3,FALSE)</f>
        <v>#REF!</v>
      </c>
      <c r="BS45" t="e">
        <f>BO45</f>
        <v>#REF!</v>
      </c>
      <c r="BT45" t="e">
        <f>VLOOKUP(BS45,BO45:BQ54,2,FALSE)</f>
        <v>#REF!</v>
      </c>
      <c r="BU45" t="e">
        <f>VLOOKUP(BS45,BO45:BQ54,3,FALSE)</f>
        <v>#REF!</v>
      </c>
      <c r="BW45" t="e">
        <f>BS45</f>
        <v>#REF!</v>
      </c>
      <c r="BX45" t="e">
        <f>VLOOKUP(BW45,BS45:BU54,2,FALSE)</f>
        <v>#REF!</v>
      </c>
      <c r="BY45" t="e">
        <f>VLOOKUP(BW45,BS45:BU54,3,FALSE)</f>
        <v>#REF!</v>
      </c>
      <c r="CA45" t="e">
        <f>BW45</f>
        <v>#REF!</v>
      </c>
      <c r="CB45" t="e">
        <f>VLOOKUP(CA45,BW45:BY54,2,FALSE)</f>
        <v>#REF!</v>
      </c>
      <c r="CC45" t="e">
        <f>VLOOKUP(CA45,BW45:BY54,3,FALSE)</f>
        <v>#REF!</v>
      </c>
      <c r="CE45" t="e">
        <f>CA45</f>
        <v>#REF!</v>
      </c>
      <c r="CF45" t="e">
        <f>VLOOKUP(CE45,CA45:CC54,2,FALSE)</f>
        <v>#REF!</v>
      </c>
      <c r="CG45" t="e">
        <f>VLOOKUP(CE45,CA45:CC54,3,FALSE)</f>
        <v>#REF!</v>
      </c>
      <c r="CI45" t="e">
        <f>CE45</f>
        <v>#REF!</v>
      </c>
      <c r="CJ45" t="e">
        <f>VLOOKUP(CI45,CE45:CG54,2,FALSE)</f>
        <v>#REF!</v>
      </c>
      <c r="CK45" t="e">
        <f>VLOOKUP(CI45,CE45:CG54,3,FALSE)</f>
        <v>#REF!</v>
      </c>
      <c r="CM45" t="e">
        <f>CI45</f>
        <v>#REF!</v>
      </c>
      <c r="CN45" t="e">
        <f>VLOOKUP(CM45,CI45:CK54,2,FALSE)</f>
        <v>#REF!</v>
      </c>
      <c r="CO45" t="e">
        <f>VLOOKUP(CM45,CI45:CK54,3,FALSE)</f>
        <v>#REF!</v>
      </c>
      <c r="CQ45" t="e">
        <f>CM45</f>
        <v>#REF!</v>
      </c>
      <c r="CR45" t="e">
        <f>VLOOKUP(CQ45,CM45:CO54,2,FALSE)</f>
        <v>#REF!</v>
      </c>
      <c r="CS45" t="e">
        <f>VLOOKUP(CQ45,CM45:CO54,3,FALSE)</f>
        <v>#REF!</v>
      </c>
    </row>
    <row r="46" spans="6:97" x14ac:dyDescent="0.2">
      <c r="F46" t="e">
        <f t="shared" ref="F46:F51" si="92">CQ34</f>
        <v>#REF!</v>
      </c>
      <c r="J46" t="e">
        <f t="shared" ref="J46:J51" si="93">CR34</f>
        <v>#REF!</v>
      </c>
      <c r="K46" t="e">
        <f t="shared" si="83"/>
        <v>#REF!</v>
      </c>
      <c r="L46" t="e">
        <f t="shared" si="84"/>
        <v>#REF!</v>
      </c>
      <c r="M46" t="e">
        <f t="shared" si="85"/>
        <v>#REF!</v>
      </c>
      <c r="O46" t="e">
        <f>IF(AND($J45=$J46,$M46&gt;$M45),$F45,$F46)</f>
        <v>#REF!</v>
      </c>
      <c r="P46" t="e">
        <f t="shared" si="86"/>
        <v>#REF!</v>
      </c>
      <c r="Q46" t="e">
        <f t="shared" si="87"/>
        <v>#REF!</v>
      </c>
      <c r="S46" t="e">
        <f>O46</f>
        <v>#REF!</v>
      </c>
      <c r="T46" t="e">
        <f t="shared" si="88"/>
        <v>#REF!</v>
      </c>
      <c r="U46" t="e">
        <f t="shared" si="89"/>
        <v>#REF!</v>
      </c>
      <c r="W46" t="e">
        <f>S46</f>
        <v>#REF!</v>
      </c>
      <c r="X46" t="e">
        <f t="shared" si="90"/>
        <v>#REF!</v>
      </c>
      <c r="Y46" t="e">
        <f t="shared" si="91"/>
        <v>#REF!</v>
      </c>
      <c r="AA46" t="e">
        <f>W46</f>
        <v>#REF!</v>
      </c>
      <c r="AB46" t="e">
        <f>VLOOKUP(AA46,W45:Y54,2,FALSE)</f>
        <v>#REF!</v>
      </c>
      <c r="AC46" t="e">
        <f>VLOOKUP(AA46,W45:Y54,3,FALSE)</f>
        <v>#REF!</v>
      </c>
      <c r="AE46" t="e">
        <f>AA46</f>
        <v>#REF!</v>
      </c>
      <c r="AF46" t="e">
        <f>VLOOKUP(AE46,AA45:AC54,2,FALSE)</f>
        <v>#REF!</v>
      </c>
      <c r="AG46" t="e">
        <f>VLOOKUP(AE46,AA45:AC54,3,FALSE)</f>
        <v>#REF!</v>
      </c>
      <c r="AI46" t="e">
        <f>AE46</f>
        <v>#REF!</v>
      </c>
      <c r="AJ46" t="e">
        <f>VLOOKUP(AI46,AE45:AG54,2,FALSE)</f>
        <v>#REF!</v>
      </c>
      <c r="AK46" t="e">
        <f>VLOOKUP(AI46,AE45:AG54,3,FALSE)</f>
        <v>#REF!</v>
      </c>
      <c r="AM46" t="e">
        <f>IF(AND(AJ46=AJ47,AK47&gt;AK46),AI47,AI46)</f>
        <v>#REF!</v>
      </c>
      <c r="AN46" t="e">
        <f>VLOOKUP(AM46,AI45:AK54,2,FALSE)</f>
        <v>#REF!</v>
      </c>
      <c r="AO46" t="e">
        <f>VLOOKUP(AM46,AI45:AK54,3,FALSE)</f>
        <v>#REF!</v>
      </c>
      <c r="AQ46" t="e">
        <f>IF(AND(AN46=AN48,AO48&gt;AO46),AM48,AM46)</f>
        <v>#REF!</v>
      </c>
      <c r="AR46" t="e">
        <f>VLOOKUP(AQ46,AM45:AO54,2,FALSE)</f>
        <v>#REF!</v>
      </c>
      <c r="AS46" t="e">
        <f>VLOOKUP(AQ46,AM45:AO54,3,FALSE)</f>
        <v>#REF!</v>
      </c>
      <c r="AU46" t="e">
        <f>IF(AND(AR46=AR49,AS49&gt;AS46),AQ49,AQ46)</f>
        <v>#REF!</v>
      </c>
      <c r="AV46" t="e">
        <f>VLOOKUP(AU46,AQ45:AS54,2,FALSE)</f>
        <v>#REF!</v>
      </c>
      <c r="AW46" t="e">
        <f>VLOOKUP(AU46,AQ45:AS54,3,FALSE)</f>
        <v>#REF!</v>
      </c>
      <c r="AY46" t="e">
        <f>IF(AND(AV46=AV50,AW50&gt;AW46),AU50,AU46)</f>
        <v>#REF!</v>
      </c>
      <c r="AZ46" t="e">
        <f>VLOOKUP(AY46,AU45:AW54,2,FALSE)</f>
        <v>#REF!</v>
      </c>
      <c r="BA46" t="e">
        <f>VLOOKUP(AY46,AU45:AW54,3,FALSE)</f>
        <v>#REF!</v>
      </c>
      <c r="BC46" t="e">
        <f>IF(AND(AZ46=AZ51,BA51&gt;BA46),AY51,AY46)</f>
        <v>#REF!</v>
      </c>
      <c r="BD46" t="e">
        <f>VLOOKUP(BC46,AY45:BA54,2,FALSE)</f>
        <v>#REF!</v>
      </c>
      <c r="BE46" t="e">
        <f>VLOOKUP(BC46,AY45:BA54,3,FALSE)</f>
        <v>#REF!</v>
      </c>
      <c r="BG46" t="e">
        <f>BC46</f>
        <v>#REF!</v>
      </c>
      <c r="BH46" t="e">
        <f>VLOOKUP(BG46,BC45:BE54,2,FALSE)</f>
        <v>#REF!</v>
      </c>
      <c r="BI46" t="e">
        <f>VLOOKUP(BG46,BC45:BE54,3,FALSE)</f>
        <v>#REF!</v>
      </c>
      <c r="BK46" t="e">
        <f>BG46</f>
        <v>#REF!</v>
      </c>
      <c r="BL46" t="e">
        <f>VLOOKUP(BK46,BG45:BI54,2,FALSE)</f>
        <v>#REF!</v>
      </c>
      <c r="BM46" t="e">
        <f>VLOOKUP(BK46,BG45:BI54,3,FALSE)</f>
        <v>#REF!</v>
      </c>
      <c r="BO46" t="e">
        <f>BK46</f>
        <v>#REF!</v>
      </c>
      <c r="BP46" t="e">
        <f>VLOOKUP(BO46,BK45:BM54,2,FALSE)</f>
        <v>#REF!</v>
      </c>
      <c r="BQ46" t="e">
        <f>VLOOKUP(BO46,BK45:BM54,3,FALSE)</f>
        <v>#REF!</v>
      </c>
      <c r="BS46" t="e">
        <f>BO46</f>
        <v>#REF!</v>
      </c>
      <c r="BT46" t="e">
        <f>VLOOKUP(BS46,BO45:BQ54,2,FALSE)</f>
        <v>#REF!</v>
      </c>
      <c r="BU46" t="e">
        <f>VLOOKUP(BS46,BO45:BQ54,3,FALSE)</f>
        <v>#REF!</v>
      </c>
      <c r="BW46" t="e">
        <f>BS46</f>
        <v>#REF!</v>
      </c>
      <c r="BX46" t="e">
        <f>VLOOKUP(BW46,BS45:BU54,2,FALSE)</f>
        <v>#REF!</v>
      </c>
      <c r="BY46" t="e">
        <f>VLOOKUP(BW46,BS45:BU54,3,FALSE)</f>
        <v>#REF!</v>
      </c>
      <c r="CA46" t="e">
        <f>BW46</f>
        <v>#REF!</v>
      </c>
      <c r="CB46" t="e">
        <f>VLOOKUP(CA46,BW45:BY54,2,FALSE)</f>
        <v>#REF!</v>
      </c>
      <c r="CC46" t="e">
        <f>VLOOKUP(CA46,BW45:BY54,3,FALSE)</f>
        <v>#REF!</v>
      </c>
      <c r="CE46" t="e">
        <f>CA46</f>
        <v>#REF!</v>
      </c>
      <c r="CF46" t="e">
        <f>VLOOKUP(CE46,CA45:CC54,2,FALSE)</f>
        <v>#REF!</v>
      </c>
      <c r="CG46" t="e">
        <f>VLOOKUP(CE46,CA45:CC54,3,FALSE)</f>
        <v>#REF!</v>
      </c>
      <c r="CI46" t="e">
        <f>CE46</f>
        <v>#REF!</v>
      </c>
      <c r="CJ46" t="e">
        <f>VLOOKUP(CI46,CE45:CG54,2,FALSE)</f>
        <v>#REF!</v>
      </c>
      <c r="CK46" t="e">
        <f>VLOOKUP(CI46,CE45:CG54,3,FALSE)</f>
        <v>#REF!</v>
      </c>
      <c r="CM46" t="e">
        <f>CI46</f>
        <v>#REF!</v>
      </c>
      <c r="CN46" t="e">
        <f>VLOOKUP(CM46,CI45:CK54,2,FALSE)</f>
        <v>#REF!</v>
      </c>
      <c r="CO46" t="e">
        <f>VLOOKUP(CM46,CI45:CK54,3,FALSE)</f>
        <v>#REF!</v>
      </c>
      <c r="CQ46" t="e">
        <f>CM46</f>
        <v>#REF!</v>
      </c>
      <c r="CR46" t="e">
        <f>VLOOKUP(CQ46,CM45:CO54,2,FALSE)</f>
        <v>#REF!</v>
      </c>
      <c r="CS46" t="e">
        <f>VLOOKUP(CQ46,CM45:CO54,3,FALSE)</f>
        <v>#REF!</v>
      </c>
    </row>
    <row r="47" spans="6:97" x14ac:dyDescent="0.2">
      <c r="F47" t="e">
        <f t="shared" si="92"/>
        <v>#REF!</v>
      </c>
      <c r="J47" t="e">
        <f t="shared" si="93"/>
        <v>#REF!</v>
      </c>
      <c r="K47" t="e">
        <f t="shared" si="83"/>
        <v>#REF!</v>
      </c>
      <c r="L47" t="e">
        <f t="shared" si="84"/>
        <v>#REF!</v>
      </c>
      <c r="M47" t="e">
        <f t="shared" si="85"/>
        <v>#REF!</v>
      </c>
      <c r="O47" t="e">
        <f>F47</f>
        <v>#REF!</v>
      </c>
      <c r="P47" t="e">
        <f t="shared" si="86"/>
        <v>#REF!</v>
      </c>
      <c r="Q47" t="e">
        <f t="shared" si="87"/>
        <v>#REF!</v>
      </c>
      <c r="S47" t="e">
        <f>IF(AND($P45=P47,Q47&gt;Q45),O45,O47)</f>
        <v>#REF!</v>
      </c>
      <c r="T47" t="e">
        <f t="shared" si="88"/>
        <v>#REF!</v>
      </c>
      <c r="U47" t="e">
        <f t="shared" si="89"/>
        <v>#REF!</v>
      </c>
      <c r="W47" t="e">
        <f>S47</f>
        <v>#REF!</v>
      </c>
      <c r="X47" t="e">
        <f t="shared" si="90"/>
        <v>#REF!</v>
      </c>
      <c r="Y47" t="e">
        <f t="shared" si="91"/>
        <v>#REF!</v>
      </c>
      <c r="AA47" t="e">
        <f>W47</f>
        <v>#REF!</v>
      </c>
      <c r="AB47" t="e">
        <f>VLOOKUP(AA47,W45:Y54,2,FALSE)</f>
        <v>#REF!</v>
      </c>
      <c r="AC47" t="e">
        <f>VLOOKUP(AA47,W45:Y54,3,FALSE)</f>
        <v>#REF!</v>
      </c>
      <c r="AE47" t="e">
        <f>AA47</f>
        <v>#REF!</v>
      </c>
      <c r="AF47" t="e">
        <f>VLOOKUP(AE47,AA45:AC54,2,FALSE)</f>
        <v>#REF!</v>
      </c>
      <c r="AG47" t="e">
        <f>VLOOKUP(AE47,AA45:AC54,3,FALSE)</f>
        <v>#REF!</v>
      </c>
      <c r="AI47" t="e">
        <f>AE47</f>
        <v>#REF!</v>
      </c>
      <c r="AJ47" t="e">
        <f>VLOOKUP(AI47,AE45:AG54,2,FALSE)</f>
        <v>#REF!</v>
      </c>
      <c r="AK47" t="e">
        <f>VLOOKUP(AI47,AE45:AG54,3,FALSE)</f>
        <v>#REF!</v>
      </c>
      <c r="AM47" t="e">
        <f>IF(AND(AJ46=AJ47,AK47&gt;AK46),AI46,AI47)</f>
        <v>#REF!</v>
      </c>
      <c r="AN47" t="e">
        <f>VLOOKUP(AM47,AI45:AK54,2,FALSE)</f>
        <v>#REF!</v>
      </c>
      <c r="AO47" t="e">
        <f>VLOOKUP(AM47,AI45:AK54,3,FALSE)</f>
        <v>#REF!</v>
      </c>
      <c r="AQ47" t="e">
        <f>AM47</f>
        <v>#REF!</v>
      </c>
      <c r="AR47" t="e">
        <f>VLOOKUP(AQ47,AM45:AO54,2,FALSE)</f>
        <v>#REF!</v>
      </c>
      <c r="AS47" t="e">
        <f>VLOOKUP(AQ47,AM45:AO54,3,FALSE)</f>
        <v>#REF!</v>
      </c>
      <c r="AU47" t="e">
        <f>AQ47</f>
        <v>#REF!</v>
      </c>
      <c r="AV47" t="e">
        <f>VLOOKUP(AU47,AQ45:AS54,2,FALSE)</f>
        <v>#REF!</v>
      </c>
      <c r="AW47" t="e">
        <f>VLOOKUP(AU47,AQ45:AS54,3,FALSE)</f>
        <v>#REF!</v>
      </c>
      <c r="AY47" t="e">
        <f>AU47</f>
        <v>#REF!</v>
      </c>
      <c r="AZ47" t="e">
        <f>VLOOKUP(AY47,AU45:AW54,2,FALSE)</f>
        <v>#REF!</v>
      </c>
      <c r="BA47" t="e">
        <f>VLOOKUP(AY47,AU45:AW54,3,FALSE)</f>
        <v>#REF!</v>
      </c>
      <c r="BC47" t="e">
        <f>AY47</f>
        <v>#REF!</v>
      </c>
      <c r="BD47" t="e">
        <f>VLOOKUP(BC47,AY45:BA54,2,FALSE)</f>
        <v>#REF!</v>
      </c>
      <c r="BE47" t="e">
        <f>VLOOKUP(BC47,AY45:BA54,3,FALSE)</f>
        <v>#REF!</v>
      </c>
      <c r="BG47" t="e">
        <f>IF(AND(BD47=BD48,BE48&gt;BE47),BC48,BC47)</f>
        <v>#REF!</v>
      </c>
      <c r="BH47" t="e">
        <f>VLOOKUP(BG47,BC45:BE54,2,FALSE)</f>
        <v>#REF!</v>
      </c>
      <c r="BI47" t="e">
        <f>VLOOKUP(BG47,BC45:BE54,3,FALSE)</f>
        <v>#REF!</v>
      </c>
      <c r="BK47" t="e">
        <f>IF(AND(BH47=BH49,BI49&gt;BI47),BG49,BG47)</f>
        <v>#REF!</v>
      </c>
      <c r="BL47" t="e">
        <f>VLOOKUP(BK47,BG45:BI54,2,FALSE)</f>
        <v>#REF!</v>
      </c>
      <c r="BM47" t="e">
        <f>VLOOKUP(BK47,BG45:BI54,3,FALSE)</f>
        <v>#REF!</v>
      </c>
      <c r="BO47" t="e">
        <f>IF(AND(BL47=BL50,BM50&gt;BM47),BK50,BK47)</f>
        <v>#REF!</v>
      </c>
      <c r="BP47" t="e">
        <f>VLOOKUP(BO47,BK45:BM54,2,FALSE)</f>
        <v>#REF!</v>
      </c>
      <c r="BQ47" t="e">
        <f>VLOOKUP(BO47,BK45:BM54,3,FALSE)</f>
        <v>#REF!</v>
      </c>
      <c r="BS47" t="e">
        <f>IF(AND(BP47=BP51,BQ51&gt;BQ47),BO51,BO47)</f>
        <v>#REF!</v>
      </c>
      <c r="BT47" t="e">
        <f>VLOOKUP(BS47,BO45:BQ54,2,FALSE)</f>
        <v>#REF!</v>
      </c>
      <c r="BU47" t="e">
        <f>VLOOKUP(BS47,BO45:BQ54,3,FALSE)</f>
        <v>#REF!</v>
      </c>
      <c r="BW47" t="e">
        <f>BS47</f>
        <v>#REF!</v>
      </c>
      <c r="BX47" t="e">
        <f>VLOOKUP(BW47,BS45:BU54,2,FALSE)</f>
        <v>#REF!</v>
      </c>
      <c r="BY47" t="e">
        <f>VLOOKUP(BW47,BS45:BU54,3,FALSE)</f>
        <v>#REF!</v>
      </c>
      <c r="CA47" t="e">
        <f>BW47</f>
        <v>#REF!</v>
      </c>
      <c r="CB47" t="e">
        <f>VLOOKUP(CA47,BW45:BY54,2,FALSE)</f>
        <v>#REF!</v>
      </c>
      <c r="CC47" t="e">
        <f>VLOOKUP(CA47,BW45:BY54,3,FALSE)</f>
        <v>#REF!</v>
      </c>
      <c r="CE47" t="e">
        <f>CA47</f>
        <v>#REF!</v>
      </c>
      <c r="CF47" t="e">
        <f>VLOOKUP(CE47,CA45:CC54,2,FALSE)</f>
        <v>#REF!</v>
      </c>
      <c r="CG47" t="e">
        <f>VLOOKUP(CE47,CA45:CC54,3,FALSE)</f>
        <v>#REF!</v>
      </c>
      <c r="CI47" t="e">
        <f>CE47</f>
        <v>#REF!</v>
      </c>
      <c r="CJ47" t="e">
        <f>VLOOKUP(CI47,CE45:CG54,2,FALSE)</f>
        <v>#REF!</v>
      </c>
      <c r="CK47" t="e">
        <f>VLOOKUP(CI47,CE45:CG54,3,FALSE)</f>
        <v>#REF!</v>
      </c>
      <c r="CM47" t="e">
        <f>CI47</f>
        <v>#REF!</v>
      </c>
      <c r="CN47" t="e">
        <f>VLOOKUP(CM47,CI45:CK54,2,FALSE)</f>
        <v>#REF!</v>
      </c>
      <c r="CO47" t="e">
        <f>VLOOKUP(CM47,CI45:CK54,3,FALSE)</f>
        <v>#REF!</v>
      </c>
      <c r="CQ47" t="e">
        <f>CM47</f>
        <v>#REF!</v>
      </c>
      <c r="CR47" t="e">
        <f>VLOOKUP(CQ47,CM45:CO54,2,FALSE)</f>
        <v>#REF!</v>
      </c>
      <c r="CS47" t="e">
        <f>VLOOKUP(CQ47,CM45:CO54,3,FALSE)</f>
        <v>#REF!</v>
      </c>
    </row>
    <row r="48" spans="6:97" x14ac:dyDescent="0.2">
      <c r="F48" t="e">
        <f t="shared" si="92"/>
        <v>#REF!</v>
      </c>
      <c r="J48" t="e">
        <f t="shared" si="93"/>
        <v>#REF!</v>
      </c>
      <c r="K48" t="e">
        <f t="shared" si="83"/>
        <v>#REF!</v>
      </c>
      <c r="L48" t="e">
        <f t="shared" si="84"/>
        <v>#REF!</v>
      </c>
      <c r="M48" t="e">
        <f t="shared" si="85"/>
        <v>#REF!</v>
      </c>
      <c r="O48" t="e">
        <f>F48</f>
        <v>#REF!</v>
      </c>
      <c r="P48" t="e">
        <f t="shared" si="86"/>
        <v>#REF!</v>
      </c>
      <c r="Q48" t="e">
        <f t="shared" si="87"/>
        <v>#REF!</v>
      </c>
      <c r="S48" t="e">
        <f>O48</f>
        <v>#REF!</v>
      </c>
      <c r="T48" t="e">
        <f t="shared" si="88"/>
        <v>#REF!</v>
      </c>
      <c r="U48" t="e">
        <f t="shared" si="89"/>
        <v>#REF!</v>
      </c>
      <c r="W48" t="e">
        <f>IF(AND(T45=T48,U48&gt;U45),S45,S48)</f>
        <v>#REF!</v>
      </c>
      <c r="X48" t="e">
        <f t="shared" si="90"/>
        <v>#REF!</v>
      </c>
      <c r="Y48" t="e">
        <f t="shared" si="91"/>
        <v>#REF!</v>
      </c>
      <c r="AA48" t="e">
        <f>W48</f>
        <v>#REF!</v>
      </c>
      <c r="AB48" t="e">
        <f>VLOOKUP(AA48,W45:Y54,2,FALSE)</f>
        <v>#REF!</v>
      </c>
      <c r="AC48" t="e">
        <f>VLOOKUP(AA48,W45:Y54,3,FALSE)</f>
        <v>#REF!</v>
      </c>
      <c r="AE48" t="e">
        <f>AA48</f>
        <v>#REF!</v>
      </c>
      <c r="AF48" t="e">
        <f>VLOOKUP(AE48,AA45:AC54,2,FALSE)</f>
        <v>#REF!</v>
      </c>
      <c r="AG48" t="e">
        <f>VLOOKUP(AE48,AA45:AC54,3,FALSE)</f>
        <v>#REF!</v>
      </c>
      <c r="AI48" t="e">
        <f>AE48</f>
        <v>#REF!</v>
      </c>
      <c r="AJ48" t="e">
        <f>VLOOKUP(AI48,AE45:AG54,2,FALSE)</f>
        <v>#REF!</v>
      </c>
      <c r="AK48" t="e">
        <f>VLOOKUP(AI48,AE45:AG54,3,FALSE)</f>
        <v>#REF!</v>
      </c>
      <c r="AM48" t="e">
        <f>AI48</f>
        <v>#REF!</v>
      </c>
      <c r="AN48" t="e">
        <f>VLOOKUP(AM48,AI45:AK54,2,FALSE)</f>
        <v>#REF!</v>
      </c>
      <c r="AO48" t="e">
        <f>VLOOKUP(AM48,AI45:AK54,3,FALSE)</f>
        <v>#REF!</v>
      </c>
      <c r="AQ48" t="e">
        <f>IF(AND(AN46=AN48,AO48&gt;AO46),AM46,AM48)</f>
        <v>#REF!</v>
      </c>
      <c r="AR48" t="e">
        <f>VLOOKUP(AQ48,AM45:AO54,2,FALSE)</f>
        <v>#REF!</v>
      </c>
      <c r="AS48" t="e">
        <f>VLOOKUP(AQ48,AM45:AO54,3,FALSE)</f>
        <v>#REF!</v>
      </c>
      <c r="AU48" t="e">
        <f>AQ48</f>
        <v>#REF!</v>
      </c>
      <c r="AV48" t="e">
        <f>VLOOKUP(AU48,AQ45:AS54,2,FALSE)</f>
        <v>#REF!</v>
      </c>
      <c r="AW48" t="e">
        <f>VLOOKUP(AU48,AQ45:AS54,3,FALSE)</f>
        <v>#REF!</v>
      </c>
      <c r="AY48" t="e">
        <f>AU48</f>
        <v>#REF!</v>
      </c>
      <c r="AZ48" t="e">
        <f>VLOOKUP(AY48,AU45:AW54,2,FALSE)</f>
        <v>#REF!</v>
      </c>
      <c r="BA48" t="e">
        <f>VLOOKUP(AY48,AU45:AW54,3,FALSE)</f>
        <v>#REF!</v>
      </c>
      <c r="BC48" t="e">
        <f>AY48</f>
        <v>#REF!</v>
      </c>
      <c r="BD48" t="e">
        <f>VLOOKUP(BC48,AY45:BA54,2,FALSE)</f>
        <v>#REF!</v>
      </c>
      <c r="BE48" t="e">
        <f>VLOOKUP(BC48,AY45:BA54,3,FALSE)</f>
        <v>#REF!</v>
      </c>
      <c r="BG48" t="e">
        <f>IF(AND(BD47=BD48,BE48&gt;BE47),BC47,BC48)</f>
        <v>#REF!</v>
      </c>
      <c r="BH48" t="e">
        <f>VLOOKUP(BG48,BC45:BE54,2,FALSE)</f>
        <v>#REF!</v>
      </c>
      <c r="BI48" t="e">
        <f>VLOOKUP(BG48,BC45:BE54,3,FALSE)</f>
        <v>#REF!</v>
      </c>
      <c r="BK48" t="e">
        <f>BG48</f>
        <v>#REF!</v>
      </c>
      <c r="BL48" t="e">
        <f>VLOOKUP(BK48,BG45:BI54,2,FALSE)</f>
        <v>#REF!</v>
      </c>
      <c r="BM48" t="e">
        <f>VLOOKUP(BK48,BG45:BI54,3,FALSE)</f>
        <v>#REF!</v>
      </c>
      <c r="BO48" t="e">
        <f>BK48</f>
        <v>#REF!</v>
      </c>
      <c r="BP48" t="e">
        <f>VLOOKUP(BO48,BK45:BM54,2,FALSE)</f>
        <v>#REF!</v>
      </c>
      <c r="BQ48" t="e">
        <f>VLOOKUP(BO48,BK45:BM54,3,FALSE)</f>
        <v>#REF!</v>
      </c>
      <c r="BS48" t="e">
        <f>BO48</f>
        <v>#REF!</v>
      </c>
      <c r="BT48" t="e">
        <f>VLOOKUP(BS48,BO45:BQ54,2,FALSE)</f>
        <v>#REF!</v>
      </c>
      <c r="BU48" t="e">
        <f>VLOOKUP(BS48,BO45:BQ54,3,FALSE)</f>
        <v>#REF!</v>
      </c>
      <c r="BW48" t="e">
        <f>IF(AND(BT48=BT49,BU49&gt;BU48),BS49,BS48)</f>
        <v>#REF!</v>
      </c>
      <c r="BX48" t="e">
        <f>VLOOKUP(BW48,BS45:BU54,2,FALSE)</f>
        <v>#REF!</v>
      </c>
      <c r="BY48" t="e">
        <f>VLOOKUP(BW48,BS45:BU54,3,FALSE)</f>
        <v>#REF!</v>
      </c>
      <c r="CA48" t="e">
        <f>IF(AND(BX48=BX50,BY50&gt;BY48),BW50,BW48)</f>
        <v>#REF!</v>
      </c>
      <c r="CB48" t="e">
        <f>VLOOKUP(CA48,BW45:BY54,2,FALSE)</f>
        <v>#REF!</v>
      </c>
      <c r="CC48" t="e">
        <f>VLOOKUP(CA48,BW45:BY54,3,FALSE)</f>
        <v>#REF!</v>
      </c>
      <c r="CE48" t="e">
        <f>IF(AND(CB48=CB51,CC51&gt;CC48),CA51,CA48)</f>
        <v>#REF!</v>
      </c>
      <c r="CF48" t="e">
        <f>VLOOKUP(CE48,CA45:CC54,2,FALSE)</f>
        <v>#REF!</v>
      </c>
      <c r="CG48" t="e">
        <f>VLOOKUP(CE48,CA45:CC54,3,FALSE)</f>
        <v>#REF!</v>
      </c>
      <c r="CI48" t="e">
        <f>CE48</f>
        <v>#REF!</v>
      </c>
      <c r="CJ48" t="e">
        <f>VLOOKUP(CI48,CE45:CG54,2,FALSE)</f>
        <v>#REF!</v>
      </c>
      <c r="CK48" t="e">
        <f>VLOOKUP(CI48,CE45:CG54,3,FALSE)</f>
        <v>#REF!</v>
      </c>
      <c r="CM48" t="e">
        <f>CI48</f>
        <v>#REF!</v>
      </c>
      <c r="CN48" t="e">
        <f>VLOOKUP(CM48,CI45:CK54,2,FALSE)</f>
        <v>#REF!</v>
      </c>
      <c r="CO48" t="e">
        <f>VLOOKUP(CM48,CI45:CK54,3,FALSE)</f>
        <v>#REF!</v>
      </c>
      <c r="CQ48" t="e">
        <f>CM48</f>
        <v>#REF!</v>
      </c>
      <c r="CR48" t="e">
        <f>VLOOKUP(CQ48,CM45:CO54,2,FALSE)</f>
        <v>#REF!</v>
      </c>
      <c r="CS48" t="e">
        <f>VLOOKUP(CQ48,CM45:CO54,3,FALSE)</f>
        <v>#REF!</v>
      </c>
    </row>
    <row r="49" spans="6:98" x14ac:dyDescent="0.2">
      <c r="F49" t="e">
        <f t="shared" si="92"/>
        <v>#REF!</v>
      </c>
      <c r="J49" t="e">
        <f t="shared" si="93"/>
        <v>#REF!</v>
      </c>
      <c r="K49" t="e">
        <f t="shared" si="83"/>
        <v>#REF!</v>
      </c>
      <c r="L49" t="e">
        <f t="shared" si="84"/>
        <v>#REF!</v>
      </c>
      <c r="M49" t="e">
        <f t="shared" si="85"/>
        <v>#REF!</v>
      </c>
      <c r="O49" t="e">
        <f>F49</f>
        <v>#REF!</v>
      </c>
      <c r="P49" t="e">
        <f t="shared" si="86"/>
        <v>#REF!</v>
      </c>
      <c r="Q49" t="e">
        <f t="shared" si="87"/>
        <v>#REF!</v>
      </c>
      <c r="S49" t="e">
        <f>O49</f>
        <v>#REF!</v>
      </c>
      <c r="T49" t="e">
        <f t="shared" si="88"/>
        <v>#REF!</v>
      </c>
      <c r="U49" t="e">
        <f t="shared" si="89"/>
        <v>#REF!</v>
      </c>
      <c r="W49" t="e">
        <f>S49</f>
        <v>#REF!</v>
      </c>
      <c r="X49" t="e">
        <f t="shared" si="90"/>
        <v>#REF!</v>
      </c>
      <c r="Y49" t="e">
        <f t="shared" si="91"/>
        <v>#REF!</v>
      </c>
      <c r="AA49" t="e">
        <f>IF(AND(X45=X49,Y49&gt;Y45),W45,W49)</f>
        <v>#REF!</v>
      </c>
      <c r="AB49" t="e">
        <f>VLOOKUP(AA49,W45:Y54,2,FALSE)</f>
        <v>#REF!</v>
      </c>
      <c r="AC49" t="e">
        <f>VLOOKUP(AA49,W45:Y54,3,FALSE)</f>
        <v>#REF!</v>
      </c>
      <c r="AE49" t="e">
        <f>AA49</f>
        <v>#REF!</v>
      </c>
      <c r="AF49" t="e">
        <f>VLOOKUP(AE49,AA45:AC54,2,FALSE)</f>
        <v>#REF!</v>
      </c>
      <c r="AG49" t="e">
        <f>VLOOKUP(AE49,AA45:AC54,3,FALSE)</f>
        <v>#REF!</v>
      </c>
      <c r="AI49" t="e">
        <f>AE49</f>
        <v>#REF!</v>
      </c>
      <c r="AJ49" t="e">
        <f>VLOOKUP(AI49,AE45:AG54,2,FALSE)</f>
        <v>#REF!</v>
      </c>
      <c r="AK49" t="e">
        <f>VLOOKUP(AI49,AE45:AG54,3,FALSE)</f>
        <v>#REF!</v>
      </c>
      <c r="AM49" t="e">
        <f>AI49</f>
        <v>#REF!</v>
      </c>
      <c r="AN49" t="e">
        <f>VLOOKUP(AM49,AI45:AK54,2,FALSE)</f>
        <v>#REF!</v>
      </c>
      <c r="AO49" t="e">
        <f>VLOOKUP(AM49,AI45:AK54,3,FALSE)</f>
        <v>#REF!</v>
      </c>
      <c r="AQ49" t="e">
        <f>AM49</f>
        <v>#REF!</v>
      </c>
      <c r="AR49" t="e">
        <f>VLOOKUP(AQ49,AM45:AO54,2,FALSE)</f>
        <v>#REF!</v>
      </c>
      <c r="AS49" t="e">
        <f>VLOOKUP(AQ49,AM45:AO54,3,FALSE)</f>
        <v>#REF!</v>
      </c>
      <c r="AU49" t="e">
        <f>IF(AND(AR46=AR49,AS49&gt;AS46),AQ46,AQ49)</f>
        <v>#REF!</v>
      </c>
      <c r="AV49" t="e">
        <f>VLOOKUP(AU49,AQ45:AS54,2,FALSE)</f>
        <v>#REF!</v>
      </c>
      <c r="AW49" t="e">
        <f>VLOOKUP(AU49,AQ45:AS54,3,FALSE)</f>
        <v>#REF!</v>
      </c>
      <c r="AY49" t="e">
        <f>AU49</f>
        <v>#REF!</v>
      </c>
      <c r="AZ49" t="e">
        <f>VLOOKUP(AY49,AU45:AW54,2,FALSE)</f>
        <v>#REF!</v>
      </c>
      <c r="BA49" t="e">
        <f>VLOOKUP(AY49,AU45:AW54,3,FALSE)</f>
        <v>#REF!</v>
      </c>
      <c r="BC49" t="e">
        <f>AY49</f>
        <v>#REF!</v>
      </c>
      <c r="BD49" t="e">
        <f>VLOOKUP(BC49,AY45:BA54,2,FALSE)</f>
        <v>#REF!</v>
      </c>
      <c r="BE49" t="e">
        <f>VLOOKUP(BC49,AY45:BA54,3,FALSE)</f>
        <v>#REF!</v>
      </c>
      <c r="BG49" t="e">
        <f>BC49</f>
        <v>#REF!</v>
      </c>
      <c r="BH49" t="e">
        <f>VLOOKUP(BG49,BC45:BE54,2,FALSE)</f>
        <v>#REF!</v>
      </c>
      <c r="BI49" t="e">
        <f>VLOOKUP(BG49,BC45:BE54,3,FALSE)</f>
        <v>#REF!</v>
      </c>
      <c r="BK49" t="e">
        <f>IF(AND(BH47=BH49,BI49&gt;BI47),BG47,BG49)</f>
        <v>#REF!</v>
      </c>
      <c r="BL49" t="e">
        <f>VLOOKUP(BK49,BG45:BI54,2,FALSE)</f>
        <v>#REF!</v>
      </c>
      <c r="BM49" t="e">
        <f>VLOOKUP(BK49,BG45:BI54,3,FALSE)</f>
        <v>#REF!</v>
      </c>
      <c r="BO49" t="e">
        <f>BK49</f>
        <v>#REF!</v>
      </c>
      <c r="BP49" t="e">
        <f>VLOOKUP(BO49,BK45:BM54,2,FALSE)</f>
        <v>#REF!</v>
      </c>
      <c r="BQ49" t="e">
        <f>VLOOKUP(BO49,BK45:BM54,3,FALSE)</f>
        <v>#REF!</v>
      </c>
      <c r="BS49" t="e">
        <f>BO49</f>
        <v>#REF!</v>
      </c>
      <c r="BT49" t="e">
        <f>VLOOKUP(BS49,BO45:BQ54,2,FALSE)</f>
        <v>#REF!</v>
      </c>
      <c r="BU49" t="e">
        <f>VLOOKUP(BS49,BO45:BQ54,3,FALSE)</f>
        <v>#REF!</v>
      </c>
      <c r="BW49" t="e">
        <f>IF(AND(BT48=BT49,BU49&gt;BU48),BS48,BS49)</f>
        <v>#REF!</v>
      </c>
      <c r="BX49" t="e">
        <f>VLOOKUP(BW49,BS45:BU54,2,FALSE)</f>
        <v>#REF!</v>
      </c>
      <c r="BY49" t="e">
        <f>VLOOKUP(BW49,BS45:BU54,3,FALSE)</f>
        <v>#REF!</v>
      </c>
      <c r="CA49" t="e">
        <f>BW49</f>
        <v>#REF!</v>
      </c>
      <c r="CB49" t="e">
        <f>VLOOKUP(CA49,BW45:BY54,2,FALSE)</f>
        <v>#REF!</v>
      </c>
      <c r="CC49" t="e">
        <f>VLOOKUP(CA49,BW45:BY54,3,FALSE)</f>
        <v>#REF!</v>
      </c>
      <c r="CE49" t="e">
        <f>CA49</f>
        <v>#REF!</v>
      </c>
      <c r="CF49" t="e">
        <f>VLOOKUP(CE49,CA45:CC54,2,FALSE)</f>
        <v>#REF!</v>
      </c>
      <c r="CG49" t="e">
        <f>VLOOKUP(CE49,CA45:CC54,3,FALSE)</f>
        <v>#REF!</v>
      </c>
      <c r="CI49" t="e">
        <f>IF(AND(CF49=CF50,CG50&gt;CG49),CE50,CE49)</f>
        <v>#REF!</v>
      </c>
      <c r="CJ49" t="e">
        <f>VLOOKUP(CI49,CE45:CG54,2,FALSE)</f>
        <v>#REF!</v>
      </c>
      <c r="CK49" t="e">
        <f>VLOOKUP(CI49,CE45:CG54,3,FALSE)</f>
        <v>#REF!</v>
      </c>
      <c r="CM49" t="e">
        <f>IF(AND(CJ49=CJ51,CK51&gt;CK49),CI51,CI49)</f>
        <v>#REF!</v>
      </c>
      <c r="CN49" t="e">
        <f>VLOOKUP(CM49,CI45:CK54,2,FALSE)</f>
        <v>#REF!</v>
      </c>
      <c r="CO49" t="e">
        <f>VLOOKUP(CM49,CI45:CK54,3,FALSE)</f>
        <v>#REF!</v>
      </c>
      <c r="CQ49" t="e">
        <f>CM49</f>
        <v>#REF!</v>
      </c>
      <c r="CR49" t="e">
        <f>VLOOKUP(CQ49,CM45:CO54,2,FALSE)</f>
        <v>#REF!</v>
      </c>
      <c r="CS49" t="e">
        <f>VLOOKUP(CQ49,CM45:CO54,3,FALSE)</f>
        <v>#REF!</v>
      </c>
    </row>
    <row r="50" spans="6:98" x14ac:dyDescent="0.2">
      <c r="F50" t="e">
        <f t="shared" si="92"/>
        <v>#REF!</v>
      </c>
      <c r="J50" t="e">
        <f t="shared" si="93"/>
        <v>#REF!</v>
      </c>
      <c r="K50" t="e">
        <f t="shared" si="83"/>
        <v>#REF!</v>
      </c>
      <c r="L50" t="e">
        <f t="shared" si="84"/>
        <v>#REF!</v>
      </c>
      <c r="M50" t="e">
        <f t="shared" si="85"/>
        <v>#REF!</v>
      </c>
      <c r="O50" t="e">
        <f>F50</f>
        <v>#REF!</v>
      </c>
      <c r="P50" t="e">
        <f t="shared" si="86"/>
        <v>#REF!</v>
      </c>
      <c r="Q50" t="e">
        <f t="shared" si="87"/>
        <v>#REF!</v>
      </c>
      <c r="S50" t="e">
        <f>O50</f>
        <v>#REF!</v>
      </c>
      <c r="T50" t="e">
        <f t="shared" si="88"/>
        <v>#REF!</v>
      </c>
      <c r="U50" t="e">
        <f t="shared" si="89"/>
        <v>#REF!</v>
      </c>
      <c r="W50" t="e">
        <f>S50</f>
        <v>#REF!</v>
      </c>
      <c r="X50" t="e">
        <f t="shared" si="90"/>
        <v>#REF!</v>
      </c>
      <c r="Y50" t="e">
        <f t="shared" si="91"/>
        <v>#REF!</v>
      </c>
      <c r="AA50" t="e">
        <f>W50</f>
        <v>#REF!</v>
      </c>
      <c r="AB50" t="e">
        <f>VLOOKUP(AA50,W45:Y54,2,FALSE)</f>
        <v>#REF!</v>
      </c>
      <c r="AC50" t="e">
        <f>VLOOKUP(AA50,W45:Y54,3,FALSE)</f>
        <v>#REF!</v>
      </c>
      <c r="AE50" t="e">
        <f>IF(AND(AB45=AB50,AC50&gt;AC45),AA45,AA50)</f>
        <v>#REF!</v>
      </c>
      <c r="AF50" t="e">
        <f>VLOOKUP(AE50,AA45:AC54,2,FALSE)</f>
        <v>#REF!</v>
      </c>
      <c r="AG50" t="e">
        <f>VLOOKUP(AE50,AA45:AC54,3,FALSE)</f>
        <v>#REF!</v>
      </c>
      <c r="AI50" t="e">
        <f>AE50</f>
        <v>#REF!</v>
      </c>
      <c r="AJ50" t="e">
        <f>VLOOKUP(AI50,AE45:AG54,2,FALSE)</f>
        <v>#REF!</v>
      </c>
      <c r="AK50" t="e">
        <f>VLOOKUP(AI50,AE45:AG54,3,FALSE)</f>
        <v>#REF!</v>
      </c>
      <c r="AM50" t="e">
        <f>AI50</f>
        <v>#REF!</v>
      </c>
      <c r="AN50" t="e">
        <f>VLOOKUP(AM50,AI45:AK54,2,FALSE)</f>
        <v>#REF!</v>
      </c>
      <c r="AO50" t="e">
        <f>VLOOKUP(AM50,AI45:AK54,3,FALSE)</f>
        <v>#REF!</v>
      </c>
      <c r="AQ50" t="e">
        <f>AM50</f>
        <v>#REF!</v>
      </c>
      <c r="AR50" t="e">
        <f>VLOOKUP(AQ50,AM45:AO54,2,FALSE)</f>
        <v>#REF!</v>
      </c>
      <c r="AS50" t="e">
        <f>VLOOKUP(AQ50,AM45:AO54,3,FALSE)</f>
        <v>#REF!</v>
      </c>
      <c r="AU50" t="e">
        <f>AQ50</f>
        <v>#REF!</v>
      </c>
      <c r="AV50" t="e">
        <f>VLOOKUP(AU50,AQ45:AS54,2,FALSE)</f>
        <v>#REF!</v>
      </c>
      <c r="AW50" t="e">
        <f>VLOOKUP(AU50,AQ45:AS54,3,FALSE)</f>
        <v>#REF!</v>
      </c>
      <c r="AY50" t="e">
        <f>IF(AND(AV46=AV50,AW50&gt;AW46),AU46,AU50)</f>
        <v>#REF!</v>
      </c>
      <c r="AZ50" t="e">
        <f>VLOOKUP(AY50,AU45:AW54,2,FALSE)</f>
        <v>#REF!</v>
      </c>
      <c r="BA50" t="e">
        <f>VLOOKUP(AY50,AU45:AW54,3,FALSE)</f>
        <v>#REF!</v>
      </c>
      <c r="BC50" t="e">
        <f>AY50</f>
        <v>#REF!</v>
      </c>
      <c r="BD50" t="e">
        <f>VLOOKUP(BC50,AY45:BA54,2,FALSE)</f>
        <v>#REF!</v>
      </c>
      <c r="BE50" t="e">
        <f>VLOOKUP(BC50,AY45:BA54,3,FALSE)</f>
        <v>#REF!</v>
      </c>
      <c r="BG50" t="e">
        <f>BC50</f>
        <v>#REF!</v>
      </c>
      <c r="BH50" t="e">
        <f>VLOOKUP(BG50,BC45:BE54,2,FALSE)</f>
        <v>#REF!</v>
      </c>
      <c r="BI50" t="e">
        <f>VLOOKUP(BG50,BC45:BE54,3,FALSE)</f>
        <v>#REF!</v>
      </c>
      <c r="BK50" t="e">
        <f>BG50</f>
        <v>#REF!</v>
      </c>
      <c r="BL50" t="e">
        <f>VLOOKUP(BK50,BG45:BI54,2,FALSE)</f>
        <v>#REF!</v>
      </c>
      <c r="BM50" t="e">
        <f>VLOOKUP(BK50,BG45:BI54,3,FALSE)</f>
        <v>#REF!</v>
      </c>
      <c r="BO50" t="e">
        <f>IF(AND(BL47=BL50,BM50&gt;BM47),BK47,BK50)</f>
        <v>#REF!</v>
      </c>
      <c r="BP50" t="e">
        <f>VLOOKUP(BO50,BK45:BM54,2,FALSE)</f>
        <v>#REF!</v>
      </c>
      <c r="BQ50" t="e">
        <f>VLOOKUP(BO50,BK45:BM54,3,FALSE)</f>
        <v>#REF!</v>
      </c>
      <c r="BS50" t="e">
        <f>BO50</f>
        <v>#REF!</v>
      </c>
      <c r="BT50" t="e">
        <f>VLOOKUP(BS50,BO45:BQ54,2,FALSE)</f>
        <v>#REF!</v>
      </c>
      <c r="BU50" t="e">
        <f>VLOOKUP(BS50,BO45:BQ54,3,FALSE)</f>
        <v>#REF!</v>
      </c>
      <c r="BW50" t="e">
        <f>BS50</f>
        <v>#REF!</v>
      </c>
      <c r="BX50" t="e">
        <f>VLOOKUP(BW50,BS45:BU54,2,FALSE)</f>
        <v>#REF!</v>
      </c>
      <c r="BY50" t="e">
        <f>VLOOKUP(BW50,BS45:BU54,3,FALSE)</f>
        <v>#REF!</v>
      </c>
      <c r="CA50" t="e">
        <f>IF(AND(BX48=BX50,BY50&gt;BY48),BW48,BW50)</f>
        <v>#REF!</v>
      </c>
      <c r="CB50" t="e">
        <f>VLOOKUP(CA50,BW45:BY54,2,FALSE)</f>
        <v>#REF!</v>
      </c>
      <c r="CC50" t="e">
        <f>VLOOKUP(CA50,BW45:BY54,3,FALSE)</f>
        <v>#REF!</v>
      </c>
      <c r="CE50" t="e">
        <f>CA50</f>
        <v>#REF!</v>
      </c>
      <c r="CF50" t="e">
        <f>VLOOKUP(CE50,CA45:CC54,2,FALSE)</f>
        <v>#REF!</v>
      </c>
      <c r="CG50" t="e">
        <f>VLOOKUP(CE50,CA45:CC54,3,FALSE)</f>
        <v>#REF!</v>
      </c>
      <c r="CI50" t="e">
        <f>IF(AND(CF49=CF50,CG50&gt;CG49),CE49,CE50)</f>
        <v>#REF!</v>
      </c>
      <c r="CJ50" t="e">
        <f>VLOOKUP(CI50,CE45:CG54,2,FALSE)</f>
        <v>#REF!</v>
      </c>
      <c r="CK50" t="e">
        <f>VLOOKUP(CI50,CE45:CG54,3,FALSE)</f>
        <v>#REF!</v>
      </c>
      <c r="CM50" t="e">
        <f>CI50</f>
        <v>#REF!</v>
      </c>
      <c r="CN50" t="e">
        <f>VLOOKUP(CM50,CI45:CK54,2,FALSE)</f>
        <v>#REF!</v>
      </c>
      <c r="CO50" t="e">
        <f>VLOOKUP(CM50,CI45:CK54,3,FALSE)</f>
        <v>#REF!</v>
      </c>
      <c r="CQ50" t="e">
        <f>IF(AND(CN50=CN51,CO51&gt;CO50),CM51,CM50)</f>
        <v>#REF!</v>
      </c>
      <c r="CR50" t="e">
        <f>VLOOKUP(CQ50,CM45:CO54,2,FALSE)</f>
        <v>#REF!</v>
      </c>
      <c r="CS50" t="e">
        <f>VLOOKUP(CQ50,CM45:CO54,3,FALSE)</f>
        <v>#REF!</v>
      </c>
    </row>
    <row r="51" spans="6:98" x14ac:dyDescent="0.2">
      <c r="F51" t="e">
        <f t="shared" si="92"/>
        <v>#REF!</v>
      </c>
      <c r="J51" t="e">
        <f t="shared" si="93"/>
        <v>#REF!</v>
      </c>
      <c r="K51" t="e">
        <f t="shared" si="83"/>
        <v>#REF!</v>
      </c>
      <c r="L51" t="e">
        <f t="shared" si="84"/>
        <v>#REF!</v>
      </c>
      <c r="M51" t="e">
        <f t="shared" si="85"/>
        <v>#REF!</v>
      </c>
      <c r="O51" t="e">
        <f>F51</f>
        <v>#REF!</v>
      </c>
      <c r="P51" t="e">
        <f t="shared" si="86"/>
        <v>#REF!</v>
      </c>
      <c r="Q51" t="e">
        <f t="shared" si="87"/>
        <v>#REF!</v>
      </c>
      <c r="S51" t="e">
        <f>O51</f>
        <v>#REF!</v>
      </c>
      <c r="T51" t="e">
        <f t="shared" si="88"/>
        <v>#REF!</v>
      </c>
      <c r="U51" t="e">
        <f t="shared" si="89"/>
        <v>#REF!</v>
      </c>
      <c r="W51" t="e">
        <f>S51</f>
        <v>#REF!</v>
      </c>
      <c r="X51" t="e">
        <f t="shared" si="90"/>
        <v>#REF!</v>
      </c>
      <c r="Y51" t="e">
        <f t="shared" si="91"/>
        <v>#REF!</v>
      </c>
      <c r="AA51" t="e">
        <f>W51</f>
        <v>#REF!</v>
      </c>
      <c r="AB51" t="e">
        <f>VLOOKUP(AA51,W45:Y54,2,FALSE)</f>
        <v>#REF!</v>
      </c>
      <c r="AC51" t="e">
        <f>VLOOKUP(AA51,W45:Y54,3,FALSE)</f>
        <v>#REF!</v>
      </c>
      <c r="AE51" t="e">
        <f>AA51</f>
        <v>#REF!</v>
      </c>
      <c r="AF51" t="e">
        <f>VLOOKUP(AE51,AA45:AC54,2,FALSE)</f>
        <v>#REF!</v>
      </c>
      <c r="AG51" t="e">
        <f>VLOOKUP(AE51,AA45:AC54,3,FALSE)</f>
        <v>#REF!</v>
      </c>
      <c r="AI51" t="e">
        <f>IF(AND(AF45=AF51,AG51&gt;AG45),AE45,AE51)</f>
        <v>#REF!</v>
      </c>
      <c r="AJ51" t="e">
        <f>VLOOKUP(AI51,AE45:AG54,2,FALSE)</f>
        <v>#REF!</v>
      </c>
      <c r="AK51" t="e">
        <f>VLOOKUP(AI51,AE45:AG54,3,FALSE)</f>
        <v>#REF!</v>
      </c>
      <c r="AM51" t="e">
        <f>AI51</f>
        <v>#REF!</v>
      </c>
      <c r="AN51" t="e">
        <f>VLOOKUP(AM51,AI45:AK54,2,FALSE)</f>
        <v>#REF!</v>
      </c>
      <c r="AO51" t="e">
        <f>VLOOKUP(AM51,AI45:AK54,3,FALSE)</f>
        <v>#REF!</v>
      </c>
      <c r="AQ51" t="e">
        <f>AM51</f>
        <v>#REF!</v>
      </c>
      <c r="AR51" t="e">
        <f>VLOOKUP(AQ51,AM45:AO54,2,FALSE)</f>
        <v>#REF!</v>
      </c>
      <c r="AS51" t="e">
        <f>VLOOKUP(AQ51,AM45:AO54,3,FALSE)</f>
        <v>#REF!</v>
      </c>
      <c r="AU51" t="e">
        <f>AQ51</f>
        <v>#REF!</v>
      </c>
      <c r="AV51" t="e">
        <f>VLOOKUP(AU51,AQ45:AS54,2,FALSE)</f>
        <v>#REF!</v>
      </c>
      <c r="AW51" t="e">
        <f>VLOOKUP(AU51,AQ45:AS54,3,FALSE)</f>
        <v>#REF!</v>
      </c>
      <c r="AY51" t="e">
        <f>AU51</f>
        <v>#REF!</v>
      </c>
      <c r="AZ51" t="e">
        <f>VLOOKUP(AY51,AU45:AW54,2,FALSE)</f>
        <v>#REF!</v>
      </c>
      <c r="BA51" t="e">
        <f>VLOOKUP(AY51,AU45:AW54,3,FALSE)</f>
        <v>#REF!</v>
      </c>
      <c r="BC51" t="e">
        <f>IF(AND(AZ46=AZ51,BA51&gt;BA46),AY46,AY51)</f>
        <v>#REF!</v>
      </c>
      <c r="BD51" t="e">
        <f>VLOOKUP(BC51,AY45:BA54,2,FALSE)</f>
        <v>#REF!</v>
      </c>
      <c r="BE51" t="e">
        <f>VLOOKUP(BC51,AY45:BA54,3,FALSE)</f>
        <v>#REF!</v>
      </c>
      <c r="BG51" t="e">
        <f>BC51</f>
        <v>#REF!</v>
      </c>
      <c r="BH51" t="e">
        <f>VLOOKUP(BG51,BC45:BE54,2,FALSE)</f>
        <v>#REF!</v>
      </c>
      <c r="BI51" t="e">
        <f>VLOOKUP(BG51,BC45:BE54,3,FALSE)</f>
        <v>#REF!</v>
      </c>
      <c r="BK51" t="e">
        <f>BG51</f>
        <v>#REF!</v>
      </c>
      <c r="BL51" t="e">
        <f>VLOOKUP(BK51,BG45:BI54,2,FALSE)</f>
        <v>#REF!</v>
      </c>
      <c r="BM51" t="e">
        <f>VLOOKUP(BK51,BG45:BI54,3,FALSE)</f>
        <v>#REF!</v>
      </c>
      <c r="BO51" t="e">
        <f>BK51</f>
        <v>#REF!</v>
      </c>
      <c r="BP51" t="e">
        <f>VLOOKUP(BO51,BK45:BM54,2,FALSE)</f>
        <v>#REF!</v>
      </c>
      <c r="BQ51" t="e">
        <f>VLOOKUP(BO51,BK45:BM54,3,FALSE)</f>
        <v>#REF!</v>
      </c>
      <c r="BS51" t="e">
        <f>IF(AND(BP47=BP51,BQ51&gt;BQ47),BO47,BO51)</f>
        <v>#REF!</v>
      </c>
      <c r="BT51" t="e">
        <f>VLOOKUP(BS51,BO45:BQ54,2,FALSE)</f>
        <v>#REF!</v>
      </c>
      <c r="BU51" t="e">
        <f>VLOOKUP(BS51,BO45:BQ54,3,FALSE)</f>
        <v>#REF!</v>
      </c>
      <c r="BW51" t="e">
        <f>BS51</f>
        <v>#REF!</v>
      </c>
      <c r="BX51" t="e">
        <f>VLOOKUP(BW51,BS45:BU54,2,FALSE)</f>
        <v>#REF!</v>
      </c>
      <c r="BY51" t="e">
        <f>VLOOKUP(BW51,BS45:BU54,3,FALSE)</f>
        <v>#REF!</v>
      </c>
      <c r="CA51" t="e">
        <f>BW51</f>
        <v>#REF!</v>
      </c>
      <c r="CB51" t="e">
        <f>VLOOKUP(CA51,BW45:BY54,2,FALSE)</f>
        <v>#REF!</v>
      </c>
      <c r="CC51" t="e">
        <f>VLOOKUP(CA51,BW45:BY54,3,FALSE)</f>
        <v>#REF!</v>
      </c>
      <c r="CE51" t="e">
        <f>IF(AND(CB48=CB51,CC51&gt;CC48),CA48,CA51)</f>
        <v>#REF!</v>
      </c>
      <c r="CF51" t="e">
        <f>VLOOKUP(CE51,CA45:CC54,2,FALSE)</f>
        <v>#REF!</v>
      </c>
      <c r="CG51" t="e">
        <f>VLOOKUP(CE51,CA45:CC54,3,FALSE)</f>
        <v>#REF!</v>
      </c>
      <c r="CI51" t="e">
        <f>CE51</f>
        <v>#REF!</v>
      </c>
      <c r="CJ51" t="e">
        <f>VLOOKUP(CI51,CE45:CG54,2,FALSE)</f>
        <v>#REF!</v>
      </c>
      <c r="CK51" t="e">
        <f>VLOOKUP(CI51,CE45:CG54,3,FALSE)</f>
        <v>#REF!</v>
      </c>
      <c r="CM51" t="e">
        <f>IF(AND(CJ49=CJ51,CK51&gt;CK49),CI49,CI51)</f>
        <v>#REF!</v>
      </c>
      <c r="CN51" t="e">
        <f>VLOOKUP(CM51,CI45:CK54,2,FALSE)</f>
        <v>#REF!</v>
      </c>
      <c r="CO51" t="e">
        <f>VLOOKUP(CM51,CI45:CK54,3,FALSE)</f>
        <v>#REF!</v>
      </c>
      <c r="CQ51" t="e">
        <f>IF(AND(CN50=CN51,CO51&gt;CO50),CM50,CM51)</f>
        <v>#REF!</v>
      </c>
      <c r="CR51" t="e">
        <f>VLOOKUP(CQ51,CM45:CO54,2,FALSE)</f>
        <v>#REF!</v>
      </c>
      <c r="CS51" t="e">
        <f>VLOOKUP(CQ51,CM45:CO54,3,FALSE)</f>
        <v>#REF!</v>
      </c>
    </row>
    <row r="57" spans="6:98" x14ac:dyDescent="0.2">
      <c r="F57" t="e">
        <f>CQ45</f>
        <v>#REF!</v>
      </c>
      <c r="J57" t="e">
        <f t="shared" ref="J57:J63" si="94">VLOOKUP(F57,$F$33:$M$42,8,FALSE)</f>
        <v>#REF!</v>
      </c>
      <c r="K57" t="e">
        <f t="shared" ref="K57:K63" si="95">VLOOKUP(F57,$F$33:$M$42,6,FALSE)</f>
        <v>#REF!</v>
      </c>
      <c r="L57" t="e">
        <f t="shared" ref="L57:L63" si="96">VLOOKUP(F57,$F$33:$M$42,7,FALSE)</f>
        <v>#REF!</v>
      </c>
      <c r="M57" t="e">
        <f t="shared" ref="M57:M63" si="97">K57-L57</f>
        <v>#REF!</v>
      </c>
      <c r="O57" t="e">
        <f>IF(AND(J57=J58,M57=M58,K58&gt;K57),F58,F57)</f>
        <v>#REF!</v>
      </c>
      <c r="P57" t="e">
        <f t="shared" ref="P57:P63" si="98">VLOOKUP(O57,$F$57:$M$66,5,FALSE)</f>
        <v>#REF!</v>
      </c>
      <c r="Q57" t="e">
        <f t="shared" ref="Q57:Q63" si="99">VLOOKUP(O57,$F$57:$M$66,8,FALSE)</f>
        <v>#REF!</v>
      </c>
      <c r="R57" t="e">
        <f t="shared" ref="R57:R63" si="100">VLOOKUP(O57,$F$57:$M$66,6,FALSE)</f>
        <v>#REF!</v>
      </c>
      <c r="S57" t="e">
        <f>IF(AND(P57=P59,Q57=Q59,R59&gt;R57),O59,O57)</f>
        <v>#REF!</v>
      </c>
      <c r="T57" t="e">
        <f t="shared" ref="T57:T63" si="101">VLOOKUP(S57,$O$57:$R$66,2,FALSE)</f>
        <v>#REF!</v>
      </c>
      <c r="U57" t="e">
        <f t="shared" ref="U57:U63" si="102">VLOOKUP(S57,$O$57:$R$66,3,FALSE)</f>
        <v>#REF!</v>
      </c>
      <c r="V57" t="e">
        <f t="shared" ref="V57:V63" si="103">VLOOKUP(S57,$O$57:$R$66,4,FALSE)</f>
        <v>#REF!</v>
      </c>
      <c r="W57" t="e">
        <f>IF(AND(T57=T60,U57=U60,V60&gt;V57),S60,S57)</f>
        <v>#REF!</v>
      </c>
      <c r="X57" t="e">
        <f t="shared" ref="X57:X63" si="104">VLOOKUP(W57,$S$57:$V$66,2,FALSE)</f>
        <v>#REF!</v>
      </c>
      <c r="Y57" t="e">
        <f t="shared" ref="Y57:Y63" si="105">VLOOKUP(W57,$S$57:$V$66,3,FALSE)</f>
        <v>#REF!</v>
      </c>
      <c r="Z57" t="e">
        <f t="shared" ref="Z57:Z63" si="106">VLOOKUP(W57,$S$57:$V$66,4,FALSE)</f>
        <v>#REF!</v>
      </c>
      <c r="AA57" t="e">
        <f>IF(AND(X57=X61,Y57=Y61,Z61&gt;Z57),W61,W57)</f>
        <v>#REF!</v>
      </c>
      <c r="AB57" t="e">
        <f>VLOOKUP(AA57,W57:Z66,2,FALSE)</f>
        <v>#REF!</v>
      </c>
      <c r="AC57" t="e">
        <f>VLOOKUP(AA57,W57:Z66,3,FALSE)</f>
        <v>#REF!</v>
      </c>
      <c r="AD57" t="e">
        <f>VLOOKUP(AA57,W57:Z66,4,FALSE)</f>
        <v>#REF!</v>
      </c>
      <c r="AE57" t="e">
        <f>IF(AND(AB57=AB62,AC57=AC62,AD62&gt;AD57),AA62,AA57)</f>
        <v>#REF!</v>
      </c>
      <c r="AF57" t="e">
        <f>VLOOKUP(AE57,AA57:AD66,2,FALSE)</f>
        <v>#REF!</v>
      </c>
      <c r="AG57" t="e">
        <f>VLOOKUP(AE57,AA57:AD66,3,FALSE)</f>
        <v>#REF!</v>
      </c>
      <c r="AH57" t="e">
        <f>VLOOKUP(AE57,AA57:AD66,4,FALSE)</f>
        <v>#REF!</v>
      </c>
      <c r="AI57" t="e">
        <f>IF(AND(AF57=AF63,AG57=AG63,AH63&gt;AH57),AE63,AE57)</f>
        <v>#REF!</v>
      </c>
      <c r="AJ57" t="e">
        <f>VLOOKUP(AI57,AE57:AH66,2,FALSE)</f>
        <v>#REF!</v>
      </c>
      <c r="AK57" t="e">
        <f>VLOOKUP(AI57,AE57:AH66,3,FALSE)</f>
        <v>#REF!</v>
      </c>
      <c r="AL57" t="e">
        <f>VLOOKUP(AI57,AE57:AH66,4,FALSE)</f>
        <v>#REF!</v>
      </c>
      <c r="AM57" t="e">
        <f>AI57</f>
        <v>#REF!</v>
      </c>
      <c r="AN57" t="e">
        <f>VLOOKUP(AM57,AI57:AL66,2,FALSE)</f>
        <v>#REF!</v>
      </c>
      <c r="AO57" t="e">
        <f>VLOOKUP(AM57,AI57:AL66,3,FALSE)</f>
        <v>#REF!</v>
      </c>
      <c r="AP57" t="e">
        <f>VLOOKUP(AM57,AI57:AL66,4,FALSE)</f>
        <v>#REF!</v>
      </c>
      <c r="AQ57" t="e">
        <f>AM57</f>
        <v>#REF!</v>
      </c>
      <c r="AR57" t="e">
        <f>VLOOKUP(AQ57,AM57:AP66,2,FALSE)</f>
        <v>#REF!</v>
      </c>
      <c r="AS57" t="e">
        <f>VLOOKUP(AQ57,AM57:AP66,3,FALSE)</f>
        <v>#REF!</v>
      </c>
      <c r="AT57" t="e">
        <f>VLOOKUP(AQ57,AM57:AP66,4,FALSE)</f>
        <v>#REF!</v>
      </c>
      <c r="AU57" t="e">
        <f>AQ57</f>
        <v>#REF!</v>
      </c>
      <c r="AV57" t="e">
        <f>VLOOKUP(AU57,AQ57:AT66,2,FALSE)</f>
        <v>#REF!</v>
      </c>
      <c r="AW57" t="e">
        <f>VLOOKUP(AU57,AQ57:AT66,3,FALSE)</f>
        <v>#REF!</v>
      </c>
      <c r="AX57" t="e">
        <f>VLOOKUP(AU57,AQ57:AT66,4,FALSE)</f>
        <v>#REF!</v>
      </c>
      <c r="AY57" t="e">
        <f>AU57</f>
        <v>#REF!</v>
      </c>
      <c r="AZ57" t="e">
        <f>VLOOKUP(AY57,AU57:AX66,2,FALSE)</f>
        <v>#REF!</v>
      </c>
      <c r="BA57" t="e">
        <f>VLOOKUP(AY57,AU57:AX66,3,FALSE)</f>
        <v>#REF!</v>
      </c>
      <c r="BB57" t="e">
        <f>VLOOKUP(AY57,AU57:AX66,4,FALSE)</f>
        <v>#REF!</v>
      </c>
      <c r="BC57" t="e">
        <f>AY57</f>
        <v>#REF!</v>
      </c>
      <c r="BD57" t="e">
        <f>VLOOKUP(BC57,AY57:BB66,2,FALSE)</f>
        <v>#REF!</v>
      </c>
      <c r="BE57" t="e">
        <f>VLOOKUP(BC57,AY57:BB66,3,FALSE)</f>
        <v>#REF!</v>
      </c>
      <c r="BF57" t="e">
        <f>VLOOKUP(BC57,AY57:BB66,4,FALSE)</f>
        <v>#REF!</v>
      </c>
      <c r="BG57" t="e">
        <f>BC57</f>
        <v>#REF!</v>
      </c>
      <c r="BH57" t="e">
        <f>VLOOKUP(BG57,BC57:BF66,2,FALSE)</f>
        <v>#REF!</v>
      </c>
      <c r="BI57" t="e">
        <f>VLOOKUP(BG57,BC57:BF66,3,FALSE)</f>
        <v>#REF!</v>
      </c>
      <c r="BJ57" t="e">
        <f>VLOOKUP(BG57,BC57:BF66,4,FALSE)</f>
        <v>#REF!</v>
      </c>
      <c r="BK57" t="e">
        <f>BG57</f>
        <v>#REF!</v>
      </c>
      <c r="BL57" t="e">
        <f>VLOOKUP(BK57,BG57:BJ66,2,FALSE)</f>
        <v>#REF!</v>
      </c>
      <c r="BM57" t="e">
        <f>VLOOKUP(BK57,BG57:BJ66,3,FALSE)</f>
        <v>#REF!</v>
      </c>
      <c r="BN57" t="e">
        <f>VLOOKUP(BK57,BG57:BJ66,4,FALSE)</f>
        <v>#REF!</v>
      </c>
      <c r="BO57" t="e">
        <f>BK57</f>
        <v>#REF!</v>
      </c>
      <c r="BP57" t="e">
        <f>VLOOKUP(BO57,BK57:BN66,2,FALSE)</f>
        <v>#REF!</v>
      </c>
      <c r="BQ57" t="e">
        <f>VLOOKUP(BO57,BK57:BN66,3,FALSE)</f>
        <v>#REF!</v>
      </c>
      <c r="BR57" t="e">
        <f>VLOOKUP(BO57,BK57:BN66,4,FALSE)</f>
        <v>#REF!</v>
      </c>
      <c r="BS57" t="e">
        <f>BO57</f>
        <v>#REF!</v>
      </c>
      <c r="BT57" t="e">
        <f>VLOOKUP(BS57,BO57:BR66,2,FALSE)</f>
        <v>#REF!</v>
      </c>
      <c r="BU57" t="e">
        <f>VLOOKUP(BS57,BO57:BR66,3,FALSE)</f>
        <v>#REF!</v>
      </c>
      <c r="BV57" t="e">
        <f>VLOOKUP(BS57,BO57:BR66,4,FALSE)</f>
        <v>#REF!</v>
      </c>
      <c r="BW57" t="e">
        <f>BS57</f>
        <v>#REF!</v>
      </c>
      <c r="BX57" t="e">
        <f>VLOOKUP(BW57,BS57:BV66,2,FALSE)</f>
        <v>#REF!</v>
      </c>
      <c r="BY57" t="e">
        <f>VLOOKUP(BW57,BS57:BV66,3,FALSE)</f>
        <v>#REF!</v>
      </c>
      <c r="BZ57" t="e">
        <f>VLOOKUP(BW57,BS57:BV66,4,FALSE)</f>
        <v>#REF!</v>
      </c>
      <c r="CA57" t="e">
        <f>BW57</f>
        <v>#REF!</v>
      </c>
      <c r="CB57" t="e">
        <f>VLOOKUP(CA57,BW57:BZ66,2,FALSE)</f>
        <v>#REF!</v>
      </c>
      <c r="CC57" t="e">
        <f>VLOOKUP(CA57,BW57:BZ66,3,FALSE)</f>
        <v>#REF!</v>
      </c>
      <c r="CD57" t="e">
        <f>VLOOKUP(CA57,BW57:BZ66,4,FALSE)</f>
        <v>#REF!</v>
      </c>
      <c r="CE57" t="e">
        <f>CA57</f>
        <v>#REF!</v>
      </c>
      <c r="CF57" t="e">
        <f>VLOOKUP(CE57,CA57:CD66,2,FALSE)</f>
        <v>#REF!</v>
      </c>
      <c r="CG57" t="e">
        <f>VLOOKUP(CE57,CA57:CD66,3,FALSE)</f>
        <v>#REF!</v>
      </c>
      <c r="CH57" t="e">
        <f>VLOOKUP(CE57,CA57:CD66,4,FALSE)</f>
        <v>#REF!</v>
      </c>
      <c r="CI57" t="e">
        <f>CE57</f>
        <v>#REF!</v>
      </c>
      <c r="CJ57" t="e">
        <f>VLOOKUP(CI57,CE57:CH66,2,FALSE)</f>
        <v>#REF!</v>
      </c>
      <c r="CK57" t="e">
        <f>VLOOKUP(CI57,CE57:CH66,3,FALSE)</f>
        <v>#REF!</v>
      </c>
      <c r="CL57" t="e">
        <f>VLOOKUP(CI57,CE57:CH66,4,FALSE)</f>
        <v>#REF!</v>
      </c>
      <c r="CM57" t="e">
        <f>CI57</f>
        <v>#REF!</v>
      </c>
      <c r="CN57" t="e">
        <f>VLOOKUP(CM57,CI57:CL66,2,FALSE)</f>
        <v>#REF!</v>
      </c>
      <c r="CO57" t="e">
        <f>VLOOKUP(CM57,CI57:CL66,3,FALSE)</f>
        <v>#REF!</v>
      </c>
      <c r="CP57" t="e">
        <f>VLOOKUP(CM57,CI57:CL66,4,FALSE)</f>
        <v>#REF!</v>
      </c>
      <c r="CQ57" t="e">
        <f>CM57</f>
        <v>#REF!</v>
      </c>
      <c r="CR57" t="e">
        <f>VLOOKUP(CQ57,CM57:CP66,2,FALSE)</f>
        <v>#REF!</v>
      </c>
      <c r="CS57" t="e">
        <f>VLOOKUP(CQ57,CM57:CP66,3,FALSE)</f>
        <v>#REF!</v>
      </c>
      <c r="CT57" t="e">
        <f>VLOOKUP(CQ57,CM57:CP66,4,FALSE)</f>
        <v>#REF!</v>
      </c>
    </row>
    <row r="58" spans="6:98" x14ac:dyDescent="0.2">
      <c r="F58" t="e">
        <f t="shared" ref="F58:F63" si="107">CQ46</f>
        <v>#REF!</v>
      </c>
      <c r="J58" t="e">
        <f t="shared" si="94"/>
        <v>#REF!</v>
      </c>
      <c r="K58" t="e">
        <f t="shared" si="95"/>
        <v>#REF!</v>
      </c>
      <c r="L58" t="e">
        <f t="shared" si="96"/>
        <v>#REF!</v>
      </c>
      <c r="M58" t="e">
        <f t="shared" si="97"/>
        <v>#REF!</v>
      </c>
      <c r="O58" t="e">
        <f>IF(AND(J57=J58,M57=M58,K58&gt;K57),F57,F58)</f>
        <v>#REF!</v>
      </c>
      <c r="P58" t="e">
        <f t="shared" si="98"/>
        <v>#REF!</v>
      </c>
      <c r="Q58" t="e">
        <f t="shared" si="99"/>
        <v>#REF!</v>
      </c>
      <c r="R58" t="e">
        <f t="shared" si="100"/>
        <v>#REF!</v>
      </c>
      <c r="S58" t="e">
        <f>O58</f>
        <v>#REF!</v>
      </c>
      <c r="T58" t="e">
        <f t="shared" si="101"/>
        <v>#REF!</v>
      </c>
      <c r="U58" t="e">
        <f t="shared" si="102"/>
        <v>#REF!</v>
      </c>
      <c r="V58" t="e">
        <f t="shared" si="103"/>
        <v>#REF!</v>
      </c>
      <c r="W58" t="e">
        <f>S58</f>
        <v>#REF!</v>
      </c>
      <c r="X58" t="e">
        <f t="shared" si="104"/>
        <v>#REF!</v>
      </c>
      <c r="Y58" t="e">
        <f t="shared" si="105"/>
        <v>#REF!</v>
      </c>
      <c r="Z58" t="e">
        <f t="shared" si="106"/>
        <v>#REF!</v>
      </c>
      <c r="AA58" t="e">
        <f>W58</f>
        <v>#REF!</v>
      </c>
      <c r="AB58" t="e">
        <f>VLOOKUP(AA58,W57:Z66,2,FALSE)</f>
        <v>#REF!</v>
      </c>
      <c r="AC58" t="e">
        <f>VLOOKUP(AA58,W57:Z66,3,FALSE)</f>
        <v>#REF!</v>
      </c>
      <c r="AD58" t="e">
        <f>VLOOKUP(AA58,W57:Z66,4,FALSE)</f>
        <v>#REF!</v>
      </c>
      <c r="AE58" t="e">
        <f>AA58</f>
        <v>#REF!</v>
      </c>
      <c r="AF58" t="e">
        <f>VLOOKUP(AE58,AA57:AD66,2,FALSE)</f>
        <v>#REF!</v>
      </c>
      <c r="AG58" t="e">
        <f>VLOOKUP(AE58,AA57:AD66,3,FALSE)</f>
        <v>#REF!</v>
      </c>
      <c r="AH58" t="e">
        <f>VLOOKUP(AE58,AA57:AD66,4,FALSE)</f>
        <v>#REF!</v>
      </c>
      <c r="AI58" t="e">
        <f>AE58</f>
        <v>#REF!</v>
      </c>
      <c r="AJ58" t="e">
        <f>VLOOKUP(AI58,AE57:AH66,2,FALSE)</f>
        <v>#REF!</v>
      </c>
      <c r="AK58" t="e">
        <f>VLOOKUP(AI58,AE57:AH66,3,FALSE)</f>
        <v>#REF!</v>
      </c>
      <c r="AL58" t="e">
        <f>VLOOKUP(AI58,AE57:AH66,4,FALSE)</f>
        <v>#REF!</v>
      </c>
      <c r="AM58" t="e">
        <f>IF(AND(AJ58=AJ59,AK58=AK59,AL59&gt;AL58),AI59,AI58)</f>
        <v>#REF!</v>
      </c>
      <c r="AN58" t="e">
        <f>VLOOKUP(AM58,AI57:AL66,2,FALSE)</f>
        <v>#REF!</v>
      </c>
      <c r="AO58" t="e">
        <f>VLOOKUP(AM58,AI57:AL66,3,FALSE)</f>
        <v>#REF!</v>
      </c>
      <c r="AP58" t="e">
        <f>VLOOKUP(AM58,AI57:AL66,4,FALSE)</f>
        <v>#REF!</v>
      </c>
      <c r="AQ58" t="e">
        <f>IF(AND(AN58=AN60,AO58=AO60,AP60&gt;AP58),AM60,AM58)</f>
        <v>#REF!</v>
      </c>
      <c r="AR58" t="e">
        <f>VLOOKUP(AQ58,AM57:AP66,2,FALSE)</f>
        <v>#REF!</v>
      </c>
      <c r="AS58" t="e">
        <f>VLOOKUP(AQ58,AM57:AP66,3,FALSE)</f>
        <v>#REF!</v>
      </c>
      <c r="AT58" t="e">
        <f>VLOOKUP(AQ58,AM57:AP66,4,FALSE)</f>
        <v>#REF!</v>
      </c>
      <c r="AU58" t="e">
        <f>IF(AND(AR58=AR61,AS58=AS61,AT61&gt;AT58),AQ61,AQ58)</f>
        <v>#REF!</v>
      </c>
      <c r="AV58" t="e">
        <f>VLOOKUP(AU58,AQ57:AT66,2,FALSE)</f>
        <v>#REF!</v>
      </c>
      <c r="AW58" t="e">
        <f>VLOOKUP(AU58,AQ57:AT66,3,FALSE)</f>
        <v>#REF!</v>
      </c>
      <c r="AX58" t="e">
        <f>VLOOKUP(AU58,AQ57:AT66,4,FALSE)</f>
        <v>#REF!</v>
      </c>
      <c r="AY58" t="e">
        <f>IF(AND(AV58=AV62,AW58=AW62,AX62&gt;AX58),AU62,AU58)</f>
        <v>#REF!</v>
      </c>
      <c r="AZ58" t="e">
        <f>VLOOKUP(AY58,AU57:AX66,2,FALSE)</f>
        <v>#REF!</v>
      </c>
      <c r="BA58" t="e">
        <f>VLOOKUP(AY58,AU57:AX66,3,FALSE)</f>
        <v>#REF!</v>
      </c>
      <c r="BB58" t="e">
        <f>VLOOKUP(AY58,AU57:AX66,4,FALSE)</f>
        <v>#REF!</v>
      </c>
      <c r="BC58" t="e">
        <f>IF(AND(AZ58=AZ63,BA58=BA63,BB63&gt;BB58),AY63,AY58)</f>
        <v>#REF!</v>
      </c>
      <c r="BD58" t="e">
        <f>VLOOKUP(BC58,AY57:BB66,2,FALSE)</f>
        <v>#REF!</v>
      </c>
      <c r="BE58" t="e">
        <f>VLOOKUP(BC58,AY57:BB66,3,FALSE)</f>
        <v>#REF!</v>
      </c>
      <c r="BF58" t="e">
        <f>VLOOKUP(BC58,AY57:BB66,4,FALSE)</f>
        <v>#REF!</v>
      </c>
      <c r="BG58" t="e">
        <f>BC58</f>
        <v>#REF!</v>
      </c>
      <c r="BH58" t="e">
        <f>VLOOKUP(BG58,BC57:BF66,2,FALSE)</f>
        <v>#REF!</v>
      </c>
      <c r="BI58" t="e">
        <f>VLOOKUP(BG58,BC57:BF66,3,FALSE)</f>
        <v>#REF!</v>
      </c>
      <c r="BJ58" t="e">
        <f>VLOOKUP(BG58,BC57:BF66,4,FALSE)</f>
        <v>#REF!</v>
      </c>
      <c r="BK58" t="e">
        <f>BG58</f>
        <v>#REF!</v>
      </c>
      <c r="BL58" t="e">
        <f>VLOOKUP(BK58,BG57:BJ66,2,FALSE)</f>
        <v>#REF!</v>
      </c>
      <c r="BM58" t="e">
        <f>VLOOKUP(BK58,BG57:BJ66,3,FALSE)</f>
        <v>#REF!</v>
      </c>
      <c r="BN58" t="e">
        <f>VLOOKUP(BK58,BG57:BJ66,4,FALSE)</f>
        <v>#REF!</v>
      </c>
      <c r="BO58" t="e">
        <f>BK58</f>
        <v>#REF!</v>
      </c>
      <c r="BP58" t="e">
        <f>VLOOKUP(BO58,BK57:BN66,2,FALSE)</f>
        <v>#REF!</v>
      </c>
      <c r="BQ58" t="e">
        <f>VLOOKUP(BO58,BK57:BN66,3,FALSE)</f>
        <v>#REF!</v>
      </c>
      <c r="BR58" t="e">
        <f>VLOOKUP(BO58,BK57:BN66,4,FALSE)</f>
        <v>#REF!</v>
      </c>
      <c r="BS58" t="e">
        <f>BO58</f>
        <v>#REF!</v>
      </c>
      <c r="BT58" t="e">
        <f>VLOOKUP(BS58,BO57:BR66,2,FALSE)</f>
        <v>#REF!</v>
      </c>
      <c r="BU58" t="e">
        <f>VLOOKUP(BS58,BO57:BR66,3,FALSE)</f>
        <v>#REF!</v>
      </c>
      <c r="BV58" t="e">
        <f>VLOOKUP(BS58,BO57:BR66,4,FALSE)</f>
        <v>#REF!</v>
      </c>
      <c r="BW58" t="e">
        <f>BS58</f>
        <v>#REF!</v>
      </c>
      <c r="BX58" t="e">
        <f>VLOOKUP(BW58,BS57:BV66,2,FALSE)</f>
        <v>#REF!</v>
      </c>
      <c r="BY58" t="e">
        <f>VLOOKUP(BW58,BS57:BV66,3,FALSE)</f>
        <v>#REF!</v>
      </c>
      <c r="BZ58" t="e">
        <f>VLOOKUP(BW58,BS57:BV66,4,FALSE)</f>
        <v>#REF!</v>
      </c>
      <c r="CA58" t="e">
        <f>BW58</f>
        <v>#REF!</v>
      </c>
      <c r="CB58" t="e">
        <f>VLOOKUP(CA58,BW57:BZ66,2,FALSE)</f>
        <v>#REF!</v>
      </c>
      <c r="CC58" t="e">
        <f>VLOOKUP(CA58,BW57:BZ66,3,FALSE)</f>
        <v>#REF!</v>
      </c>
      <c r="CD58" t="e">
        <f>VLOOKUP(CA58,BW57:BZ66,4,FALSE)</f>
        <v>#REF!</v>
      </c>
      <c r="CE58" t="e">
        <f>CA58</f>
        <v>#REF!</v>
      </c>
      <c r="CF58" t="e">
        <f>VLOOKUP(CE58,CA57:CD66,2,FALSE)</f>
        <v>#REF!</v>
      </c>
      <c r="CG58" t="e">
        <f>VLOOKUP(CE58,CA57:CD66,3,FALSE)</f>
        <v>#REF!</v>
      </c>
      <c r="CH58" t="e">
        <f>VLOOKUP(CE58,CA57:CD66,4,FALSE)</f>
        <v>#REF!</v>
      </c>
      <c r="CI58" t="e">
        <f>CE58</f>
        <v>#REF!</v>
      </c>
      <c r="CJ58" t="e">
        <f>VLOOKUP(CI58,CE57:CH66,2,FALSE)</f>
        <v>#REF!</v>
      </c>
      <c r="CK58" t="e">
        <f>VLOOKUP(CI58,CE57:CH66,3,FALSE)</f>
        <v>#REF!</v>
      </c>
      <c r="CL58" t="e">
        <f>VLOOKUP(CI58,CE57:CH66,4,FALSE)</f>
        <v>#REF!</v>
      </c>
      <c r="CM58" t="e">
        <f>CI58</f>
        <v>#REF!</v>
      </c>
      <c r="CN58" t="e">
        <f>VLOOKUP(CM58,CI57:CL66,2,FALSE)</f>
        <v>#REF!</v>
      </c>
      <c r="CO58" t="e">
        <f>VLOOKUP(CM58,CI57:CL66,3,FALSE)</f>
        <v>#REF!</v>
      </c>
      <c r="CP58" t="e">
        <f>VLOOKUP(CM58,CI57:CL66,4,FALSE)</f>
        <v>#REF!</v>
      </c>
      <c r="CQ58" t="e">
        <f>CM58</f>
        <v>#REF!</v>
      </c>
      <c r="CR58" t="e">
        <f>VLOOKUP(CQ58,CM57:CP66,2,FALSE)</f>
        <v>#REF!</v>
      </c>
      <c r="CS58" t="e">
        <f>VLOOKUP(CQ58,CM57:CP66,3,FALSE)</f>
        <v>#REF!</v>
      </c>
      <c r="CT58" t="e">
        <f>VLOOKUP(CQ58,CM57:CP66,4,FALSE)</f>
        <v>#REF!</v>
      </c>
    </row>
    <row r="59" spans="6:98" x14ac:dyDescent="0.2">
      <c r="F59" t="e">
        <f t="shared" si="107"/>
        <v>#REF!</v>
      </c>
      <c r="J59" t="e">
        <f t="shared" si="94"/>
        <v>#REF!</v>
      </c>
      <c r="K59" t="e">
        <f t="shared" si="95"/>
        <v>#REF!</v>
      </c>
      <c r="L59" t="e">
        <f t="shared" si="96"/>
        <v>#REF!</v>
      </c>
      <c r="M59" t="e">
        <f t="shared" si="97"/>
        <v>#REF!</v>
      </c>
      <c r="O59" t="e">
        <f>F59</f>
        <v>#REF!</v>
      </c>
      <c r="P59" t="e">
        <f t="shared" si="98"/>
        <v>#REF!</v>
      </c>
      <c r="Q59" t="e">
        <f t="shared" si="99"/>
        <v>#REF!</v>
      </c>
      <c r="R59" t="e">
        <f t="shared" si="100"/>
        <v>#REF!</v>
      </c>
      <c r="S59" t="e">
        <f>IF(AND(P57=P59,Q57=Q59,R59&gt;R57),O57,O59)</f>
        <v>#REF!</v>
      </c>
      <c r="T59" t="e">
        <f t="shared" si="101"/>
        <v>#REF!</v>
      </c>
      <c r="U59" t="e">
        <f t="shared" si="102"/>
        <v>#REF!</v>
      </c>
      <c r="V59" t="e">
        <f t="shared" si="103"/>
        <v>#REF!</v>
      </c>
      <c r="W59" t="e">
        <f>S59</f>
        <v>#REF!</v>
      </c>
      <c r="X59" t="e">
        <f t="shared" si="104"/>
        <v>#REF!</v>
      </c>
      <c r="Y59" t="e">
        <f t="shared" si="105"/>
        <v>#REF!</v>
      </c>
      <c r="Z59" t="e">
        <f t="shared" si="106"/>
        <v>#REF!</v>
      </c>
      <c r="AA59" t="e">
        <f>W59</f>
        <v>#REF!</v>
      </c>
      <c r="AB59" t="e">
        <f>VLOOKUP(AA59,W57:Z66,2,FALSE)</f>
        <v>#REF!</v>
      </c>
      <c r="AC59" t="e">
        <f>VLOOKUP(AA59,W57:Z66,3,FALSE)</f>
        <v>#REF!</v>
      </c>
      <c r="AD59" t="e">
        <f>VLOOKUP(AA59,W57:Z66,4,FALSE)</f>
        <v>#REF!</v>
      </c>
      <c r="AE59" t="e">
        <f>AA59</f>
        <v>#REF!</v>
      </c>
      <c r="AF59" t="e">
        <f>VLOOKUP(AE59,AA57:AD66,2,FALSE)</f>
        <v>#REF!</v>
      </c>
      <c r="AG59" t="e">
        <f>VLOOKUP(AE59,AA57:AD66,3,FALSE)</f>
        <v>#REF!</v>
      </c>
      <c r="AH59" t="e">
        <f>VLOOKUP(AE59,AA57:AD66,4,FALSE)</f>
        <v>#REF!</v>
      </c>
      <c r="AI59" t="e">
        <f>AE59</f>
        <v>#REF!</v>
      </c>
      <c r="AJ59" t="e">
        <f>VLOOKUP(AI59,AE57:AH66,2,FALSE)</f>
        <v>#REF!</v>
      </c>
      <c r="AK59" t="e">
        <f>VLOOKUP(AI59,AE57:AH66,3,FALSE)</f>
        <v>#REF!</v>
      </c>
      <c r="AL59" t="e">
        <f>VLOOKUP(AI59,AE57:AH66,4,FALSE)</f>
        <v>#REF!</v>
      </c>
      <c r="AM59" t="e">
        <f>IF(AND(AJ58=AJ59,AK58=AK59,AL59&gt;AL58),AI58,AI59)</f>
        <v>#REF!</v>
      </c>
      <c r="AN59" t="e">
        <f>VLOOKUP(AM59,AI57:AL66,2,FALSE)</f>
        <v>#REF!</v>
      </c>
      <c r="AO59" t="e">
        <f>VLOOKUP(AM59,AI57:AL66,3,FALSE)</f>
        <v>#REF!</v>
      </c>
      <c r="AP59" t="e">
        <f>VLOOKUP(AM59,AI57:AL66,4,FALSE)</f>
        <v>#REF!</v>
      </c>
      <c r="AQ59" t="e">
        <f>AM59</f>
        <v>#REF!</v>
      </c>
      <c r="AR59" t="e">
        <f>VLOOKUP(AQ59,AM57:AP66,2,FALSE)</f>
        <v>#REF!</v>
      </c>
      <c r="AS59" t="e">
        <f>VLOOKUP(AQ59,AM57:AP66,3,FALSE)</f>
        <v>#REF!</v>
      </c>
      <c r="AT59" t="e">
        <f>VLOOKUP(AQ59,AM57:AP66,4,FALSE)</f>
        <v>#REF!</v>
      </c>
      <c r="AU59" t="e">
        <f>AQ59</f>
        <v>#REF!</v>
      </c>
      <c r="AV59" t="e">
        <f>VLOOKUP(AU59,AQ57:AT66,2,FALSE)</f>
        <v>#REF!</v>
      </c>
      <c r="AW59" t="e">
        <f>VLOOKUP(AU59,AQ57:AT66,3,FALSE)</f>
        <v>#REF!</v>
      </c>
      <c r="AX59" t="e">
        <f>VLOOKUP(AU59,AQ57:AT66,4,FALSE)</f>
        <v>#REF!</v>
      </c>
      <c r="AY59" t="e">
        <f>AU59</f>
        <v>#REF!</v>
      </c>
      <c r="AZ59" t="e">
        <f>VLOOKUP(AY59,AU57:AX66,2,FALSE)</f>
        <v>#REF!</v>
      </c>
      <c r="BA59" t="e">
        <f>VLOOKUP(AY59,AU57:AX66,3,FALSE)</f>
        <v>#REF!</v>
      </c>
      <c r="BB59" t="e">
        <f>VLOOKUP(AY59,AU57:AX66,4,FALSE)</f>
        <v>#REF!</v>
      </c>
      <c r="BC59" t="e">
        <f>AY59</f>
        <v>#REF!</v>
      </c>
      <c r="BD59" t="e">
        <f>VLOOKUP(BC59,AY57:BB66,2,FALSE)</f>
        <v>#REF!</v>
      </c>
      <c r="BE59" t="e">
        <f>VLOOKUP(BC59,AY57:BB66,3,FALSE)</f>
        <v>#REF!</v>
      </c>
      <c r="BF59" t="e">
        <f>VLOOKUP(BC59,AY57:BB66,4,FALSE)</f>
        <v>#REF!</v>
      </c>
      <c r="BG59" t="e">
        <f>IF(AND(BD59=BD60,BE59=BE60,BF60&gt;BF59),BC60,BC59)</f>
        <v>#REF!</v>
      </c>
      <c r="BH59" t="e">
        <f>VLOOKUP(BG59,BC57:BF66,2,FALSE)</f>
        <v>#REF!</v>
      </c>
      <c r="BI59" t="e">
        <f>VLOOKUP(BG59,BC57:BF66,3,FALSE)</f>
        <v>#REF!</v>
      </c>
      <c r="BJ59" t="e">
        <f>VLOOKUP(BG59,BC57:BF66,4,FALSE)</f>
        <v>#REF!</v>
      </c>
      <c r="BK59" t="e">
        <f>IF(AND(BH59=BH61,BI59=BI61,BJ61&gt;BJ59),BG61,BG59)</f>
        <v>#REF!</v>
      </c>
      <c r="BL59" t="e">
        <f>VLOOKUP(BK59,BG57:BJ66,2,FALSE)</f>
        <v>#REF!</v>
      </c>
      <c r="BM59" t="e">
        <f>VLOOKUP(BK59,BG57:BJ66,3,FALSE)</f>
        <v>#REF!</v>
      </c>
      <c r="BN59" t="e">
        <f>VLOOKUP(BK59,BG57:BJ66,4,FALSE)</f>
        <v>#REF!</v>
      </c>
      <c r="BO59" t="e">
        <f>IF(AND(BL59=BL62,BM59=BM62,BN62&gt;BN59),BK62,BK59)</f>
        <v>#REF!</v>
      </c>
      <c r="BP59" t="e">
        <f>VLOOKUP(BO59,BK57:BN66,2,FALSE)</f>
        <v>#REF!</v>
      </c>
      <c r="BQ59" t="e">
        <f>VLOOKUP(BO59,BK57:BN66,3,FALSE)</f>
        <v>#REF!</v>
      </c>
      <c r="BR59" t="e">
        <f>VLOOKUP(BO59,BK57:BN66,4,FALSE)</f>
        <v>#REF!</v>
      </c>
      <c r="BS59" t="e">
        <f>IF(AND(BP59=BP63,BQ59=BQ63,BR63&gt;BR59),BO63,BO59)</f>
        <v>#REF!</v>
      </c>
      <c r="BT59" t="e">
        <f>VLOOKUP(BS59,BO57:BR66,2,FALSE)</f>
        <v>#REF!</v>
      </c>
      <c r="BU59" t="e">
        <f>VLOOKUP(BS59,BO57:BR66,3,FALSE)</f>
        <v>#REF!</v>
      </c>
      <c r="BV59" t="e">
        <f>VLOOKUP(BS59,BO57:BR66,4,FALSE)</f>
        <v>#REF!</v>
      </c>
      <c r="BW59" t="e">
        <f>BS59</f>
        <v>#REF!</v>
      </c>
      <c r="BX59" t="e">
        <f>VLOOKUP(BW59,BS57:BV66,2,FALSE)</f>
        <v>#REF!</v>
      </c>
      <c r="BY59" t="e">
        <f>VLOOKUP(BW59,BS57:BV66,3,FALSE)</f>
        <v>#REF!</v>
      </c>
      <c r="BZ59" t="e">
        <f>VLOOKUP(BW59,BS57:BV66,4,FALSE)</f>
        <v>#REF!</v>
      </c>
      <c r="CA59" t="e">
        <f>BW59</f>
        <v>#REF!</v>
      </c>
      <c r="CB59" t="e">
        <f>VLOOKUP(CA59,BW57:BZ66,2,FALSE)</f>
        <v>#REF!</v>
      </c>
      <c r="CC59" t="e">
        <f>VLOOKUP(CA59,BW57:BZ66,3,FALSE)</f>
        <v>#REF!</v>
      </c>
      <c r="CD59" t="e">
        <f>VLOOKUP(CA59,BW57:BZ66,4,FALSE)</f>
        <v>#REF!</v>
      </c>
      <c r="CE59" t="e">
        <f>CA59</f>
        <v>#REF!</v>
      </c>
      <c r="CF59" t="e">
        <f>VLOOKUP(CE59,CA57:CD66,2,FALSE)</f>
        <v>#REF!</v>
      </c>
      <c r="CG59" t="e">
        <f>VLOOKUP(CE59,CA57:CD66,3,FALSE)</f>
        <v>#REF!</v>
      </c>
      <c r="CH59" t="e">
        <f>VLOOKUP(CE59,CA57:CD66,4,FALSE)</f>
        <v>#REF!</v>
      </c>
      <c r="CI59" t="e">
        <f>CE59</f>
        <v>#REF!</v>
      </c>
      <c r="CJ59" t="e">
        <f>VLOOKUP(CI59,CE57:CH66,2,FALSE)</f>
        <v>#REF!</v>
      </c>
      <c r="CK59" t="e">
        <f>VLOOKUP(CI59,CE57:CH66,3,FALSE)</f>
        <v>#REF!</v>
      </c>
      <c r="CL59" t="e">
        <f>VLOOKUP(CI59,CE57:CH66,4,FALSE)</f>
        <v>#REF!</v>
      </c>
      <c r="CM59" t="e">
        <f>CI59</f>
        <v>#REF!</v>
      </c>
      <c r="CN59" t="e">
        <f>VLOOKUP(CM59,CI57:CL66,2,FALSE)</f>
        <v>#REF!</v>
      </c>
      <c r="CO59" t="e">
        <f>VLOOKUP(CM59,CI57:CL66,3,FALSE)</f>
        <v>#REF!</v>
      </c>
      <c r="CP59" t="e">
        <f>VLOOKUP(CM59,CI57:CL66,4,FALSE)</f>
        <v>#REF!</v>
      </c>
      <c r="CQ59" t="e">
        <f>CM59</f>
        <v>#REF!</v>
      </c>
      <c r="CR59" t="e">
        <f>VLOOKUP(CQ59,CM57:CP66,2,FALSE)</f>
        <v>#REF!</v>
      </c>
      <c r="CS59" t="e">
        <f>VLOOKUP(CQ59,CM57:CP66,3,FALSE)</f>
        <v>#REF!</v>
      </c>
      <c r="CT59" t="e">
        <f>VLOOKUP(CQ59,CM57:CP66,4,FALSE)</f>
        <v>#REF!</v>
      </c>
    </row>
    <row r="60" spans="6:98" x14ac:dyDescent="0.2">
      <c r="F60" t="e">
        <f t="shared" si="107"/>
        <v>#REF!</v>
      </c>
      <c r="J60" t="e">
        <f t="shared" si="94"/>
        <v>#REF!</v>
      </c>
      <c r="K60" t="e">
        <f t="shared" si="95"/>
        <v>#REF!</v>
      </c>
      <c r="L60" t="e">
        <f t="shared" si="96"/>
        <v>#REF!</v>
      </c>
      <c r="M60" t="e">
        <f t="shared" si="97"/>
        <v>#REF!</v>
      </c>
      <c r="O60" t="e">
        <f>F60</f>
        <v>#REF!</v>
      </c>
      <c r="P60" t="e">
        <f t="shared" si="98"/>
        <v>#REF!</v>
      </c>
      <c r="Q60" t="e">
        <f t="shared" si="99"/>
        <v>#REF!</v>
      </c>
      <c r="R60" t="e">
        <f t="shared" si="100"/>
        <v>#REF!</v>
      </c>
      <c r="S60" t="e">
        <f>O60</f>
        <v>#REF!</v>
      </c>
      <c r="T60" t="e">
        <f t="shared" si="101"/>
        <v>#REF!</v>
      </c>
      <c r="U60" t="e">
        <f t="shared" si="102"/>
        <v>#REF!</v>
      </c>
      <c r="V60" t="e">
        <f t="shared" si="103"/>
        <v>#REF!</v>
      </c>
      <c r="W60" t="e">
        <f>IF(AND(T57=T60,U57=U60,V60&gt;V57),S57,S60)</f>
        <v>#REF!</v>
      </c>
      <c r="X60" t="e">
        <f t="shared" si="104"/>
        <v>#REF!</v>
      </c>
      <c r="Y60" t="e">
        <f t="shared" si="105"/>
        <v>#REF!</v>
      </c>
      <c r="Z60" t="e">
        <f t="shared" si="106"/>
        <v>#REF!</v>
      </c>
      <c r="AA60" t="e">
        <f>W60</f>
        <v>#REF!</v>
      </c>
      <c r="AB60" t="e">
        <f>VLOOKUP(AA60,W57:Z66,2,FALSE)</f>
        <v>#REF!</v>
      </c>
      <c r="AC60" t="e">
        <f>VLOOKUP(AA60,W57:Z66,3,FALSE)</f>
        <v>#REF!</v>
      </c>
      <c r="AD60" t="e">
        <f>VLOOKUP(AA60,W57:Z66,4,FALSE)</f>
        <v>#REF!</v>
      </c>
      <c r="AE60" t="e">
        <f>AA60</f>
        <v>#REF!</v>
      </c>
      <c r="AF60" t="e">
        <f>VLOOKUP(AE60,AA57:AD66,2,FALSE)</f>
        <v>#REF!</v>
      </c>
      <c r="AG60" t="e">
        <f>VLOOKUP(AE60,AA57:AD66,3,FALSE)</f>
        <v>#REF!</v>
      </c>
      <c r="AH60" t="e">
        <f>VLOOKUP(AE60,AA57:AD66,4,FALSE)</f>
        <v>#REF!</v>
      </c>
      <c r="AI60" t="e">
        <f>AE60</f>
        <v>#REF!</v>
      </c>
      <c r="AJ60" t="e">
        <f>VLOOKUP(AI60,AE57:AH66,2,FALSE)</f>
        <v>#REF!</v>
      </c>
      <c r="AK60" t="e">
        <f>VLOOKUP(AI60,AE57:AH66,3,FALSE)</f>
        <v>#REF!</v>
      </c>
      <c r="AL60" t="e">
        <f>VLOOKUP(AI60,AE57:AH66,4,FALSE)</f>
        <v>#REF!</v>
      </c>
      <c r="AM60" t="e">
        <f>AI60</f>
        <v>#REF!</v>
      </c>
      <c r="AN60" t="e">
        <f>VLOOKUP(AM60,AI57:AL66,2,FALSE)</f>
        <v>#REF!</v>
      </c>
      <c r="AO60" t="e">
        <f>VLOOKUP(AM60,AI57:AL66,3,FALSE)</f>
        <v>#REF!</v>
      </c>
      <c r="AP60" t="e">
        <f>VLOOKUP(AM60,AI57:AL66,4,FALSE)</f>
        <v>#REF!</v>
      </c>
      <c r="AQ60" t="e">
        <f>IF(AND(AN58=AN60,AO58=AO60,AP60&gt;AP58),AM58,AM60)</f>
        <v>#REF!</v>
      </c>
      <c r="AR60" t="e">
        <f>VLOOKUP(AQ60,AM57:AP66,2,FALSE)</f>
        <v>#REF!</v>
      </c>
      <c r="AS60" t="e">
        <f>VLOOKUP(AQ60,AM57:AP66,3,FALSE)</f>
        <v>#REF!</v>
      </c>
      <c r="AT60" t="e">
        <f>VLOOKUP(AQ60,AM57:AP66,4,FALSE)</f>
        <v>#REF!</v>
      </c>
      <c r="AU60" t="e">
        <f>AQ60</f>
        <v>#REF!</v>
      </c>
      <c r="AV60" t="e">
        <f>VLOOKUP(AU60,AQ57:AT66,2,FALSE)</f>
        <v>#REF!</v>
      </c>
      <c r="AW60" t="e">
        <f>VLOOKUP(AU60,AQ57:AT66,3,FALSE)</f>
        <v>#REF!</v>
      </c>
      <c r="AX60" t="e">
        <f>VLOOKUP(AU60,AQ57:AT66,4,FALSE)</f>
        <v>#REF!</v>
      </c>
      <c r="AY60" t="e">
        <f>AU60</f>
        <v>#REF!</v>
      </c>
      <c r="AZ60" t="e">
        <f>VLOOKUP(AY60,AU57:AX66,2,FALSE)</f>
        <v>#REF!</v>
      </c>
      <c r="BA60" t="e">
        <f>VLOOKUP(AY60,AU57:AX66,3,FALSE)</f>
        <v>#REF!</v>
      </c>
      <c r="BB60" t="e">
        <f>VLOOKUP(AY60,AU57:AX66,4,FALSE)</f>
        <v>#REF!</v>
      </c>
      <c r="BC60" t="e">
        <f>AY60</f>
        <v>#REF!</v>
      </c>
      <c r="BD60" t="e">
        <f>VLOOKUP(BC60,AY57:BB66,2,FALSE)</f>
        <v>#REF!</v>
      </c>
      <c r="BE60" t="e">
        <f>VLOOKUP(BC60,AY57:BB66,3,FALSE)</f>
        <v>#REF!</v>
      </c>
      <c r="BF60" t="e">
        <f>VLOOKUP(BC60,AY57:BB66,4,FALSE)</f>
        <v>#REF!</v>
      </c>
      <c r="BG60" t="e">
        <f>IF(AND(BD59=BD60,BE59=BE60,BF60&gt;BF59),BC59,BC60)</f>
        <v>#REF!</v>
      </c>
      <c r="BH60" t="e">
        <f>VLOOKUP(BG60,BC57:BF66,2,FALSE)</f>
        <v>#REF!</v>
      </c>
      <c r="BI60" t="e">
        <f>VLOOKUP(BG60,BC57:BF66,3,FALSE)</f>
        <v>#REF!</v>
      </c>
      <c r="BJ60" t="e">
        <f>VLOOKUP(BG60,BC57:BF66,4,FALSE)</f>
        <v>#REF!</v>
      </c>
      <c r="BK60" t="e">
        <f>BG60</f>
        <v>#REF!</v>
      </c>
      <c r="BL60" t="e">
        <f>VLOOKUP(BK60,BG57:BJ66,2,FALSE)</f>
        <v>#REF!</v>
      </c>
      <c r="BM60" t="e">
        <f>VLOOKUP(BK60,BG57:BJ66,3,FALSE)</f>
        <v>#REF!</v>
      </c>
      <c r="BN60" t="e">
        <f>VLOOKUP(BK60,BG57:BJ66,4,FALSE)</f>
        <v>#REF!</v>
      </c>
      <c r="BO60" t="e">
        <f>BK60</f>
        <v>#REF!</v>
      </c>
      <c r="BP60" t="e">
        <f>VLOOKUP(BO60,BK57:BN66,2,FALSE)</f>
        <v>#REF!</v>
      </c>
      <c r="BQ60" t="e">
        <f>VLOOKUP(BO60,BK57:BN66,3,FALSE)</f>
        <v>#REF!</v>
      </c>
      <c r="BR60" t="e">
        <f>VLOOKUP(BO60,BK57:BN66,4,FALSE)</f>
        <v>#REF!</v>
      </c>
      <c r="BS60" t="e">
        <f>BO60</f>
        <v>#REF!</v>
      </c>
      <c r="BT60" t="e">
        <f>VLOOKUP(BS60,BO57:BR66,2,FALSE)</f>
        <v>#REF!</v>
      </c>
      <c r="BU60" t="e">
        <f>VLOOKUP(BS60,BO57:BR66,3,FALSE)</f>
        <v>#REF!</v>
      </c>
      <c r="BV60" t="e">
        <f>VLOOKUP(BS60,BO57:BR66,4,FALSE)</f>
        <v>#REF!</v>
      </c>
      <c r="BW60" t="e">
        <f>IF(AND(BT60=BT61,BU60=BU61,BV61&gt;BV60),BS61,BS60)</f>
        <v>#REF!</v>
      </c>
      <c r="BX60" t="e">
        <f>VLOOKUP(BW60,BS57:BV66,2,FALSE)</f>
        <v>#REF!</v>
      </c>
      <c r="BY60" t="e">
        <f>VLOOKUP(BW60,BS57:BV66,3,FALSE)</f>
        <v>#REF!</v>
      </c>
      <c r="BZ60" t="e">
        <f>VLOOKUP(BW60,BS57:BV66,4,FALSE)</f>
        <v>#REF!</v>
      </c>
      <c r="CA60" t="e">
        <f>IF(AND(BX60=BX62,BY60=BY62,BZ62&gt;BZ60),BW62,BW60)</f>
        <v>#REF!</v>
      </c>
      <c r="CB60" t="e">
        <f>VLOOKUP(CA60,BW57:BZ66,2,FALSE)</f>
        <v>#REF!</v>
      </c>
      <c r="CC60" t="e">
        <f>VLOOKUP(CA60,BW57:BZ66,3,FALSE)</f>
        <v>#REF!</v>
      </c>
      <c r="CD60" t="e">
        <f>VLOOKUP(CA60,BW57:BZ66,4,FALSE)</f>
        <v>#REF!</v>
      </c>
      <c r="CE60" t="e">
        <f>IF(AND(CB60=CB63,CC60=CC63,CD63&gt;CD60),CA63,CA60)</f>
        <v>#REF!</v>
      </c>
      <c r="CF60" t="e">
        <f>VLOOKUP(CE60,CA57:CD66,2,FALSE)</f>
        <v>#REF!</v>
      </c>
      <c r="CG60" t="e">
        <f>VLOOKUP(CE60,CA57:CD66,3,FALSE)</f>
        <v>#REF!</v>
      </c>
      <c r="CH60" t="e">
        <f>VLOOKUP(CE60,CA57:CD66,4,FALSE)</f>
        <v>#REF!</v>
      </c>
      <c r="CI60" t="e">
        <f>CE60</f>
        <v>#REF!</v>
      </c>
      <c r="CJ60" t="e">
        <f>VLOOKUP(CI60,CE57:CH66,2,FALSE)</f>
        <v>#REF!</v>
      </c>
      <c r="CK60" t="e">
        <f>VLOOKUP(CI60,CE57:CH66,3,FALSE)</f>
        <v>#REF!</v>
      </c>
      <c r="CL60" t="e">
        <f>VLOOKUP(CI60,CE57:CH66,4,FALSE)</f>
        <v>#REF!</v>
      </c>
      <c r="CM60" t="e">
        <f>CI60</f>
        <v>#REF!</v>
      </c>
      <c r="CN60" t="e">
        <f>VLOOKUP(CM60,CI57:CL66,2,FALSE)</f>
        <v>#REF!</v>
      </c>
      <c r="CO60" t="e">
        <f>VLOOKUP(CM60,CI57:CL66,3,FALSE)</f>
        <v>#REF!</v>
      </c>
      <c r="CP60" t="e">
        <f>VLOOKUP(CM60,CI57:CL66,4,FALSE)</f>
        <v>#REF!</v>
      </c>
      <c r="CQ60" t="e">
        <f>CM60</f>
        <v>#REF!</v>
      </c>
      <c r="CR60" t="e">
        <f>VLOOKUP(CQ60,CM57:CP66,2,FALSE)</f>
        <v>#REF!</v>
      </c>
      <c r="CS60" t="e">
        <f>VLOOKUP(CQ60,CM57:CP66,3,FALSE)</f>
        <v>#REF!</v>
      </c>
      <c r="CT60" t="e">
        <f>VLOOKUP(CQ60,CM57:CP66,4,FALSE)</f>
        <v>#REF!</v>
      </c>
    </row>
    <row r="61" spans="6:98" x14ac:dyDescent="0.2">
      <c r="F61" t="e">
        <f t="shared" si="107"/>
        <v>#REF!</v>
      </c>
      <c r="J61" t="e">
        <f t="shared" si="94"/>
        <v>#REF!</v>
      </c>
      <c r="K61" t="e">
        <f t="shared" si="95"/>
        <v>#REF!</v>
      </c>
      <c r="L61" t="e">
        <f t="shared" si="96"/>
        <v>#REF!</v>
      </c>
      <c r="M61" t="e">
        <f t="shared" si="97"/>
        <v>#REF!</v>
      </c>
      <c r="O61" t="e">
        <f>F61</f>
        <v>#REF!</v>
      </c>
      <c r="P61" t="e">
        <f t="shared" si="98"/>
        <v>#REF!</v>
      </c>
      <c r="Q61" t="e">
        <f t="shared" si="99"/>
        <v>#REF!</v>
      </c>
      <c r="R61" t="e">
        <f t="shared" si="100"/>
        <v>#REF!</v>
      </c>
      <c r="S61" t="e">
        <f>O61</f>
        <v>#REF!</v>
      </c>
      <c r="T61" t="e">
        <f t="shared" si="101"/>
        <v>#REF!</v>
      </c>
      <c r="U61" t="e">
        <f t="shared" si="102"/>
        <v>#REF!</v>
      </c>
      <c r="V61" t="e">
        <f t="shared" si="103"/>
        <v>#REF!</v>
      </c>
      <c r="W61" t="e">
        <f>S61</f>
        <v>#REF!</v>
      </c>
      <c r="X61" t="e">
        <f t="shared" si="104"/>
        <v>#REF!</v>
      </c>
      <c r="Y61" t="e">
        <f t="shared" si="105"/>
        <v>#REF!</v>
      </c>
      <c r="Z61" t="e">
        <f t="shared" si="106"/>
        <v>#REF!</v>
      </c>
      <c r="AA61" t="e">
        <f>IF(AND(X57=X61,Y57=Y61,Z61&gt;Z57),W57,W61)</f>
        <v>#REF!</v>
      </c>
      <c r="AB61" t="e">
        <f>VLOOKUP(AA61,W57:Z66,2,FALSE)</f>
        <v>#REF!</v>
      </c>
      <c r="AC61" t="e">
        <f>VLOOKUP(AA61,W57:Z66,3,FALSE)</f>
        <v>#REF!</v>
      </c>
      <c r="AD61" t="e">
        <f>VLOOKUP(AA61,W57:Z66,4,FALSE)</f>
        <v>#REF!</v>
      </c>
      <c r="AE61" t="e">
        <f>AA61</f>
        <v>#REF!</v>
      </c>
      <c r="AF61" t="e">
        <f>VLOOKUP(AE61,AA57:AD66,2,FALSE)</f>
        <v>#REF!</v>
      </c>
      <c r="AG61" t="e">
        <f>VLOOKUP(AE61,AA57:AD66,3,FALSE)</f>
        <v>#REF!</v>
      </c>
      <c r="AH61" t="e">
        <f>VLOOKUP(AE61,AA57:AD66,4,FALSE)</f>
        <v>#REF!</v>
      </c>
      <c r="AI61" t="e">
        <f>AE61</f>
        <v>#REF!</v>
      </c>
      <c r="AJ61" t="e">
        <f>VLOOKUP(AI61,AE57:AH66,2,FALSE)</f>
        <v>#REF!</v>
      </c>
      <c r="AK61" t="e">
        <f>VLOOKUP(AI61,AE57:AH66,3,FALSE)</f>
        <v>#REF!</v>
      </c>
      <c r="AL61" t="e">
        <f>VLOOKUP(AI61,AE57:AH66,4,FALSE)</f>
        <v>#REF!</v>
      </c>
      <c r="AM61" t="e">
        <f>AI61</f>
        <v>#REF!</v>
      </c>
      <c r="AN61" t="e">
        <f>VLOOKUP(AM61,AI57:AL66,2,FALSE)</f>
        <v>#REF!</v>
      </c>
      <c r="AO61" t="e">
        <f>VLOOKUP(AM61,AI57:AL66,3,FALSE)</f>
        <v>#REF!</v>
      </c>
      <c r="AP61" t="e">
        <f>VLOOKUP(AM61,AI57:AL66,4,FALSE)</f>
        <v>#REF!</v>
      </c>
      <c r="AQ61" t="e">
        <f>AM61</f>
        <v>#REF!</v>
      </c>
      <c r="AR61" t="e">
        <f>VLOOKUP(AQ61,AM57:AP66,2,FALSE)</f>
        <v>#REF!</v>
      </c>
      <c r="AS61" t="e">
        <f>VLOOKUP(AQ61,AM57:AP66,3,FALSE)</f>
        <v>#REF!</v>
      </c>
      <c r="AT61" t="e">
        <f>VLOOKUP(AQ61,AM57:AP66,4,FALSE)</f>
        <v>#REF!</v>
      </c>
      <c r="AU61" t="e">
        <f>IF(AND(AR58=AR61,AS58=AS61,AT61&gt;AT58),AQ58,AQ61)</f>
        <v>#REF!</v>
      </c>
      <c r="AV61" t="e">
        <f>VLOOKUP(AU61,AQ57:AT66,2,FALSE)</f>
        <v>#REF!</v>
      </c>
      <c r="AW61" t="e">
        <f>VLOOKUP(AU61,AQ57:AT66,3,FALSE)</f>
        <v>#REF!</v>
      </c>
      <c r="AX61" t="e">
        <f>VLOOKUP(AU61,AQ57:AT66,4,FALSE)</f>
        <v>#REF!</v>
      </c>
      <c r="AY61" t="e">
        <f>AU61</f>
        <v>#REF!</v>
      </c>
      <c r="AZ61" t="e">
        <f>VLOOKUP(AY61,AU57:AX66,2,FALSE)</f>
        <v>#REF!</v>
      </c>
      <c r="BA61" t="e">
        <f>VLOOKUP(AY61,AU57:AX66,3,FALSE)</f>
        <v>#REF!</v>
      </c>
      <c r="BB61" t="e">
        <f>VLOOKUP(AY61,AU57:AX66,4,FALSE)</f>
        <v>#REF!</v>
      </c>
      <c r="BC61" t="e">
        <f>AY61</f>
        <v>#REF!</v>
      </c>
      <c r="BD61" t="e">
        <f>VLOOKUP(BC61,AY57:BB66,2,FALSE)</f>
        <v>#REF!</v>
      </c>
      <c r="BE61" t="e">
        <f>VLOOKUP(BC61,AY57:BB66,3,FALSE)</f>
        <v>#REF!</v>
      </c>
      <c r="BF61" t="e">
        <f>VLOOKUP(BC61,AY57:BB66,4,FALSE)</f>
        <v>#REF!</v>
      </c>
      <c r="BG61" t="e">
        <f>BC61</f>
        <v>#REF!</v>
      </c>
      <c r="BH61" t="e">
        <f>VLOOKUP(BG61,BC57:BF66,2,FALSE)</f>
        <v>#REF!</v>
      </c>
      <c r="BI61" t="e">
        <f>VLOOKUP(BG61,BC57:BF66,3,FALSE)</f>
        <v>#REF!</v>
      </c>
      <c r="BJ61" t="e">
        <f>VLOOKUP(BG61,BC57:BF66,4,FALSE)</f>
        <v>#REF!</v>
      </c>
      <c r="BK61" t="e">
        <f>IF(AND(BH59=BH61,BI59=BI61,BJ61&gt;BJ59),BG59,BG61)</f>
        <v>#REF!</v>
      </c>
      <c r="BL61" t="e">
        <f>VLOOKUP(BK61,BG57:BJ66,2,FALSE)</f>
        <v>#REF!</v>
      </c>
      <c r="BM61" t="e">
        <f>VLOOKUP(BK61,BG57:BJ66,3,FALSE)</f>
        <v>#REF!</v>
      </c>
      <c r="BN61" t="e">
        <f>VLOOKUP(BK61,BG57:BJ66,4,FALSE)</f>
        <v>#REF!</v>
      </c>
      <c r="BO61" t="e">
        <f>BK61</f>
        <v>#REF!</v>
      </c>
      <c r="BP61" t="e">
        <f>VLOOKUP(BO61,BK57:BN66,2,FALSE)</f>
        <v>#REF!</v>
      </c>
      <c r="BQ61" t="e">
        <f>VLOOKUP(BO61,BK57:BN66,3,FALSE)</f>
        <v>#REF!</v>
      </c>
      <c r="BR61" t="e">
        <f>VLOOKUP(BO61,BK57:BN66,4,FALSE)</f>
        <v>#REF!</v>
      </c>
      <c r="BS61" t="e">
        <f>BO61</f>
        <v>#REF!</v>
      </c>
      <c r="BT61" t="e">
        <f>VLOOKUP(BS61,BO57:BR66,2,FALSE)</f>
        <v>#REF!</v>
      </c>
      <c r="BU61" t="e">
        <f>VLOOKUP(BS61,BO57:BR66,3,FALSE)</f>
        <v>#REF!</v>
      </c>
      <c r="BV61" t="e">
        <f>VLOOKUP(BS61,BO57:BR66,4,FALSE)</f>
        <v>#REF!</v>
      </c>
      <c r="BW61" t="e">
        <f>IF(AND(BT60=BT61,BU60=BU61,BV61&gt;BV60),BS60,BS61)</f>
        <v>#REF!</v>
      </c>
      <c r="BX61" t="e">
        <f>VLOOKUP(BW61,BS57:BV66,2,FALSE)</f>
        <v>#REF!</v>
      </c>
      <c r="BY61" t="e">
        <f>VLOOKUP(BW61,BS57:BV66,3,FALSE)</f>
        <v>#REF!</v>
      </c>
      <c r="BZ61" t="e">
        <f>VLOOKUP(BW61,BS57:BV66,4,FALSE)</f>
        <v>#REF!</v>
      </c>
      <c r="CA61" t="e">
        <f>BW61</f>
        <v>#REF!</v>
      </c>
      <c r="CB61" t="e">
        <f>VLOOKUP(CA61,BW57:BZ66,2,FALSE)</f>
        <v>#REF!</v>
      </c>
      <c r="CC61" t="e">
        <f>VLOOKUP(CA61,BW57:BZ66,3,FALSE)</f>
        <v>#REF!</v>
      </c>
      <c r="CD61" t="e">
        <f>VLOOKUP(CA61,BW57:BZ66,4,FALSE)</f>
        <v>#REF!</v>
      </c>
      <c r="CE61" t="e">
        <f>CA61</f>
        <v>#REF!</v>
      </c>
      <c r="CF61" t="e">
        <f>VLOOKUP(CE61,CA57:CD66,2,FALSE)</f>
        <v>#REF!</v>
      </c>
      <c r="CG61" t="e">
        <f>VLOOKUP(CE61,CA57:CD66,3,FALSE)</f>
        <v>#REF!</v>
      </c>
      <c r="CH61" t="e">
        <f>VLOOKUP(CE61,CA57:CD66,4,FALSE)</f>
        <v>#REF!</v>
      </c>
      <c r="CI61" t="e">
        <f>IF(AND(CF61=CF62,CG61=CG62,CH62&gt;CH61),CE62,CE61)</f>
        <v>#REF!</v>
      </c>
      <c r="CJ61" t="e">
        <f>VLOOKUP(CI61,CE57:CH66,2,FALSE)</f>
        <v>#REF!</v>
      </c>
      <c r="CK61" t="e">
        <f>VLOOKUP(CI61,CE57:CH66,3,FALSE)</f>
        <v>#REF!</v>
      </c>
      <c r="CL61" t="e">
        <f>VLOOKUP(CI61,CE57:CH66,4,FALSE)</f>
        <v>#REF!</v>
      </c>
      <c r="CM61" t="e">
        <f>IF(AND(CJ61=CJ63,CK61=CK63,CL63&gt;CL61),CI63,CI61)</f>
        <v>#REF!</v>
      </c>
      <c r="CN61" t="e">
        <f>VLOOKUP(CM61,CI57:CL66,2,FALSE)</f>
        <v>#REF!</v>
      </c>
      <c r="CO61" t="e">
        <f>VLOOKUP(CM61,CI57:CL66,3,FALSE)</f>
        <v>#REF!</v>
      </c>
      <c r="CP61" t="e">
        <f>VLOOKUP(CM61,CI57:CL66,4,FALSE)</f>
        <v>#REF!</v>
      </c>
      <c r="CQ61" t="e">
        <f>CM61</f>
        <v>#REF!</v>
      </c>
      <c r="CR61" t="e">
        <f>VLOOKUP(CQ61,CM57:CP66,2,FALSE)</f>
        <v>#REF!</v>
      </c>
      <c r="CS61" t="e">
        <f>VLOOKUP(CQ61,CM57:CP66,3,FALSE)</f>
        <v>#REF!</v>
      </c>
      <c r="CT61" t="e">
        <f>VLOOKUP(CQ61,CM57:CP66,4,FALSE)</f>
        <v>#REF!</v>
      </c>
    </row>
    <row r="62" spans="6:98" x14ac:dyDescent="0.2">
      <c r="F62" t="e">
        <f t="shared" si="107"/>
        <v>#REF!</v>
      </c>
      <c r="J62" t="e">
        <f t="shared" si="94"/>
        <v>#REF!</v>
      </c>
      <c r="K62" t="e">
        <f t="shared" si="95"/>
        <v>#REF!</v>
      </c>
      <c r="L62" t="e">
        <f t="shared" si="96"/>
        <v>#REF!</v>
      </c>
      <c r="M62" t="e">
        <f t="shared" si="97"/>
        <v>#REF!</v>
      </c>
      <c r="O62" t="e">
        <f>F62</f>
        <v>#REF!</v>
      </c>
      <c r="P62" t="e">
        <f t="shared" si="98"/>
        <v>#REF!</v>
      </c>
      <c r="Q62" t="e">
        <f t="shared" si="99"/>
        <v>#REF!</v>
      </c>
      <c r="R62" t="e">
        <f t="shared" si="100"/>
        <v>#REF!</v>
      </c>
      <c r="S62" t="e">
        <f>O62</f>
        <v>#REF!</v>
      </c>
      <c r="T62" t="e">
        <f t="shared" si="101"/>
        <v>#REF!</v>
      </c>
      <c r="U62" t="e">
        <f t="shared" si="102"/>
        <v>#REF!</v>
      </c>
      <c r="V62" t="e">
        <f t="shared" si="103"/>
        <v>#REF!</v>
      </c>
      <c r="W62" t="e">
        <f>S62</f>
        <v>#REF!</v>
      </c>
      <c r="X62" t="e">
        <f t="shared" si="104"/>
        <v>#REF!</v>
      </c>
      <c r="Y62" t="e">
        <f t="shared" si="105"/>
        <v>#REF!</v>
      </c>
      <c r="Z62" t="e">
        <f t="shared" si="106"/>
        <v>#REF!</v>
      </c>
      <c r="AA62" t="e">
        <f>W62</f>
        <v>#REF!</v>
      </c>
      <c r="AB62" t="e">
        <f>VLOOKUP(AA62,W57:Z66,2,FALSE)</f>
        <v>#REF!</v>
      </c>
      <c r="AC62" t="e">
        <f>VLOOKUP(AA62,W57:Z66,3,FALSE)</f>
        <v>#REF!</v>
      </c>
      <c r="AD62" t="e">
        <f>VLOOKUP(AA62,W57:Z66,4,FALSE)</f>
        <v>#REF!</v>
      </c>
      <c r="AE62" t="e">
        <f>IF(AND(AB57=AB62,AC57=AC62,AD62&gt;AD57),AA57,AA62)</f>
        <v>#REF!</v>
      </c>
      <c r="AF62" t="e">
        <f>VLOOKUP(AE62,AA57:AD66,2,FALSE)</f>
        <v>#REF!</v>
      </c>
      <c r="AG62" t="e">
        <f>VLOOKUP(AE62,AA57:AD66,3,FALSE)</f>
        <v>#REF!</v>
      </c>
      <c r="AH62" t="e">
        <f>VLOOKUP(AE62,AA57:AD66,4,FALSE)</f>
        <v>#REF!</v>
      </c>
      <c r="AI62" t="e">
        <f>AE62</f>
        <v>#REF!</v>
      </c>
      <c r="AJ62" t="e">
        <f>VLOOKUP(AI62,AE57:AH66,2,FALSE)</f>
        <v>#REF!</v>
      </c>
      <c r="AK62" t="e">
        <f>VLOOKUP(AI62,AE57:AH66,3,FALSE)</f>
        <v>#REF!</v>
      </c>
      <c r="AL62" t="e">
        <f>VLOOKUP(AI62,AE57:AH66,4,FALSE)</f>
        <v>#REF!</v>
      </c>
      <c r="AM62" t="e">
        <f>AI62</f>
        <v>#REF!</v>
      </c>
      <c r="AN62" t="e">
        <f>VLOOKUP(AM62,AI57:AL66,2,FALSE)</f>
        <v>#REF!</v>
      </c>
      <c r="AO62" t="e">
        <f>VLOOKUP(AM62,AI57:AL66,3,FALSE)</f>
        <v>#REF!</v>
      </c>
      <c r="AP62" t="e">
        <f>VLOOKUP(AM62,AI57:AL66,4,FALSE)</f>
        <v>#REF!</v>
      </c>
      <c r="AQ62" t="e">
        <f>AM62</f>
        <v>#REF!</v>
      </c>
      <c r="AR62" t="e">
        <f>VLOOKUP(AQ62,AM57:AP66,2,FALSE)</f>
        <v>#REF!</v>
      </c>
      <c r="AS62" t="e">
        <f>VLOOKUP(AQ62,AM57:AP66,3,FALSE)</f>
        <v>#REF!</v>
      </c>
      <c r="AT62" t="e">
        <f>VLOOKUP(AQ62,AM57:AP66,4,FALSE)</f>
        <v>#REF!</v>
      </c>
      <c r="AU62" t="e">
        <f>AQ62</f>
        <v>#REF!</v>
      </c>
      <c r="AV62" t="e">
        <f>VLOOKUP(AU62,AQ57:AT66,2,FALSE)</f>
        <v>#REF!</v>
      </c>
      <c r="AW62" t="e">
        <f>VLOOKUP(AU62,AQ57:AT66,3,FALSE)</f>
        <v>#REF!</v>
      </c>
      <c r="AX62" t="e">
        <f>VLOOKUP(AU62,AQ57:AT66,4,FALSE)</f>
        <v>#REF!</v>
      </c>
      <c r="AY62" t="e">
        <f>IF(AND(AV58=AV62,AW58=AW62,AX62&gt;AX58),AU58,AU62)</f>
        <v>#REF!</v>
      </c>
      <c r="AZ62" t="e">
        <f>VLOOKUP(AY62,AU57:AX66,2,FALSE)</f>
        <v>#REF!</v>
      </c>
      <c r="BA62" t="e">
        <f>VLOOKUP(AY62,AU57:AX66,3,FALSE)</f>
        <v>#REF!</v>
      </c>
      <c r="BB62" t="e">
        <f>VLOOKUP(AY62,AU57:AX66,4,FALSE)</f>
        <v>#REF!</v>
      </c>
      <c r="BC62" t="e">
        <f>AY62</f>
        <v>#REF!</v>
      </c>
      <c r="BD62" t="e">
        <f>VLOOKUP(BC62,AY57:BB66,2,FALSE)</f>
        <v>#REF!</v>
      </c>
      <c r="BE62" t="e">
        <f>VLOOKUP(BC62,AY57:BB66,3,FALSE)</f>
        <v>#REF!</v>
      </c>
      <c r="BF62" t="e">
        <f>VLOOKUP(BC62,AY57:BB66,4,FALSE)</f>
        <v>#REF!</v>
      </c>
      <c r="BG62" t="e">
        <f>BC62</f>
        <v>#REF!</v>
      </c>
      <c r="BH62" t="e">
        <f>VLOOKUP(BG62,BC57:BF66,2,FALSE)</f>
        <v>#REF!</v>
      </c>
      <c r="BI62" t="e">
        <f>VLOOKUP(BG62,BC57:BF66,3,FALSE)</f>
        <v>#REF!</v>
      </c>
      <c r="BJ62" t="e">
        <f>VLOOKUP(BG62,BC57:BF66,4,FALSE)</f>
        <v>#REF!</v>
      </c>
      <c r="BK62" t="e">
        <f>BG62</f>
        <v>#REF!</v>
      </c>
      <c r="BL62" t="e">
        <f>VLOOKUP(BK62,BG57:BJ66,2,FALSE)</f>
        <v>#REF!</v>
      </c>
      <c r="BM62" t="e">
        <f>VLOOKUP(BK62,BG57:BJ66,3,FALSE)</f>
        <v>#REF!</v>
      </c>
      <c r="BN62" t="e">
        <f>VLOOKUP(BK62,BG57:BJ66,4,FALSE)</f>
        <v>#REF!</v>
      </c>
      <c r="BO62" t="e">
        <f>IF(AND(BL59=BL62,BM59=BM62,BN62&gt;BN59),BK59,BK62)</f>
        <v>#REF!</v>
      </c>
      <c r="BP62" t="e">
        <f>VLOOKUP(BO62,BK57:BN66,2,FALSE)</f>
        <v>#REF!</v>
      </c>
      <c r="BQ62" t="e">
        <f>VLOOKUP(BO62,BK57:BN66,3,FALSE)</f>
        <v>#REF!</v>
      </c>
      <c r="BR62" t="e">
        <f>VLOOKUP(BO62,BK57:BN66,4,FALSE)</f>
        <v>#REF!</v>
      </c>
      <c r="BS62" t="e">
        <f>BO62</f>
        <v>#REF!</v>
      </c>
      <c r="BT62" t="e">
        <f>VLOOKUP(BS62,BO57:BR66,2,FALSE)</f>
        <v>#REF!</v>
      </c>
      <c r="BU62" t="e">
        <f>VLOOKUP(BS62,BO57:BR66,3,FALSE)</f>
        <v>#REF!</v>
      </c>
      <c r="BV62" t="e">
        <f>VLOOKUP(BS62,BO57:BR66,4,FALSE)</f>
        <v>#REF!</v>
      </c>
      <c r="BW62" t="e">
        <f>BS62</f>
        <v>#REF!</v>
      </c>
      <c r="BX62" t="e">
        <f>VLOOKUP(BW62,BS57:BV66,2,FALSE)</f>
        <v>#REF!</v>
      </c>
      <c r="BY62" t="e">
        <f>VLOOKUP(BW62,BS57:BV66,3,FALSE)</f>
        <v>#REF!</v>
      </c>
      <c r="BZ62" t="e">
        <f>VLOOKUP(BW62,BS57:BV66,4,FALSE)</f>
        <v>#REF!</v>
      </c>
      <c r="CA62" t="e">
        <f>IF(AND(BX60=BX62,BY60=BY62,BZ62&gt;BZ60),BW60,BW62)</f>
        <v>#REF!</v>
      </c>
      <c r="CB62" t="e">
        <f>VLOOKUP(CA62,BW57:BZ66,2,FALSE)</f>
        <v>#REF!</v>
      </c>
      <c r="CC62" t="e">
        <f>VLOOKUP(CA62,BW57:BZ66,3,FALSE)</f>
        <v>#REF!</v>
      </c>
      <c r="CD62" t="e">
        <f>VLOOKUP(CA62,BW57:BZ66,4,FALSE)</f>
        <v>#REF!</v>
      </c>
      <c r="CE62" t="e">
        <f>CA62</f>
        <v>#REF!</v>
      </c>
      <c r="CF62" t="e">
        <f>VLOOKUP(CE62,CA57:CD66,2,FALSE)</f>
        <v>#REF!</v>
      </c>
      <c r="CG62" t="e">
        <f>VLOOKUP(CE62,CA57:CD66,3,FALSE)</f>
        <v>#REF!</v>
      </c>
      <c r="CH62" t="e">
        <f>VLOOKUP(CE62,CA57:CD66,4,FALSE)</f>
        <v>#REF!</v>
      </c>
      <c r="CI62" t="e">
        <f>IF(AND(CF61=CF62,CG61=CG62,CH62&gt;CH61),CE61,CE62)</f>
        <v>#REF!</v>
      </c>
      <c r="CJ62" t="e">
        <f>VLOOKUP(CI62,CE57:CH66,2,FALSE)</f>
        <v>#REF!</v>
      </c>
      <c r="CK62" t="e">
        <f>VLOOKUP(CI62,CE57:CH66,3,FALSE)</f>
        <v>#REF!</v>
      </c>
      <c r="CL62" t="e">
        <f>VLOOKUP(CI62,CE57:CH66,4,FALSE)</f>
        <v>#REF!</v>
      </c>
      <c r="CM62" t="e">
        <f>CI62</f>
        <v>#REF!</v>
      </c>
      <c r="CN62" t="e">
        <f>VLOOKUP(CM62,CI57:CL66,2,FALSE)</f>
        <v>#REF!</v>
      </c>
      <c r="CO62" t="e">
        <f>VLOOKUP(CM62,CI57:CL66,3,FALSE)</f>
        <v>#REF!</v>
      </c>
      <c r="CP62" t="e">
        <f>VLOOKUP(CM62,CI57:CL66,4,FALSE)</f>
        <v>#REF!</v>
      </c>
      <c r="CQ62" t="e">
        <f>IF(AND(CN62=CN63,CO62=CO63,CP63&gt;CP62),CM63,CM62)</f>
        <v>#REF!</v>
      </c>
      <c r="CR62" t="e">
        <f>VLOOKUP(CQ62,CM57:CP66,2,FALSE)</f>
        <v>#REF!</v>
      </c>
      <c r="CS62" t="e">
        <f>VLOOKUP(CQ62,CM57:CP66,3,FALSE)</f>
        <v>#REF!</v>
      </c>
      <c r="CT62" t="e">
        <f>VLOOKUP(CQ62,CM57:CP66,4,FALSE)</f>
        <v>#REF!</v>
      </c>
    </row>
    <row r="63" spans="6:98" x14ac:dyDescent="0.2">
      <c r="F63" t="e">
        <f t="shared" si="107"/>
        <v>#REF!</v>
      </c>
      <c r="J63" t="e">
        <f t="shared" si="94"/>
        <v>#REF!</v>
      </c>
      <c r="K63" t="e">
        <f t="shared" si="95"/>
        <v>#REF!</v>
      </c>
      <c r="L63" t="e">
        <f t="shared" si="96"/>
        <v>#REF!</v>
      </c>
      <c r="M63" t="e">
        <f t="shared" si="97"/>
        <v>#REF!</v>
      </c>
      <c r="O63" t="e">
        <f>F63</f>
        <v>#REF!</v>
      </c>
      <c r="P63" t="e">
        <f t="shared" si="98"/>
        <v>#REF!</v>
      </c>
      <c r="Q63" t="e">
        <f t="shared" si="99"/>
        <v>#REF!</v>
      </c>
      <c r="R63" t="e">
        <f t="shared" si="100"/>
        <v>#REF!</v>
      </c>
      <c r="S63" t="e">
        <f>O63</f>
        <v>#REF!</v>
      </c>
      <c r="T63" t="e">
        <f t="shared" si="101"/>
        <v>#REF!</v>
      </c>
      <c r="U63" t="e">
        <f t="shared" si="102"/>
        <v>#REF!</v>
      </c>
      <c r="V63" t="e">
        <f t="shared" si="103"/>
        <v>#REF!</v>
      </c>
      <c r="W63" t="e">
        <f>S63</f>
        <v>#REF!</v>
      </c>
      <c r="X63" t="e">
        <f t="shared" si="104"/>
        <v>#REF!</v>
      </c>
      <c r="Y63" t="e">
        <f t="shared" si="105"/>
        <v>#REF!</v>
      </c>
      <c r="Z63" t="e">
        <f t="shared" si="106"/>
        <v>#REF!</v>
      </c>
      <c r="AA63" t="e">
        <f>W63</f>
        <v>#REF!</v>
      </c>
      <c r="AB63" t="e">
        <f>VLOOKUP(AA63,W57:Z66,2,FALSE)</f>
        <v>#REF!</v>
      </c>
      <c r="AC63" t="e">
        <f>VLOOKUP(AA63,W57:Z66,3,FALSE)</f>
        <v>#REF!</v>
      </c>
      <c r="AD63" t="e">
        <f>VLOOKUP(AA63,W57:Z66,4,FALSE)</f>
        <v>#REF!</v>
      </c>
      <c r="AE63" t="e">
        <f>AA63</f>
        <v>#REF!</v>
      </c>
      <c r="AF63" t="e">
        <f>VLOOKUP(AE63,AA57:AD66,2,FALSE)</f>
        <v>#REF!</v>
      </c>
      <c r="AG63" t="e">
        <f>VLOOKUP(AE63,AA57:AD66,3,FALSE)</f>
        <v>#REF!</v>
      </c>
      <c r="AH63" t="e">
        <f>VLOOKUP(AE63,AA57:AD66,4,FALSE)</f>
        <v>#REF!</v>
      </c>
      <c r="AI63" t="e">
        <f>IF(AND(AF57=AF63,AG57=AG63,AH63&gt;AH57),AE57,AE63)</f>
        <v>#REF!</v>
      </c>
      <c r="AJ63" t="e">
        <f>VLOOKUP(AI63,AE57:AH66,2,FALSE)</f>
        <v>#REF!</v>
      </c>
      <c r="AK63" t="e">
        <f>VLOOKUP(AI63,AE57:AH66,3,FALSE)</f>
        <v>#REF!</v>
      </c>
      <c r="AL63" t="e">
        <f>VLOOKUP(AI63,AE57:AH66,4,FALSE)</f>
        <v>#REF!</v>
      </c>
      <c r="AM63" t="e">
        <f>AI63</f>
        <v>#REF!</v>
      </c>
      <c r="AN63" t="e">
        <f>VLOOKUP(AM63,AI57:AL66,2,FALSE)</f>
        <v>#REF!</v>
      </c>
      <c r="AO63" t="e">
        <f>VLOOKUP(AM63,AI57:AL66,3,FALSE)</f>
        <v>#REF!</v>
      </c>
      <c r="AP63" t="e">
        <f>VLOOKUP(AM63,AI57:AL66,4,FALSE)</f>
        <v>#REF!</v>
      </c>
      <c r="AQ63" t="e">
        <f>AM63</f>
        <v>#REF!</v>
      </c>
      <c r="AR63" t="e">
        <f>VLOOKUP(AQ63,AM57:AP66,2,FALSE)</f>
        <v>#REF!</v>
      </c>
      <c r="AS63" t="e">
        <f>VLOOKUP(AQ63,AM57:AP66,3,FALSE)</f>
        <v>#REF!</v>
      </c>
      <c r="AT63" t="e">
        <f>VLOOKUP(AQ63,AM57:AP66,4,FALSE)</f>
        <v>#REF!</v>
      </c>
      <c r="AU63" t="e">
        <f>AQ63</f>
        <v>#REF!</v>
      </c>
      <c r="AV63" t="e">
        <f>VLOOKUP(AU63,AQ57:AT66,2,FALSE)</f>
        <v>#REF!</v>
      </c>
      <c r="AW63" t="e">
        <f>VLOOKUP(AU63,AQ57:AT66,3,FALSE)</f>
        <v>#REF!</v>
      </c>
      <c r="AX63" t="e">
        <f>VLOOKUP(AU63,AQ57:AT66,4,FALSE)</f>
        <v>#REF!</v>
      </c>
      <c r="AY63" t="e">
        <f>AU63</f>
        <v>#REF!</v>
      </c>
      <c r="AZ63" t="e">
        <f>VLOOKUP(AY63,AU57:AX66,2,FALSE)</f>
        <v>#REF!</v>
      </c>
      <c r="BA63" t="e">
        <f>VLOOKUP(AY63,AU57:AX66,3,FALSE)</f>
        <v>#REF!</v>
      </c>
      <c r="BB63" t="e">
        <f>VLOOKUP(AY63,AU57:AX66,4,FALSE)</f>
        <v>#REF!</v>
      </c>
      <c r="BC63" t="e">
        <f>IF(AND(AZ58=AZ63,BA58=BA63,BB63&gt;BB58),AY58,AY63)</f>
        <v>#REF!</v>
      </c>
      <c r="BD63" t="e">
        <f>VLOOKUP(BC63,AY57:BB66,2,FALSE)</f>
        <v>#REF!</v>
      </c>
      <c r="BE63" t="e">
        <f>VLOOKUP(BC63,AY57:BB66,3,FALSE)</f>
        <v>#REF!</v>
      </c>
      <c r="BF63" t="e">
        <f>VLOOKUP(BC63,AY57:BB66,4,FALSE)</f>
        <v>#REF!</v>
      </c>
      <c r="BG63" t="e">
        <f>BC63</f>
        <v>#REF!</v>
      </c>
      <c r="BH63" t="e">
        <f>VLOOKUP(BG63,BC57:BF66,2,FALSE)</f>
        <v>#REF!</v>
      </c>
      <c r="BI63" t="e">
        <f>VLOOKUP(BG63,BC57:BF66,3,FALSE)</f>
        <v>#REF!</v>
      </c>
      <c r="BJ63" t="e">
        <f>VLOOKUP(BG63,BC57:BF66,4,FALSE)</f>
        <v>#REF!</v>
      </c>
      <c r="BK63" t="e">
        <f>BG63</f>
        <v>#REF!</v>
      </c>
      <c r="BL63" t="e">
        <f>VLOOKUP(BK63,BG57:BJ66,2,FALSE)</f>
        <v>#REF!</v>
      </c>
      <c r="BM63" t="e">
        <f>VLOOKUP(BK63,BG57:BJ66,3,FALSE)</f>
        <v>#REF!</v>
      </c>
      <c r="BN63" t="e">
        <f>VLOOKUP(BK63,BG57:BJ66,4,FALSE)</f>
        <v>#REF!</v>
      </c>
      <c r="BO63" t="e">
        <f>BK63</f>
        <v>#REF!</v>
      </c>
      <c r="BP63" t="e">
        <f>VLOOKUP(BO63,BK57:BN66,2,FALSE)</f>
        <v>#REF!</v>
      </c>
      <c r="BQ63" t="e">
        <f>VLOOKUP(BO63,BK57:BN66,3,FALSE)</f>
        <v>#REF!</v>
      </c>
      <c r="BR63" t="e">
        <f>VLOOKUP(BO63,BK57:BN66,4,FALSE)</f>
        <v>#REF!</v>
      </c>
      <c r="BS63" t="e">
        <f>IF(AND(BP59=BP63,BQ59=BQ63,BR63&gt;BR59),BO59,BO63)</f>
        <v>#REF!</v>
      </c>
      <c r="BT63" t="e">
        <f>VLOOKUP(BS63,BO57:BR66,2,FALSE)</f>
        <v>#REF!</v>
      </c>
      <c r="BU63" t="e">
        <f>VLOOKUP(BS63,BO57:BR66,3,FALSE)</f>
        <v>#REF!</v>
      </c>
      <c r="BV63" t="e">
        <f>VLOOKUP(BS63,BO57:BR66,4,FALSE)</f>
        <v>#REF!</v>
      </c>
      <c r="BW63" t="e">
        <f>BS63</f>
        <v>#REF!</v>
      </c>
      <c r="BX63" t="e">
        <f>VLOOKUP(BW63,BS57:BV66,2,FALSE)</f>
        <v>#REF!</v>
      </c>
      <c r="BY63" t="e">
        <f>VLOOKUP(BW63,BS57:BV66,3,FALSE)</f>
        <v>#REF!</v>
      </c>
      <c r="BZ63" t="e">
        <f>VLOOKUP(BW63,BS57:BV66,4,FALSE)</f>
        <v>#REF!</v>
      </c>
      <c r="CA63" t="e">
        <f>BW63</f>
        <v>#REF!</v>
      </c>
      <c r="CB63" t="e">
        <f>VLOOKUP(CA63,BW57:BZ66,2,FALSE)</f>
        <v>#REF!</v>
      </c>
      <c r="CC63" t="e">
        <f>VLOOKUP(CA63,BW57:BZ66,3,FALSE)</f>
        <v>#REF!</v>
      </c>
      <c r="CD63" t="e">
        <f>VLOOKUP(CA63,BW57:BZ66,4,FALSE)</f>
        <v>#REF!</v>
      </c>
      <c r="CE63" t="e">
        <f>IF(AND(CB60=CB63,CC60=CC63,CD63&gt;CD60),CA60,CA63)</f>
        <v>#REF!</v>
      </c>
      <c r="CF63" t="e">
        <f>VLOOKUP(CE63,CA57:CD66,2,FALSE)</f>
        <v>#REF!</v>
      </c>
      <c r="CG63" t="e">
        <f>VLOOKUP(CE63,CA57:CD66,3,FALSE)</f>
        <v>#REF!</v>
      </c>
      <c r="CH63" t="e">
        <f>VLOOKUP(CE63,CA57:CD66,4,FALSE)</f>
        <v>#REF!</v>
      </c>
      <c r="CI63" t="e">
        <f>CE63</f>
        <v>#REF!</v>
      </c>
      <c r="CJ63" t="e">
        <f>VLOOKUP(CI63,CE57:CH66,2,FALSE)</f>
        <v>#REF!</v>
      </c>
      <c r="CK63" t="e">
        <f>VLOOKUP(CI63,CE57:CH66,3,FALSE)</f>
        <v>#REF!</v>
      </c>
      <c r="CL63" t="e">
        <f>VLOOKUP(CI63,CE57:CH66,4,FALSE)</f>
        <v>#REF!</v>
      </c>
      <c r="CM63" t="e">
        <f>IF(AND(CJ61=CJ63,CK61=CK63,CL63&gt;CL61),CI61,CI63)</f>
        <v>#REF!</v>
      </c>
      <c r="CN63" t="e">
        <f>VLOOKUP(CM63,CI57:CL66,2,FALSE)</f>
        <v>#REF!</v>
      </c>
      <c r="CO63" t="e">
        <f>VLOOKUP(CM63,CI57:CL66,3,FALSE)</f>
        <v>#REF!</v>
      </c>
      <c r="CP63" t="e">
        <f>VLOOKUP(CM63,CI57:CL66,4,FALSE)</f>
        <v>#REF!</v>
      </c>
      <c r="CQ63" t="e">
        <f>IF(AND(CN62=CN63,CO62=CO63,CP63&gt;CP62),CM62,CM63)</f>
        <v>#REF!</v>
      </c>
      <c r="CR63" t="e">
        <f>VLOOKUP(CQ63,CM57:CP66,2,FALSE)</f>
        <v>#REF!</v>
      </c>
      <c r="CS63" t="e">
        <f>VLOOKUP(CQ63,CM57:CP66,3,FALSE)</f>
        <v>#REF!</v>
      </c>
      <c r="CT63" t="e">
        <f>VLOOKUP(CQ63,CM57:CP66,4,FALSE)</f>
        <v>#REF!</v>
      </c>
    </row>
    <row r="68" spans="6:13" x14ac:dyDescent="0.2">
      <c r="F68" t="s">
        <v>36</v>
      </c>
    </row>
    <row r="69" spans="6:13" x14ac:dyDescent="0.2">
      <c r="F69" t="e">
        <f>CQ57</f>
        <v>#REF!</v>
      </c>
      <c r="G69" t="e">
        <f t="shared" ref="G69:G75" si="108">VLOOKUP(F69,$F$33:$M$42,2,FALSE)</f>
        <v>#REF!</v>
      </c>
      <c r="H69" t="e">
        <f t="shared" ref="H69:H75" si="109">VLOOKUP(F69,$F$33:$M$42,3,FALSE)</f>
        <v>#REF!</v>
      </c>
      <c r="I69" t="e">
        <f t="shared" ref="I69:I75" si="110">VLOOKUP(F69,$F$33:$M$42,4,FALSE)</f>
        <v>#REF!</v>
      </c>
      <c r="J69" t="e">
        <f t="shared" ref="J69:J75" si="111">VLOOKUP(F69,$F$33:$M$42,5,FALSE)</f>
        <v>#REF!</v>
      </c>
      <c r="K69" t="e">
        <f t="shared" ref="K69:K75" si="112">VLOOKUP(F69,$F$33:$M$42,6,FALSE)</f>
        <v>#REF!</v>
      </c>
      <c r="L69" t="e">
        <f t="shared" ref="L69:L75" si="113">VLOOKUP(F69,$F$33:$M$42,7,FALSE)</f>
        <v>#REF!</v>
      </c>
      <c r="M69" t="e">
        <f t="shared" ref="M69:M75" si="114">VLOOKUP(F69,$F$33:$M$42,8,FALSE)</f>
        <v>#REF!</v>
      </c>
    </row>
    <row r="70" spans="6:13" x14ac:dyDescent="0.2">
      <c r="F70" t="e">
        <f t="shared" ref="F70:F75" si="115">CQ58</f>
        <v>#REF!</v>
      </c>
      <c r="G70" t="e">
        <f t="shared" si="108"/>
        <v>#REF!</v>
      </c>
      <c r="H70" t="e">
        <f t="shared" si="109"/>
        <v>#REF!</v>
      </c>
      <c r="I70" t="e">
        <f t="shared" si="110"/>
        <v>#REF!</v>
      </c>
      <c r="J70" t="e">
        <f t="shared" si="111"/>
        <v>#REF!</v>
      </c>
      <c r="K70" t="e">
        <f t="shared" si="112"/>
        <v>#REF!</v>
      </c>
      <c r="L70" t="e">
        <f t="shared" si="113"/>
        <v>#REF!</v>
      </c>
      <c r="M70" t="e">
        <f t="shared" si="114"/>
        <v>#REF!</v>
      </c>
    </row>
    <row r="71" spans="6:13" x14ac:dyDescent="0.2">
      <c r="F71" t="e">
        <f t="shared" si="115"/>
        <v>#REF!</v>
      </c>
      <c r="G71" t="e">
        <f t="shared" si="108"/>
        <v>#REF!</v>
      </c>
      <c r="H71" t="e">
        <f t="shared" si="109"/>
        <v>#REF!</v>
      </c>
      <c r="I71" t="e">
        <f t="shared" si="110"/>
        <v>#REF!</v>
      </c>
      <c r="J71" t="e">
        <f t="shared" si="111"/>
        <v>#REF!</v>
      </c>
      <c r="K71" t="e">
        <f t="shared" si="112"/>
        <v>#REF!</v>
      </c>
      <c r="L71" t="e">
        <f t="shared" si="113"/>
        <v>#REF!</v>
      </c>
      <c r="M71" t="e">
        <f t="shared" si="114"/>
        <v>#REF!</v>
      </c>
    </row>
    <row r="72" spans="6:13" x14ac:dyDescent="0.2">
      <c r="F72" t="e">
        <f t="shared" si="115"/>
        <v>#REF!</v>
      </c>
      <c r="G72" t="e">
        <f t="shared" si="108"/>
        <v>#REF!</v>
      </c>
      <c r="H72" t="e">
        <f t="shared" si="109"/>
        <v>#REF!</v>
      </c>
      <c r="I72" t="e">
        <f t="shared" si="110"/>
        <v>#REF!</v>
      </c>
      <c r="J72" t="e">
        <f t="shared" si="111"/>
        <v>#REF!</v>
      </c>
      <c r="K72" t="e">
        <f t="shared" si="112"/>
        <v>#REF!</v>
      </c>
      <c r="L72" t="e">
        <f t="shared" si="113"/>
        <v>#REF!</v>
      </c>
      <c r="M72" t="e">
        <f t="shared" si="114"/>
        <v>#REF!</v>
      </c>
    </row>
    <row r="73" spans="6:13" x14ac:dyDescent="0.2">
      <c r="F73" t="e">
        <f t="shared" si="115"/>
        <v>#REF!</v>
      </c>
      <c r="G73" t="e">
        <f t="shared" si="108"/>
        <v>#REF!</v>
      </c>
      <c r="H73" t="e">
        <f t="shared" si="109"/>
        <v>#REF!</v>
      </c>
      <c r="I73" t="e">
        <f t="shared" si="110"/>
        <v>#REF!</v>
      </c>
      <c r="J73" t="e">
        <f t="shared" si="111"/>
        <v>#REF!</v>
      </c>
      <c r="K73" t="e">
        <f t="shared" si="112"/>
        <v>#REF!</v>
      </c>
      <c r="L73" t="e">
        <f t="shared" si="113"/>
        <v>#REF!</v>
      </c>
      <c r="M73" t="e">
        <f t="shared" si="114"/>
        <v>#REF!</v>
      </c>
    </row>
    <row r="74" spans="6:13" x14ac:dyDescent="0.2">
      <c r="F74" t="e">
        <f t="shared" si="115"/>
        <v>#REF!</v>
      </c>
      <c r="G74" t="e">
        <f t="shared" si="108"/>
        <v>#REF!</v>
      </c>
      <c r="H74" t="e">
        <f t="shared" si="109"/>
        <v>#REF!</v>
      </c>
      <c r="I74" t="e">
        <f t="shared" si="110"/>
        <v>#REF!</v>
      </c>
      <c r="J74" t="e">
        <f t="shared" si="111"/>
        <v>#REF!</v>
      </c>
      <c r="K74" t="e">
        <f t="shared" si="112"/>
        <v>#REF!</v>
      </c>
      <c r="L74" t="e">
        <f t="shared" si="113"/>
        <v>#REF!</v>
      </c>
      <c r="M74" t="e">
        <f t="shared" si="114"/>
        <v>#REF!</v>
      </c>
    </row>
    <row r="75" spans="6:13" x14ac:dyDescent="0.2">
      <c r="F75" t="e">
        <f t="shared" si="115"/>
        <v>#REF!</v>
      </c>
      <c r="G75" t="e">
        <f t="shared" si="108"/>
        <v>#REF!</v>
      </c>
      <c r="H75" t="e">
        <f t="shared" si="109"/>
        <v>#REF!</v>
      </c>
      <c r="I75" t="e">
        <f t="shared" si="110"/>
        <v>#REF!</v>
      </c>
      <c r="J75" t="e">
        <f t="shared" si="111"/>
        <v>#REF!</v>
      </c>
      <c r="K75" t="e">
        <f t="shared" si="112"/>
        <v>#REF!</v>
      </c>
      <c r="L75" t="e">
        <f t="shared" si="113"/>
        <v>#REF!</v>
      </c>
      <c r="M75" t="e">
        <f t="shared" si="114"/>
        <v>#REF!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74" t="s">
        <v>37</v>
      </c>
      <c r="B2" s="574"/>
      <c r="C2" s="574"/>
      <c r="D2" s="574"/>
      <c r="E2" s="574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227">
        <f>IF('- C -'!C6&lt;&gt;"",'- C -'!C6,"")</f>
        <v>3</v>
      </c>
      <c r="C4" s="227" t="str">
        <f>'- C -'!D6</f>
        <v>-</v>
      </c>
      <c r="D4" s="227">
        <f>IF('- C -'!E6&lt;&gt;"",'- C -'!E6,"")</f>
        <v>4</v>
      </c>
      <c r="E4" s="3" t="str">
        <f ca="1">'- C -'!F6</f>
        <v>CITRATO DE METELO</v>
      </c>
      <c r="F4" s="227">
        <f>COUNTBLANK('- C -'!C6:'- C -'!E6)</f>
        <v>0</v>
      </c>
      <c r="G4" t="e">
        <f t="shared" ref="G4:G18" ca="1" si="0">IF(AND(F4=0,OR($A4=$G$2,$E4=$G$2)),1,0)</f>
        <v>#REF!</v>
      </c>
      <c r="H4" t="e">
        <f t="shared" ref="H4:H18" ca="1" si="1">IF(AND(F4=0,OR(AND($A4=$G$2,$B4&gt;$D4),AND($E4=$G$2,$D4&gt;$B4))),1,0)</f>
        <v>#REF!</v>
      </c>
      <c r="I4" t="e">
        <f t="shared" ref="I4:I18" ca="1" si="2">IF(AND(F4=0,G4=1,$B4=$D4),1,0)</f>
        <v>#REF!</v>
      </c>
      <c r="J4" t="e">
        <f t="shared" ref="J4:J18" ca="1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18" ca="1" si="6">IF(AND(F4=0,OR($A4=$N$2,$E4=$N$2)),1,0)</f>
        <v>#REF!</v>
      </c>
      <c r="O4" t="e">
        <f t="shared" ref="O4:O9" ca="1" si="7">IF(AND(F4=0,OR(AND($A4=$N$2,$B4&gt;$D4),AND($E4=$N$2,$D4&gt;$B4))),1,0)</f>
        <v>#REF!</v>
      </c>
      <c r="P4" t="e">
        <f t="shared" ref="P4:P9" ca="1" si="8">IF(AND(F4=0,N4=1,$B4=$D4),1,0)</f>
        <v>#REF!</v>
      </c>
      <c r="Q4" t="e">
        <f t="shared" ref="Q4:Q9" ca="1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18" ca="1" si="12">IF(AND(F4=0,OR($A4=$U$2,$E4=$U$2)),1,0)</f>
        <v>#REF!</v>
      </c>
      <c r="V4" t="e">
        <f t="shared" ref="V4:V9" ca="1" si="13">IF(AND(F4=0,OR(AND($A4=$U$2,$B4&gt;$D4),AND($E4=$U$2,$D4&gt;$B4))),1,0)</f>
        <v>#REF!</v>
      </c>
      <c r="W4" t="e">
        <f t="shared" ref="W4:W9" ca="1" si="14">IF(AND(F4=0,U4=1,$B4=$D4),1,0)</f>
        <v>#REF!</v>
      </c>
      <c r="X4" t="e">
        <f t="shared" ref="X4:X9" ca="1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18" ca="1" si="18">IF(AND(F4=0,OR($A4=$AB$2,$E4=$AB$2)),1,0)</f>
        <v>#REF!</v>
      </c>
      <c r="AC4" t="e">
        <f t="shared" ref="AC4:AC9" ca="1" si="19">IF(AND(F4=0,OR(AND($A4=$AB$2,$B4&gt;$D4),AND($E4=$AB$2,$D4&gt;$B4))),1,0)</f>
        <v>#REF!</v>
      </c>
      <c r="AD4" t="e">
        <f t="shared" ref="AD4:AD9" ca="1" si="20">IF(AND(F4=0,AB4=1,$B4=$D4),1,0)</f>
        <v>#REF!</v>
      </c>
      <c r="AE4" t="e">
        <f t="shared" ref="AE4:AE9" ca="1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 ca="1">IF(AND(F4=0,OR($A4=$AI$2,$E4=$AI$2)),1,0)</f>
        <v>#REF!</v>
      </c>
      <c r="AJ4" t="e">
        <f ca="1">IF(AND(F4=0,OR(AND($A4=$AI$2,$B4&gt;$D4),AND($E4=$AI$2,$D4&gt;$B4))),1,0)</f>
        <v>#REF!</v>
      </c>
      <c r="AK4" t="e">
        <f ca="1">IF(AND(F4=0,AI4=1,$B4=$D4),1,0)</f>
        <v>#REF!</v>
      </c>
      <c r="AL4" t="e">
        <f ca="1"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 ca="1">IF(AND(F4=0,OR($A4=$AP$2,$E4=$AP$2)),1,0)</f>
        <v>#REF!</v>
      </c>
      <c r="AQ4" t="e">
        <f ca="1">IF(AND(F4=0,OR(AND($A4=$AP$2,$B4&gt;$D4),AND($E4=$AP$2,$D4&gt;$B4))),1,0)</f>
        <v>#REF!</v>
      </c>
      <c r="AR4" t="e">
        <f ca="1">IF(AND(F4=0,AP4=1,$B4=$D4),1,0)</f>
        <v>#REF!</v>
      </c>
      <c r="AS4" t="e">
        <f ca="1"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 ca="1">IF(AND(F4=0,OR($A4=$AW$2,$E4=$AW$2)),1,0)</f>
        <v>#REF!</v>
      </c>
      <c r="AX4" t="e">
        <f ca="1">IF(AND(F4=0,OR(AND($A4=$AW$2,$B4&gt;$D4),AND($E4=$AW$2,$D4&gt;$B4))),1,0)</f>
        <v>#REF!</v>
      </c>
      <c r="AY4" t="e">
        <f ca="1">IF(AND(F4=0,AW4=1,$B4=$D4),1,0)</f>
        <v>#REF!</v>
      </c>
      <c r="AZ4" t="e">
        <f ca="1"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str">
        <f ca="1">'- C -'!B7</f>
        <v>CSK LA ROPA</v>
      </c>
      <c r="B5" s="227">
        <f>IF('- C -'!C7&lt;&gt;"",'- C -'!C7,"")</f>
        <v>4</v>
      </c>
      <c r="C5" s="227" t="str">
        <f>'- C -'!D7</f>
        <v>-</v>
      </c>
      <c r="D5" s="227">
        <f>IF('- C -'!E7&lt;&gt;"",'- C -'!E7,"")</f>
        <v>1</v>
      </c>
      <c r="E5" s="3" t="str">
        <f ca="1">'- C -'!F7</f>
        <v>MULAX F.C.</v>
      </c>
      <c r="F5" s="227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27">
        <f>IF('- C -'!C8&lt;&gt;"",'- C -'!C8,"")</f>
        <v>1</v>
      </c>
      <c r="C6" s="227" t="str">
        <f>'- C -'!D8</f>
        <v>-</v>
      </c>
      <c r="D6" s="227">
        <f>IF('- C -'!E8&lt;&gt;"",'- C -'!E8,"")</f>
        <v>4</v>
      </c>
      <c r="E6" s="3" t="str">
        <f ca="1">'- C -'!F8</f>
        <v>LOS REVUELTOS FC</v>
      </c>
      <c r="F6" s="227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27">
        <f>IF('- C -'!C9&lt;&gt;"",'- C -'!C9,"")</f>
        <v>0</v>
      </c>
      <c r="C7" s="227" t="str">
        <f>'- C -'!D9</f>
        <v>-</v>
      </c>
      <c r="D7" s="227">
        <f>IF('- C -'!E9&lt;&gt;"",'- C -'!E9,"")</f>
        <v>3</v>
      </c>
      <c r="E7" s="3" t="str">
        <f ca="1">'- C -'!F9</f>
        <v>CSK LA ROPA</v>
      </c>
      <c r="F7" s="227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27">
        <f>IF('- C -'!C10&lt;&gt;"",'- C -'!C10,"")</f>
        <v>3</v>
      </c>
      <c r="C8" s="227" t="str">
        <f>'- C -'!D10</f>
        <v>-</v>
      </c>
      <c r="D8" s="227">
        <f>IF('- C -'!E10&lt;&gt;"",'- C -'!E10,"")</f>
        <v>0</v>
      </c>
      <c r="E8" s="3" t="str">
        <f ca="1">'- C -'!F10</f>
        <v>KHAREBERG F.C.</v>
      </c>
      <c r="F8" s="227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27">
        <f>IF('- C -'!C11&lt;&gt;"",'- C -'!C11,"")</f>
        <v>5</v>
      </c>
      <c r="C9" s="227" t="str">
        <f>'- C -'!D11</f>
        <v>-</v>
      </c>
      <c r="D9" s="227">
        <f>IF('- C -'!E11&lt;&gt;"",'- C -'!E11,"")</f>
        <v>0</v>
      </c>
      <c r="E9" s="3" t="str">
        <f ca="1">'- C -'!F11</f>
        <v>LOS REVUELTOS FC</v>
      </c>
      <c r="F9" s="227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27">
        <f>IF('- C -'!C12&lt;&gt;"",'- C -'!C12,"")</f>
        <v>3</v>
      </c>
      <c r="C10" s="227" t="str">
        <f>'- C -'!D12</f>
        <v>-</v>
      </c>
      <c r="D10" s="227">
        <f>IF('- C -'!E12&lt;&gt;"",'- C -'!E12,"")</f>
        <v>0</v>
      </c>
      <c r="E10" s="3" t="str">
        <f ca="1">'- C -'!F12</f>
        <v>KHAREBERG F.C.</v>
      </c>
      <c r="F10" s="227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ref="K10:K18" ca="1" si="42">IF(F10&gt;0,0,IF($A10=$G$2,$B10,IF($E10=$G$2,$D10,0)))</f>
        <v>3</v>
      </c>
      <c r="L10">
        <f t="shared" ref="L10:L18" ca="1" si="43">IF(F10&gt;0,0,IF($A10=$G$2,$D10,IF($E10=$G$2,$B10,0)))</f>
        <v>0</v>
      </c>
      <c r="N10">
        <f t="shared" ca="1" si="6"/>
        <v>0</v>
      </c>
      <c r="O10">
        <f t="shared" ref="O10:O18" ca="1" si="44">IF(AND(F10=0,OR(AND($A10=$N$2,$B10&gt;$D10),AND($E10=$N$2,$D10&gt;$B10))),1,0)</f>
        <v>0</v>
      </c>
      <c r="P10">
        <f t="shared" ref="P10:P18" ca="1" si="45">IF(AND(F10=0,N10=1,$B10=$D10),1,0)</f>
        <v>0</v>
      </c>
      <c r="Q10">
        <f t="shared" ref="Q10:Q18" ca="1" si="46">IF(AND(F10=0,OR(AND($A10=$N$2,$B10&lt;$D10),AND($E10=$N$2,$D10&lt;$B10))),1,0)</f>
        <v>0</v>
      </c>
      <c r="R10">
        <f t="shared" ref="R10:R18" ca="1" si="47">IF(F10&gt;0,0,IF($A10=$N$2,$B10,IF($E10=$N$2,$D10,0)))</f>
        <v>0</v>
      </c>
      <c r="S10">
        <f t="shared" ref="S10:S18" ca="1" si="48">IF(F10&gt;0,0,IF($A10=$N$2,$D10,IF($E10=$N$2,$B10,0)))</f>
        <v>0</v>
      </c>
      <c r="U10">
        <f t="shared" ca="1" si="12"/>
        <v>0</v>
      </c>
      <c r="V10">
        <f t="shared" ref="V10:V18" ca="1" si="49">IF(AND(F10=0,OR(AND($A10=$U$2,$B10&gt;$D10),AND($E10=$U$2,$D10&gt;$B10))),1,0)</f>
        <v>0</v>
      </c>
      <c r="W10">
        <f t="shared" ref="W10:W18" ca="1" si="50">IF(AND(F10=0,U10=1,$B10=$D10),1,0)</f>
        <v>0</v>
      </c>
      <c r="X10">
        <f t="shared" ref="X10:X18" ca="1" si="51">IF(AND(F10=0,OR(AND($A10=$U$2,$B10&lt;$D10),AND($E10=$U$2,$D10&lt;$B10))),1,0)</f>
        <v>0</v>
      </c>
      <c r="Y10">
        <f t="shared" ref="Y10:Y18" ca="1" si="52">IF(F10&gt;0,0,IF($A10=$U$2,$B10,IF($E10=$U$2,$D10,0)))</f>
        <v>0</v>
      </c>
      <c r="Z10">
        <f t="shared" ref="Z10:Z18" ca="1" si="53">IF(F10&gt;0,0,IF($A10=$U$2,$D10,IF($E10=$U$2,$B10,0)))</f>
        <v>0</v>
      </c>
      <c r="AB10">
        <f t="shared" ca="1" si="18"/>
        <v>0</v>
      </c>
      <c r="AC10">
        <f t="shared" ref="AC10:AC18" ca="1" si="54">IF(AND(F10=0,OR(AND($A10=$AB$2,$B10&gt;$D10),AND($E10=$AB$2,$D10&gt;$B10))),1,0)</f>
        <v>0</v>
      </c>
      <c r="AD10">
        <f t="shared" ref="AD10:AD18" ca="1" si="55">IF(AND(F10=0,AB10=1,$B10=$D10),1,0)</f>
        <v>0</v>
      </c>
      <c r="AE10">
        <f t="shared" ref="AE10:AE18" ca="1" si="56">IF(AND(F10=0,OR(AND($A10=$AB$2,$B10&lt;$D10),AND($E10=$AB$2,$D10&lt;$B10))),1,0)</f>
        <v>0</v>
      </c>
      <c r="AF10">
        <f t="shared" ref="AF10:AF18" ca="1" si="57">IF(F10&gt;0,0,IF($A10=$AB$2,$B10,IF($E10=$AB$2,$D10,0)))</f>
        <v>0</v>
      </c>
      <c r="AG10">
        <f t="shared" ref="AG10:AG18" ca="1" si="58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27">
        <f>IF('- C -'!C13&lt;&gt;"",'- C -'!C13,"")</f>
        <v>4</v>
      </c>
      <c r="C11" s="227" t="str">
        <f>'- C -'!D13</f>
        <v>-</v>
      </c>
      <c r="D11" s="227">
        <f>IF('- C -'!E13&lt;&gt;"",'- C -'!E13,"")</f>
        <v>2</v>
      </c>
      <c r="E11" s="3" t="str">
        <f ca="1">'- C -'!F13</f>
        <v>MULAX F.C.</v>
      </c>
      <c r="F11" s="227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2"/>
        <v>0</v>
      </c>
      <c r="L11">
        <f t="shared" ca="1" si="43"/>
        <v>0</v>
      </c>
      <c r="N11">
        <f t="shared" ca="1" si="6"/>
        <v>1</v>
      </c>
      <c r="O11">
        <f t="shared" ca="1" si="44"/>
        <v>1</v>
      </c>
      <c r="P11">
        <f t="shared" ca="1" si="45"/>
        <v>0</v>
      </c>
      <c r="Q11">
        <f t="shared" ca="1" si="46"/>
        <v>0</v>
      </c>
      <c r="R11">
        <f t="shared" ca="1" si="47"/>
        <v>4</v>
      </c>
      <c r="S11">
        <f t="shared" ca="1" si="48"/>
        <v>2</v>
      </c>
      <c r="U11">
        <f t="shared" ca="1" si="12"/>
        <v>0</v>
      </c>
      <c r="V11">
        <f t="shared" ca="1" si="49"/>
        <v>0</v>
      </c>
      <c r="W11">
        <f t="shared" ca="1" si="50"/>
        <v>0</v>
      </c>
      <c r="X11">
        <f t="shared" ca="1" si="51"/>
        <v>0</v>
      </c>
      <c r="Y11">
        <f t="shared" ca="1" si="52"/>
        <v>0</v>
      </c>
      <c r="Z11">
        <f t="shared" ca="1" si="53"/>
        <v>0</v>
      </c>
      <c r="AB11">
        <f t="shared" ca="1" si="18"/>
        <v>1</v>
      </c>
      <c r="AC11">
        <f t="shared" ca="1" si="54"/>
        <v>0</v>
      </c>
      <c r="AD11">
        <f t="shared" ca="1" si="55"/>
        <v>0</v>
      </c>
      <c r="AE11">
        <f t="shared" ca="1" si="56"/>
        <v>1</v>
      </c>
      <c r="AF11">
        <f t="shared" ca="1" si="57"/>
        <v>2</v>
      </c>
      <c r="AG11">
        <f t="shared" ca="1" si="58"/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27">
        <f>IF('- C -'!C14&lt;&gt;"",'- C -'!C14,"")</f>
        <v>1</v>
      </c>
      <c r="C12" s="227" t="str">
        <f>'- C -'!D14</f>
        <v>-</v>
      </c>
      <c r="D12" s="227">
        <f>IF('- C -'!E14&lt;&gt;"",'- C -'!E14,"")</f>
        <v>0</v>
      </c>
      <c r="E12" s="3" t="str">
        <f ca="1">'- C -'!F14</f>
        <v>LOS REVUELTOS FC</v>
      </c>
      <c r="F12" s="227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2"/>
        <v>0</v>
      </c>
      <c r="L12">
        <f t="shared" ca="1" si="43"/>
        <v>0</v>
      </c>
      <c r="N12">
        <f t="shared" ca="1" si="6"/>
        <v>0</v>
      </c>
      <c r="O12">
        <f t="shared" ca="1" si="44"/>
        <v>0</v>
      </c>
      <c r="P12">
        <f t="shared" ca="1" si="45"/>
        <v>0</v>
      </c>
      <c r="Q12">
        <f t="shared" ca="1" si="46"/>
        <v>0</v>
      </c>
      <c r="R12">
        <f t="shared" ca="1" si="47"/>
        <v>0</v>
      </c>
      <c r="S12">
        <f t="shared" ca="1" si="48"/>
        <v>0</v>
      </c>
      <c r="U12">
        <f t="shared" ca="1" si="12"/>
        <v>1</v>
      </c>
      <c r="V12">
        <f t="shared" ca="1" si="49"/>
        <v>1</v>
      </c>
      <c r="W12">
        <f t="shared" ca="1" si="50"/>
        <v>0</v>
      </c>
      <c r="X12">
        <f t="shared" ca="1" si="51"/>
        <v>0</v>
      </c>
      <c r="Y12">
        <f t="shared" ca="1" si="52"/>
        <v>1</v>
      </c>
      <c r="Z12">
        <f t="shared" ca="1" si="53"/>
        <v>0</v>
      </c>
      <c r="AB12">
        <f t="shared" ca="1" si="18"/>
        <v>0</v>
      </c>
      <c r="AC12">
        <f t="shared" ca="1" si="54"/>
        <v>0</v>
      </c>
      <c r="AD12">
        <f t="shared" ca="1" si="55"/>
        <v>0</v>
      </c>
      <c r="AE12">
        <f t="shared" ca="1" si="56"/>
        <v>0</v>
      </c>
      <c r="AF12">
        <f t="shared" ca="1" si="57"/>
        <v>0</v>
      </c>
      <c r="AG12">
        <f t="shared" ca="1" si="58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27">
        <f>IF('- C -'!C15&lt;&gt;"",'- C -'!C15,"")</f>
        <v>3</v>
      </c>
      <c r="C13" s="227" t="str">
        <f>'- C -'!D15</f>
        <v>-</v>
      </c>
      <c r="D13" s="227">
        <f>IF('- C -'!E15&lt;&gt;"",'- C -'!E15,"")</f>
        <v>0</v>
      </c>
      <c r="E13" s="3" t="str">
        <f ca="1">'- C -'!F15</f>
        <v>MULAX F.C.</v>
      </c>
      <c r="F13" s="227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t="shared" ca="1" si="42"/>
        <v>3</v>
      </c>
      <c r="L13">
        <f t="shared" ca="1" si="43"/>
        <v>0</v>
      </c>
      <c r="N13">
        <f t="shared" ca="1" si="6"/>
        <v>0</v>
      </c>
      <c r="O13">
        <f t="shared" ca="1" si="44"/>
        <v>0</v>
      </c>
      <c r="P13">
        <f t="shared" ca="1" si="45"/>
        <v>0</v>
      </c>
      <c r="Q13">
        <f t="shared" ca="1" si="46"/>
        <v>0</v>
      </c>
      <c r="R13">
        <f t="shared" ca="1" si="47"/>
        <v>0</v>
      </c>
      <c r="S13">
        <f t="shared" ca="1" si="48"/>
        <v>0</v>
      </c>
      <c r="U13">
        <f t="shared" ca="1" si="12"/>
        <v>0</v>
      </c>
      <c r="V13">
        <f t="shared" ca="1" si="49"/>
        <v>0</v>
      </c>
      <c r="W13">
        <f t="shared" ca="1" si="50"/>
        <v>0</v>
      </c>
      <c r="X13">
        <f t="shared" ca="1" si="51"/>
        <v>0</v>
      </c>
      <c r="Y13">
        <f t="shared" ca="1" si="52"/>
        <v>0</v>
      </c>
      <c r="Z13">
        <f t="shared" ca="1" si="53"/>
        <v>0</v>
      </c>
      <c r="AB13">
        <f t="shared" ca="1" si="18"/>
        <v>1</v>
      </c>
      <c r="AC13">
        <f t="shared" ca="1" si="54"/>
        <v>0</v>
      </c>
      <c r="AD13">
        <f t="shared" ca="1" si="55"/>
        <v>0</v>
      </c>
      <c r="AE13">
        <f t="shared" ca="1" si="56"/>
        <v>1</v>
      </c>
      <c r="AF13">
        <f t="shared" ca="1" si="57"/>
        <v>0</v>
      </c>
      <c r="AG13">
        <f t="shared" ca="1" si="58"/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27">
        <f>IF('- C -'!C16&lt;&gt;"",'- C -'!C16,"")</f>
        <v>3</v>
      </c>
      <c r="C14" s="227" t="str">
        <f>'- C -'!D16</f>
        <v>-</v>
      </c>
      <c r="D14" s="227">
        <f>IF('- C -'!E16&lt;&gt;"",'- C -'!E16,"")</f>
        <v>0</v>
      </c>
      <c r="E14" s="3" t="str">
        <f ca="1">'- C -'!F16</f>
        <v>KHAREBERG F.C.</v>
      </c>
      <c r="F14" s="227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ca="1" si="42"/>
        <v>0</v>
      </c>
      <c r="L14">
        <f t="shared" ca="1" si="43"/>
        <v>0</v>
      </c>
      <c r="N14">
        <f t="shared" ca="1" si="6"/>
        <v>0</v>
      </c>
      <c r="O14">
        <f t="shared" ca="1" si="44"/>
        <v>0</v>
      </c>
      <c r="P14">
        <f t="shared" ca="1" si="45"/>
        <v>0</v>
      </c>
      <c r="Q14">
        <f t="shared" ca="1" si="46"/>
        <v>0</v>
      </c>
      <c r="R14">
        <f t="shared" ca="1" si="47"/>
        <v>0</v>
      </c>
      <c r="S14">
        <f t="shared" ca="1" si="48"/>
        <v>0</v>
      </c>
      <c r="U14">
        <f t="shared" ca="1" si="12"/>
        <v>1</v>
      </c>
      <c r="V14">
        <f t="shared" ca="1" si="49"/>
        <v>1</v>
      </c>
      <c r="W14">
        <f t="shared" ca="1" si="50"/>
        <v>0</v>
      </c>
      <c r="X14">
        <f t="shared" ca="1" si="51"/>
        <v>0</v>
      </c>
      <c r="Y14">
        <f t="shared" ca="1" si="52"/>
        <v>3</v>
      </c>
      <c r="Z14">
        <f t="shared" ca="1" si="53"/>
        <v>0</v>
      </c>
      <c r="AB14">
        <f t="shared" ca="1" si="18"/>
        <v>0</v>
      </c>
      <c r="AC14">
        <f t="shared" ca="1" si="54"/>
        <v>0</v>
      </c>
      <c r="AD14">
        <f t="shared" ca="1" si="55"/>
        <v>0</v>
      </c>
      <c r="AE14">
        <f t="shared" ca="1" si="56"/>
        <v>0</v>
      </c>
      <c r="AF14">
        <f t="shared" ca="1" si="57"/>
        <v>0</v>
      </c>
      <c r="AG14">
        <f t="shared" ca="1" si="58"/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27">
        <f>IF('- C -'!C17&lt;&gt;"",'- C -'!C17,"")</f>
        <v>8</v>
      </c>
      <c r="C15" s="227" t="str">
        <f>'- C -'!D17</f>
        <v>-</v>
      </c>
      <c r="D15" s="227">
        <f>IF('- C -'!E17&lt;&gt;"",'- C -'!E17,"")</f>
        <v>2</v>
      </c>
      <c r="E15" s="3" t="str">
        <f ca="1">'- C -'!F17</f>
        <v>LOS REVUELTOS FC</v>
      </c>
      <c r="F15" s="227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27">
        <f>IF('- C -'!C18&lt;&gt;"",'- C -'!C18,"")</f>
        <v>4</v>
      </c>
      <c r="C16" s="227" t="str">
        <f>'- C -'!D18</f>
        <v>-</v>
      </c>
      <c r="D16" s="227">
        <f>IF('- C -'!E18&lt;&gt;"",'- C -'!E18,"")</f>
        <v>0</v>
      </c>
      <c r="E16" s="3" t="str">
        <f ca="1">'- C -'!F18</f>
        <v>LOS REVUELTOS FC</v>
      </c>
      <c r="F16" s="227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27">
        <f>IF('- C -'!C19&lt;&gt;"",'- C -'!C19,"")</f>
        <v>1</v>
      </c>
      <c r="C17" s="227" t="str">
        <f>'- C -'!D19</f>
        <v>-</v>
      </c>
      <c r="D17" s="227">
        <f>IF('- C -'!E19&lt;&gt;"",'- C -'!E19,"")</f>
        <v>1</v>
      </c>
      <c r="E17" s="3" t="str">
        <f ca="1">'- C -'!F19</f>
        <v>CSK LA ROPA</v>
      </c>
      <c r="F17" s="227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27">
        <f>IF('- C -'!C20&lt;&gt;"",'- C -'!C20,"")</f>
        <v>3</v>
      </c>
      <c r="C18" s="227" t="str">
        <f>'- C -'!D20</f>
        <v>-</v>
      </c>
      <c r="D18" s="227">
        <f>IF('- C -'!E20&lt;&gt;"",'- C -'!E20,"")</f>
        <v>0</v>
      </c>
      <c r="E18" s="3" t="str">
        <f ca="1">'- C -'!F20</f>
        <v>KHAREBERG F.C.</v>
      </c>
      <c r="F18" s="227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 t="e">
        <f t="shared" ref="G19:L19" ca="1" si="59">SUM(G4:G18)</f>
        <v>#REF!</v>
      </c>
      <c r="H19" t="e">
        <f t="shared" ca="1" si="59"/>
        <v>#REF!</v>
      </c>
      <c r="I19" t="e">
        <f t="shared" ca="1" si="59"/>
        <v>#REF!</v>
      </c>
      <c r="J19" t="e">
        <f t="shared" ca="1" si="59"/>
        <v>#REF!</v>
      </c>
      <c r="K19" t="e">
        <f t="shared" si="59"/>
        <v>#REF!</v>
      </c>
      <c r="L19" t="e">
        <f t="shared" si="59"/>
        <v>#REF!</v>
      </c>
      <c r="M19" t="e">
        <f ca="1">H19*3+I19</f>
        <v>#REF!</v>
      </c>
      <c r="N19" t="e">
        <f t="shared" ref="N19:S19" ca="1" si="60">SUM(N4:N18)</f>
        <v>#REF!</v>
      </c>
      <c r="O19" t="e">
        <f t="shared" ca="1" si="60"/>
        <v>#REF!</v>
      </c>
      <c r="P19" t="e">
        <f t="shared" ca="1" si="60"/>
        <v>#REF!</v>
      </c>
      <c r="Q19" t="e">
        <f t="shared" ca="1" si="60"/>
        <v>#REF!</v>
      </c>
      <c r="R19" t="e">
        <f t="shared" si="60"/>
        <v>#REF!</v>
      </c>
      <c r="S19" t="e">
        <f t="shared" si="60"/>
        <v>#REF!</v>
      </c>
      <c r="T19" t="e">
        <f ca="1">O19*3+P19</f>
        <v>#REF!</v>
      </c>
      <c r="U19" t="e">
        <f t="shared" ref="U19:Z19" ca="1" si="61">SUM(U4:U18)</f>
        <v>#REF!</v>
      </c>
      <c r="V19" t="e">
        <f t="shared" ca="1" si="61"/>
        <v>#REF!</v>
      </c>
      <c r="W19" t="e">
        <f t="shared" ca="1" si="61"/>
        <v>#REF!</v>
      </c>
      <c r="X19" t="e">
        <f t="shared" ca="1" si="61"/>
        <v>#REF!</v>
      </c>
      <c r="Y19" t="e">
        <f t="shared" si="61"/>
        <v>#REF!</v>
      </c>
      <c r="Z19" t="e">
        <f t="shared" si="61"/>
        <v>#REF!</v>
      </c>
      <c r="AA19" t="e">
        <f ca="1">V19*3+W19</f>
        <v>#REF!</v>
      </c>
      <c r="AB19" t="e">
        <f t="shared" ref="AB19:AG19" ca="1" si="62">SUM(AB4:AB18)</f>
        <v>#REF!</v>
      </c>
      <c r="AC19" t="e">
        <f t="shared" ca="1" si="62"/>
        <v>#REF!</v>
      </c>
      <c r="AD19" t="e">
        <f t="shared" ca="1" si="62"/>
        <v>#REF!</v>
      </c>
      <c r="AE19" t="e">
        <f t="shared" ca="1" si="62"/>
        <v>#REF!</v>
      </c>
      <c r="AF19" t="e">
        <f t="shared" si="62"/>
        <v>#REF!</v>
      </c>
      <c r="AG19" t="e">
        <f t="shared" si="62"/>
        <v>#REF!</v>
      </c>
      <c r="AH19" t="e">
        <f ca="1">AC19*3+AD19</f>
        <v>#REF!</v>
      </c>
      <c r="AI19" t="e">
        <f t="shared" ref="AI19:AN19" ca="1" si="63">SUM(AI4:AI18)</f>
        <v>#REF!</v>
      </c>
      <c r="AJ19" t="e">
        <f t="shared" ca="1" si="63"/>
        <v>#REF!</v>
      </c>
      <c r="AK19" t="e">
        <f t="shared" ca="1" si="63"/>
        <v>#REF!</v>
      </c>
      <c r="AL19" t="e">
        <f t="shared" ca="1" si="63"/>
        <v>#REF!</v>
      </c>
      <c r="AM19" t="e">
        <f t="shared" si="63"/>
        <v>#REF!</v>
      </c>
      <c r="AN19" t="e">
        <f t="shared" si="63"/>
        <v>#REF!</v>
      </c>
      <c r="AO19" t="e">
        <f ca="1">AJ19*3+AK19</f>
        <v>#REF!</v>
      </c>
      <c r="AP19" t="e">
        <f t="shared" ref="AP19:AU19" ca="1" si="64">SUM(AP4:AP18)</f>
        <v>#REF!</v>
      </c>
      <c r="AQ19" t="e">
        <f t="shared" ca="1" si="64"/>
        <v>#REF!</v>
      </c>
      <c r="AR19" t="e">
        <f t="shared" ca="1" si="64"/>
        <v>#REF!</v>
      </c>
      <c r="AS19" t="e">
        <f t="shared" ca="1" si="64"/>
        <v>#REF!</v>
      </c>
      <c r="AT19" t="e">
        <f t="shared" si="64"/>
        <v>#REF!</v>
      </c>
      <c r="AU19" t="e">
        <f t="shared" si="64"/>
        <v>#REF!</v>
      </c>
      <c r="AV19" t="e">
        <f ca="1">AQ19*3+AR19</f>
        <v>#REF!</v>
      </c>
      <c r="AW19" t="e">
        <f t="shared" ref="AW19:BB19" ca="1" si="65">SUM(AW4:AW18)</f>
        <v>#REF!</v>
      </c>
      <c r="AX19" t="e">
        <f t="shared" ca="1" si="65"/>
        <v>#REF!</v>
      </c>
      <c r="AY19" t="e">
        <f t="shared" ca="1" si="65"/>
        <v>#REF!</v>
      </c>
      <c r="AZ19" t="e">
        <f t="shared" ca="1" si="65"/>
        <v>#REF!</v>
      </c>
      <c r="BA19" t="e">
        <f t="shared" si="65"/>
        <v>#REF!</v>
      </c>
      <c r="BB19" t="e">
        <f t="shared" si="65"/>
        <v>#REF!</v>
      </c>
      <c r="BC19" t="e">
        <f ca="1">AX19*3+AY19</f>
        <v>#REF!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71</v>
      </c>
      <c r="AE26" t="s">
        <v>86</v>
      </c>
      <c r="AI26" t="s">
        <v>87</v>
      </c>
      <c r="AM26" t="s">
        <v>24</v>
      </c>
      <c r="AQ26" t="s">
        <v>25</v>
      </c>
      <c r="AU26" t="s">
        <v>72</v>
      </c>
      <c r="AY26" t="s">
        <v>88</v>
      </c>
      <c r="BC26" t="s">
        <v>89</v>
      </c>
      <c r="BG26" t="s">
        <v>26</v>
      </c>
      <c r="BK26" t="s">
        <v>73</v>
      </c>
      <c r="BO26" t="s">
        <v>90</v>
      </c>
      <c r="BS26" t="s">
        <v>91</v>
      </c>
      <c r="BW26" t="s">
        <v>74</v>
      </c>
      <c r="CA26" t="s">
        <v>92</v>
      </c>
      <c r="CE26" t="s">
        <v>93</v>
      </c>
      <c r="CI26" t="s">
        <v>94</v>
      </c>
      <c r="CM26" t="s">
        <v>95</v>
      </c>
      <c r="CQ26" t="s">
        <v>75</v>
      </c>
    </row>
    <row r="27" spans="1:96" x14ac:dyDescent="0.2">
      <c r="F27" t="str">
        <f>G2</f>
        <v>NIUPI F.C.</v>
      </c>
      <c r="G27" t="e">
        <f t="shared" ref="G27:M27" ca="1" si="66">G19</f>
        <v>#REF!</v>
      </c>
      <c r="H27" t="e">
        <f t="shared" ca="1" si="66"/>
        <v>#REF!</v>
      </c>
      <c r="I27" t="e">
        <f t="shared" ca="1" si="66"/>
        <v>#REF!</v>
      </c>
      <c r="J27" t="e">
        <f t="shared" ca="1" si="66"/>
        <v>#REF!</v>
      </c>
      <c r="K27" t="e">
        <f t="shared" si="66"/>
        <v>#REF!</v>
      </c>
      <c r="L27" t="e">
        <f t="shared" si="66"/>
        <v>#REF!</v>
      </c>
      <c r="M27" t="e">
        <f t="shared" ca="1" si="66"/>
        <v>#REF!</v>
      </c>
      <c r="O27" t="e">
        <f ca="1">IF($M27&gt;=$M28,$F27,$F28)</f>
        <v>#REF!</v>
      </c>
      <c r="P27" t="e">
        <f t="shared" ref="P27:P33" ca="1" si="67">VLOOKUP(O27,$F$27:$M$36,8,FALSE)</f>
        <v>#REF!</v>
      </c>
      <c r="S27" t="e">
        <f ca="1">IF($P27&gt;=$P29,$O27,$O29)</f>
        <v>#REF!</v>
      </c>
      <c r="T27" t="e">
        <f t="shared" ref="T27:T33" ca="1" si="68">VLOOKUP(S27,$O$27:$P$36,2,FALSE)</f>
        <v>#REF!</v>
      </c>
      <c r="W27" t="e">
        <f ca="1">IF($T27&gt;=$T30,$S27,$S30)</f>
        <v>#REF!</v>
      </c>
      <c r="X27" t="e">
        <f t="shared" ref="X27:X33" ca="1" si="69">VLOOKUP(W27,$S$27:$T$36,2,FALSE)</f>
        <v>#REF!</v>
      </c>
      <c r="AA27" t="e">
        <f ca="1">IF($X27&gt;=$X31,$W27,$W31)</f>
        <v>#REF!</v>
      </c>
      <c r="AB27" t="e">
        <f ca="1">VLOOKUP(AA27,W27:X36,2,FALSE)</f>
        <v>#REF!</v>
      </c>
      <c r="AE27" t="e">
        <f ca="1">IF($AB27&gt;=$AB32,$AA27,$AA32)</f>
        <v>#REF!</v>
      </c>
      <c r="AF27" t="e">
        <f ca="1">VLOOKUP(AE27,AA27:AB36,2,FALSE)</f>
        <v>#REF!</v>
      </c>
      <c r="AI27" t="e">
        <f ca="1">IF($AF27&gt;=$AF33,$AE27,$AE33)</f>
        <v>#REF!</v>
      </c>
      <c r="AJ27" t="e">
        <f ca="1">VLOOKUP(AI27,AE27:AF36,2,FALSE)</f>
        <v>#REF!</v>
      </c>
      <c r="AM27" t="e">
        <f ca="1">AI27</f>
        <v>#REF!</v>
      </c>
      <c r="AN27" t="e">
        <f ca="1">VLOOKUP(AM27,AI27:AJ36,2,FALSE)</f>
        <v>#REF!</v>
      </c>
      <c r="AQ27" t="e">
        <f ca="1">AM27</f>
        <v>#REF!</v>
      </c>
      <c r="AR27" t="e">
        <f ca="1">VLOOKUP(AQ27,AM27:AN36,2,FALSE)</f>
        <v>#REF!</v>
      </c>
      <c r="AU27" t="e">
        <f ca="1">AQ27</f>
        <v>#REF!</v>
      </c>
      <c r="AV27" t="e">
        <f ca="1">VLOOKUP(AU27,AQ27:AR36,2,FALSE)</f>
        <v>#REF!</v>
      </c>
      <c r="AY27" t="e">
        <f ca="1">AU27</f>
        <v>#REF!</v>
      </c>
      <c r="AZ27" t="e">
        <f ca="1">VLOOKUP(AY27,AU27:AV36,2,FALSE)</f>
        <v>#REF!</v>
      </c>
      <c r="BC27" t="e">
        <f ca="1">AY27</f>
        <v>#REF!</v>
      </c>
      <c r="BD27" t="e">
        <f ca="1">VLOOKUP(BC27,AY27:AZ36,2,FALSE)</f>
        <v>#REF!</v>
      </c>
      <c r="BG27" t="e">
        <f ca="1">BC27</f>
        <v>#REF!</v>
      </c>
      <c r="BH27" t="e">
        <f ca="1">VLOOKUP(BG27,BC27:BD36,2,FALSE)</f>
        <v>#REF!</v>
      </c>
      <c r="BK27" t="e">
        <f ca="1">BG27</f>
        <v>#REF!</v>
      </c>
      <c r="BL27" t="e">
        <f ca="1">VLOOKUP(BK27,BG27:BH36,2,FALSE)</f>
        <v>#REF!</v>
      </c>
      <c r="BO27" t="e">
        <f ca="1">BK27</f>
        <v>#REF!</v>
      </c>
      <c r="BP27" t="e">
        <f ca="1">VLOOKUP(BO27,BK27:BL36,2,FALSE)</f>
        <v>#REF!</v>
      </c>
      <c r="BS27" t="e">
        <f ca="1">BO27</f>
        <v>#REF!</v>
      </c>
      <c r="BT27" t="e">
        <f ca="1">VLOOKUP(BS27,BO27:BP36,2,FALSE)</f>
        <v>#REF!</v>
      </c>
      <c r="BW27" t="e">
        <f ca="1">BS27</f>
        <v>#REF!</v>
      </c>
      <c r="BX27" t="e">
        <f ca="1">VLOOKUP(BW27,BS27:BT36,2,FALSE)</f>
        <v>#REF!</v>
      </c>
      <c r="CA27" t="e">
        <f ca="1">BW27</f>
        <v>#REF!</v>
      </c>
      <c r="CB27" t="e">
        <f ca="1">VLOOKUP(CA27,BW27:BX36,2,FALSE)</f>
        <v>#REF!</v>
      </c>
      <c r="CE27" t="e">
        <f ca="1">CA27</f>
        <v>#REF!</v>
      </c>
      <c r="CF27" t="e">
        <f ca="1">VLOOKUP(CE27,CA27:CB36,2,FALSE)</f>
        <v>#REF!</v>
      </c>
      <c r="CI27" t="e">
        <f ca="1">CE27</f>
        <v>#REF!</v>
      </c>
      <c r="CJ27" t="e">
        <f ca="1">VLOOKUP(CI27,CE27:CF36,2,FALSE)</f>
        <v>#REF!</v>
      </c>
      <c r="CM27" t="e">
        <f ca="1">CI27</f>
        <v>#REF!</v>
      </c>
      <c r="CN27" t="e">
        <f ca="1">VLOOKUP(CM27,CI27:CJ36,2,FALSE)</f>
        <v>#REF!</v>
      </c>
      <c r="CQ27" t="e">
        <f ca="1">CM27</f>
        <v>#REF!</v>
      </c>
      <c r="CR27" t="e">
        <f ca="1">VLOOKUP(CQ27,CM27:CN36,2,FALSE)</f>
        <v>#REF!</v>
      </c>
    </row>
    <row r="28" spans="1:96" x14ac:dyDescent="0.2">
      <c r="F28" t="str">
        <f>N2</f>
        <v>CITRATO DE METELO</v>
      </c>
      <c r="G28" t="e">
        <f t="shared" ref="G28:L28" ca="1" si="70">N19</f>
        <v>#REF!</v>
      </c>
      <c r="H28" t="e">
        <f t="shared" ca="1" si="70"/>
        <v>#REF!</v>
      </c>
      <c r="I28" t="e">
        <f t="shared" ca="1" si="70"/>
        <v>#REF!</v>
      </c>
      <c r="J28" t="e">
        <f t="shared" ca="1" si="70"/>
        <v>#REF!</v>
      </c>
      <c r="K28" t="e">
        <f t="shared" si="70"/>
        <v>#REF!</v>
      </c>
      <c r="L28" t="e">
        <f t="shared" si="70"/>
        <v>#REF!</v>
      </c>
      <c r="M28" t="e">
        <f ca="1">T19</f>
        <v>#REF!</v>
      </c>
      <c r="O28" t="e">
        <f ca="1">IF($M28&lt;=$M27,$F28,$F27)</f>
        <v>#REF!</v>
      </c>
      <c r="P28" t="e">
        <f t="shared" ca="1" si="67"/>
        <v>#REF!</v>
      </c>
      <c r="S28" t="e">
        <f ca="1">O28</f>
        <v>#REF!</v>
      </c>
      <c r="T28" t="e">
        <f t="shared" ca="1" si="68"/>
        <v>#REF!</v>
      </c>
      <c r="W28" t="e">
        <f ca="1">S28</f>
        <v>#REF!</v>
      </c>
      <c r="X28" t="e">
        <f t="shared" ca="1" si="69"/>
        <v>#REF!</v>
      </c>
      <c r="AA28" t="e">
        <f ca="1">W28</f>
        <v>#REF!</v>
      </c>
      <c r="AB28" t="e">
        <f ca="1">VLOOKUP(AA28,W27:X36,2,FALSE)</f>
        <v>#REF!</v>
      </c>
      <c r="AE28" t="e">
        <f ca="1">AA28</f>
        <v>#REF!</v>
      </c>
      <c r="AF28" t="e">
        <f ca="1">VLOOKUP(AE28,AA27:AB36,2,FALSE)</f>
        <v>#REF!</v>
      </c>
      <c r="AI28" t="e">
        <f ca="1">AE28</f>
        <v>#REF!</v>
      </c>
      <c r="AJ28" t="e">
        <f ca="1">VLOOKUP(AI28,AE27:AF36,2,FALSE)</f>
        <v>#REF!</v>
      </c>
      <c r="AM28" t="e">
        <f ca="1">IF($AJ28&gt;=$AJ29,$AI28,$AI29)</f>
        <v>#REF!</v>
      </c>
      <c r="AN28" t="e">
        <f ca="1">VLOOKUP(AM28,AI27:AJ36,2,FALSE)</f>
        <v>#REF!</v>
      </c>
      <c r="AQ28" t="e">
        <f ca="1">IF($AN28&gt;=$AN30,$AM28,$AM30)</f>
        <v>#REF!</v>
      </c>
      <c r="AR28" t="e">
        <f ca="1">VLOOKUP(AQ28,AM27:AN36,2,FALSE)</f>
        <v>#REF!</v>
      </c>
      <c r="AU28" t="e">
        <f ca="1">IF($AR28&gt;=$AR31,$AQ28,$AQ31)</f>
        <v>#REF!</v>
      </c>
      <c r="AV28" t="e">
        <f ca="1">VLOOKUP(AU28,AQ27:AR36,2,FALSE)</f>
        <v>#REF!</v>
      </c>
      <c r="AY28" t="e">
        <f ca="1">IF($AV28&gt;=$AV32,$AU28,$AU32)</f>
        <v>#REF!</v>
      </c>
      <c r="AZ28" t="e">
        <f ca="1">VLOOKUP(AY28,AU27:AV36,2,FALSE)</f>
        <v>#REF!</v>
      </c>
      <c r="BC28" t="e">
        <f ca="1">IF($AZ28&gt;=$AZ33,$AY28,$AY33)</f>
        <v>#REF!</v>
      </c>
      <c r="BD28" t="e">
        <f ca="1">VLOOKUP(BC28,AY27:AZ36,2,FALSE)</f>
        <v>#REF!</v>
      </c>
      <c r="BG28" t="e">
        <f ca="1">BC28</f>
        <v>#REF!</v>
      </c>
      <c r="BH28" t="e">
        <f ca="1">VLOOKUP(BG28,BC27:BD36,2,FALSE)</f>
        <v>#REF!</v>
      </c>
      <c r="BK28" t="e">
        <f ca="1">BG28</f>
        <v>#REF!</v>
      </c>
      <c r="BL28" t="e">
        <f ca="1">VLOOKUP(BK28,BG27:BH36,2,FALSE)</f>
        <v>#REF!</v>
      </c>
      <c r="BO28" t="e">
        <f ca="1">BK28</f>
        <v>#REF!</v>
      </c>
      <c r="BP28" t="e">
        <f ca="1">VLOOKUP(BO28,BK27:BL36,2,FALSE)</f>
        <v>#REF!</v>
      </c>
      <c r="BS28" t="e">
        <f ca="1">BO28</f>
        <v>#REF!</v>
      </c>
      <c r="BT28" t="e">
        <f ca="1">VLOOKUP(BS28,BO27:BP36,2,FALSE)</f>
        <v>#REF!</v>
      </c>
      <c r="BW28" t="e">
        <f ca="1">BS28</f>
        <v>#REF!</v>
      </c>
      <c r="BX28" t="e">
        <f ca="1">VLOOKUP(BW28,BS27:BT36,2,FALSE)</f>
        <v>#REF!</v>
      </c>
      <c r="CA28" t="e">
        <f ca="1">BW28</f>
        <v>#REF!</v>
      </c>
      <c r="CB28" t="e">
        <f ca="1">VLOOKUP(CA28,BW27:BX36,2,FALSE)</f>
        <v>#REF!</v>
      </c>
      <c r="CE28" t="e">
        <f ca="1">CA28</f>
        <v>#REF!</v>
      </c>
      <c r="CF28" t="e">
        <f ca="1">VLOOKUP(CE28,CA27:CB36,2,FALSE)</f>
        <v>#REF!</v>
      </c>
      <c r="CI28" t="e">
        <f ca="1">CE28</f>
        <v>#REF!</v>
      </c>
      <c r="CJ28" t="e">
        <f ca="1">VLOOKUP(CI28,CE27:CF36,2,FALSE)</f>
        <v>#REF!</v>
      </c>
      <c r="CM28" t="e">
        <f ca="1">CI28</f>
        <v>#REF!</v>
      </c>
      <c r="CN28" t="e">
        <f ca="1">VLOOKUP(CM28,CI27:CJ36,2,FALSE)</f>
        <v>#REF!</v>
      </c>
      <c r="CQ28" t="e">
        <f ca="1">CM28</f>
        <v>#REF!</v>
      </c>
      <c r="CR28" t="e">
        <f ca="1">VLOOKUP(CQ28,CM27:CN36,2,FALSE)</f>
        <v>#REF!</v>
      </c>
    </row>
    <row r="29" spans="1:96" x14ac:dyDescent="0.2">
      <c r="F29" t="str">
        <f>U2</f>
        <v>CSK LA ROPA</v>
      </c>
      <c r="G29" t="e">
        <f t="shared" ref="G29:M29" ca="1" si="71">U19</f>
        <v>#REF!</v>
      </c>
      <c r="H29" t="e">
        <f t="shared" ca="1" si="71"/>
        <v>#REF!</v>
      </c>
      <c r="I29" t="e">
        <f t="shared" ca="1" si="71"/>
        <v>#REF!</v>
      </c>
      <c r="J29" t="e">
        <f t="shared" ca="1" si="71"/>
        <v>#REF!</v>
      </c>
      <c r="K29" t="e">
        <f t="shared" si="71"/>
        <v>#REF!</v>
      </c>
      <c r="L29" t="e">
        <f t="shared" si="71"/>
        <v>#REF!</v>
      </c>
      <c r="M29" t="e">
        <f t="shared" ca="1" si="71"/>
        <v>#REF!</v>
      </c>
      <c r="O29" t="str">
        <f>F29</f>
        <v>CSK LA ROPA</v>
      </c>
      <c r="P29" t="e">
        <f t="shared" ca="1" si="67"/>
        <v>#REF!</v>
      </c>
      <c r="S29" t="e">
        <f ca="1">IF($P29&lt;=$P27,$O29,$O27)</f>
        <v>#REF!</v>
      </c>
      <c r="T29" t="e">
        <f t="shared" ca="1" si="68"/>
        <v>#REF!</v>
      </c>
      <c r="W29" t="e">
        <f ca="1">S29</f>
        <v>#REF!</v>
      </c>
      <c r="X29" t="e">
        <f t="shared" ca="1" si="69"/>
        <v>#REF!</v>
      </c>
      <c r="AA29" t="e">
        <f ca="1">W29</f>
        <v>#REF!</v>
      </c>
      <c r="AB29" t="e">
        <f ca="1">VLOOKUP(AA29,W27:X36,2,FALSE)</f>
        <v>#REF!</v>
      </c>
      <c r="AE29" t="e">
        <f ca="1">AA29</f>
        <v>#REF!</v>
      </c>
      <c r="AF29" t="e">
        <f ca="1">VLOOKUP(AE29,AA27:AB36,2,FALSE)</f>
        <v>#REF!</v>
      </c>
      <c r="AI29" t="e">
        <f ca="1">AE29</f>
        <v>#REF!</v>
      </c>
      <c r="AJ29" t="e">
        <f ca="1">VLOOKUP(AI29,AE27:AF36,2,FALSE)</f>
        <v>#REF!</v>
      </c>
      <c r="AM29" t="e">
        <f ca="1">IF($AJ29&lt;=$AJ28,$AI29,$AI28)</f>
        <v>#REF!</v>
      </c>
      <c r="AN29" t="e">
        <f ca="1">VLOOKUP(AM29,AI27:AJ36,2,FALSE)</f>
        <v>#REF!</v>
      </c>
      <c r="AQ29" t="e">
        <f ca="1">AM29</f>
        <v>#REF!</v>
      </c>
      <c r="AR29" t="e">
        <f ca="1">VLOOKUP(AQ29,AM27:AN36,2,FALSE)</f>
        <v>#REF!</v>
      </c>
      <c r="AU29" t="e">
        <f ca="1">AQ29</f>
        <v>#REF!</v>
      </c>
      <c r="AV29" t="e">
        <f ca="1">VLOOKUP(AU29,AQ27:AR36,2,FALSE)</f>
        <v>#REF!</v>
      </c>
      <c r="AY29" t="e">
        <f ca="1">AU29</f>
        <v>#REF!</v>
      </c>
      <c r="AZ29" t="e">
        <f ca="1">VLOOKUP(AY29,AU27:AV36,2,FALSE)</f>
        <v>#REF!</v>
      </c>
      <c r="BC29" t="e">
        <f ca="1">AY29</f>
        <v>#REF!</v>
      </c>
      <c r="BD29" t="e">
        <f ca="1">VLOOKUP(BC29,AY27:AZ36,2,FALSE)</f>
        <v>#REF!</v>
      </c>
      <c r="BG29" t="e">
        <f ca="1">IF($BD29&gt;=$BD30,$BC29,$BC30)</f>
        <v>#REF!</v>
      </c>
      <c r="BH29" t="e">
        <f ca="1">VLOOKUP(BG29,BC27:BD36,2,FALSE)</f>
        <v>#REF!</v>
      </c>
      <c r="BK29" t="e">
        <f ca="1">IF($BH29&gt;=$BH31,$BG29,$BG31)</f>
        <v>#REF!</v>
      </c>
      <c r="BL29" t="e">
        <f ca="1">VLOOKUP(BK29,BG27:BH36,2,FALSE)</f>
        <v>#REF!</v>
      </c>
      <c r="BO29" t="e">
        <f ca="1">IF($BL29&gt;=$BL32,$BK29,$BK32)</f>
        <v>#REF!</v>
      </c>
      <c r="BP29" t="e">
        <f ca="1">VLOOKUP(BO29,BK27:BL36,2,FALSE)</f>
        <v>#REF!</v>
      </c>
      <c r="BS29" t="e">
        <f ca="1">IF($BP29&gt;=$BP33,$BO29,$BO33)</f>
        <v>#REF!</v>
      </c>
      <c r="BT29" t="e">
        <f ca="1">VLOOKUP(BS29,BO27:BP36,2,FALSE)</f>
        <v>#REF!</v>
      </c>
      <c r="BW29" t="e">
        <f ca="1">BS29</f>
        <v>#REF!</v>
      </c>
      <c r="BX29" t="e">
        <f ca="1">VLOOKUP(BW29,BS27:BT36,2,FALSE)</f>
        <v>#REF!</v>
      </c>
      <c r="CA29" t="e">
        <f ca="1">BW29</f>
        <v>#REF!</v>
      </c>
      <c r="CB29" t="e">
        <f ca="1">VLOOKUP(CA29,BW27:BX36,2,FALSE)</f>
        <v>#REF!</v>
      </c>
      <c r="CE29" t="e">
        <f ca="1">CA29</f>
        <v>#REF!</v>
      </c>
      <c r="CF29" t="e">
        <f ca="1">VLOOKUP(CE29,CA27:CB36,2,FALSE)</f>
        <v>#REF!</v>
      </c>
      <c r="CI29" t="e">
        <f ca="1">CE29</f>
        <v>#REF!</v>
      </c>
      <c r="CJ29" t="e">
        <f ca="1">VLOOKUP(CI29,CE27:CF36,2,FALSE)</f>
        <v>#REF!</v>
      </c>
      <c r="CM29" t="e">
        <f ca="1">CI29</f>
        <v>#REF!</v>
      </c>
      <c r="CN29" t="e">
        <f ca="1">VLOOKUP(CM29,CI27:CJ36,2,FALSE)</f>
        <v>#REF!</v>
      </c>
      <c r="CQ29" t="e">
        <f ca="1">CM29</f>
        <v>#REF!</v>
      </c>
      <c r="CR29" t="e">
        <f ca="1">VLOOKUP(CQ29,CM27:CN36,2,FALSE)</f>
        <v>#REF!</v>
      </c>
    </row>
    <row r="30" spans="1:96" x14ac:dyDescent="0.2">
      <c r="F30" t="str">
        <f>AB2</f>
        <v>MULAX F.C.</v>
      </c>
      <c r="G30" t="e">
        <f t="shared" ref="G30:M30" ca="1" si="72">AB19</f>
        <v>#REF!</v>
      </c>
      <c r="H30" t="e">
        <f t="shared" ca="1" si="72"/>
        <v>#REF!</v>
      </c>
      <c r="I30" t="e">
        <f t="shared" ca="1" si="72"/>
        <v>#REF!</v>
      </c>
      <c r="J30" t="e">
        <f t="shared" ca="1" si="72"/>
        <v>#REF!</v>
      </c>
      <c r="K30" t="e">
        <f t="shared" si="72"/>
        <v>#REF!</v>
      </c>
      <c r="L30" t="e">
        <f t="shared" si="72"/>
        <v>#REF!</v>
      </c>
      <c r="M30" t="e">
        <f t="shared" ca="1" si="72"/>
        <v>#REF!</v>
      </c>
      <c r="O30" t="str">
        <f>F30</f>
        <v>MULAX F.C.</v>
      </c>
      <c r="P30" t="e">
        <f t="shared" ca="1" si="67"/>
        <v>#REF!</v>
      </c>
      <c r="S30" t="str">
        <f>O30</f>
        <v>MULAX F.C.</v>
      </c>
      <c r="T30" t="e">
        <f t="shared" ca="1" si="68"/>
        <v>#REF!</v>
      </c>
      <c r="W30" t="e">
        <f ca="1">IF($T30&lt;=$T27,$S30,$S27)</f>
        <v>#REF!</v>
      </c>
      <c r="X30" t="e">
        <f t="shared" ca="1" si="69"/>
        <v>#REF!</v>
      </c>
      <c r="AA30" t="e">
        <f ca="1">W30</f>
        <v>#REF!</v>
      </c>
      <c r="AB30" t="e">
        <f ca="1">VLOOKUP(AA30,W27:X36,2,FALSE)</f>
        <v>#REF!</v>
      </c>
      <c r="AE30" t="e">
        <f ca="1">AA30</f>
        <v>#REF!</v>
      </c>
      <c r="AF30" t="e">
        <f ca="1">VLOOKUP(AE30,AA27:AB36,2,FALSE)</f>
        <v>#REF!</v>
      </c>
      <c r="AI30" t="e">
        <f ca="1">AE30</f>
        <v>#REF!</v>
      </c>
      <c r="AJ30" t="e">
        <f ca="1">VLOOKUP(AI30,AE27:AF36,2,FALSE)</f>
        <v>#REF!</v>
      </c>
      <c r="AM30" t="e">
        <f ca="1">AI30</f>
        <v>#REF!</v>
      </c>
      <c r="AN30" t="e">
        <f ca="1">VLOOKUP(AM30,AI27:AJ36,2,FALSE)</f>
        <v>#REF!</v>
      </c>
      <c r="AQ30" t="e">
        <f ca="1">IF($AN30&lt;=$AN28,$AM30,$AM28)</f>
        <v>#REF!</v>
      </c>
      <c r="AR30" t="e">
        <f ca="1">VLOOKUP(AQ30,AM27:AN36,2,FALSE)</f>
        <v>#REF!</v>
      </c>
      <c r="AU30" t="e">
        <f ca="1">AQ30</f>
        <v>#REF!</v>
      </c>
      <c r="AV30" t="e">
        <f ca="1">VLOOKUP(AU30,AQ27:AR36,2,FALSE)</f>
        <v>#REF!</v>
      </c>
      <c r="AY30" t="e">
        <f ca="1">AU30</f>
        <v>#REF!</v>
      </c>
      <c r="AZ30" t="e">
        <f ca="1">VLOOKUP(AY30,AU27:AV36,2,FALSE)</f>
        <v>#REF!</v>
      </c>
      <c r="BC30" t="e">
        <f ca="1">AY30</f>
        <v>#REF!</v>
      </c>
      <c r="BD30" t="e">
        <f ca="1">VLOOKUP(BC30,AY27:AZ36,2,FALSE)</f>
        <v>#REF!</v>
      </c>
      <c r="BG30" t="e">
        <f ca="1">IF($BD30&lt;=$BD29,$BC30,$BC29)</f>
        <v>#REF!</v>
      </c>
      <c r="BH30" t="e">
        <f ca="1">VLOOKUP(BG30,BC27:BD36,2,FALSE)</f>
        <v>#REF!</v>
      </c>
      <c r="BK30" t="e">
        <f ca="1">BG30</f>
        <v>#REF!</v>
      </c>
      <c r="BL30" t="e">
        <f ca="1">VLOOKUP(BK30,BG27:BH36,2,FALSE)</f>
        <v>#REF!</v>
      </c>
      <c r="BO30" t="e">
        <f ca="1">BK30</f>
        <v>#REF!</v>
      </c>
      <c r="BP30" t="e">
        <f ca="1">VLOOKUP(BO30,BK27:BL36,2,FALSE)</f>
        <v>#REF!</v>
      </c>
      <c r="BS30" t="e">
        <f ca="1">BO30</f>
        <v>#REF!</v>
      </c>
      <c r="BT30" t="e">
        <f ca="1">VLOOKUP(BS30,BO27:BP36,2,FALSE)</f>
        <v>#REF!</v>
      </c>
      <c r="BW30" t="e">
        <f ca="1">IF($BT30&gt;=$BT31,$BS30,$BS31)</f>
        <v>#REF!</v>
      </c>
      <c r="BX30" t="e">
        <f ca="1">VLOOKUP(BW30,BS27:BT36,2,FALSE)</f>
        <v>#REF!</v>
      </c>
      <c r="CA30" t="e">
        <f ca="1">IF($BX30&gt;=$BX32,$BW30,$BW32)</f>
        <v>#REF!</v>
      </c>
      <c r="CB30" t="e">
        <f ca="1">VLOOKUP(CA30,BW27:BX36,2,FALSE)</f>
        <v>#REF!</v>
      </c>
      <c r="CE30" t="e">
        <f ca="1">IF($CB30&gt;=$CB33,$CA30,$CA33)</f>
        <v>#REF!</v>
      </c>
      <c r="CF30" t="e">
        <f ca="1">VLOOKUP(CE30,CA27:CB36,2,FALSE)</f>
        <v>#REF!</v>
      </c>
      <c r="CI30" t="e">
        <f ca="1">CE30</f>
        <v>#REF!</v>
      </c>
      <c r="CJ30" t="e">
        <f ca="1">VLOOKUP(CI30,CE27:CF36,2,FALSE)</f>
        <v>#REF!</v>
      </c>
      <c r="CM30" t="e">
        <f ca="1">CI30</f>
        <v>#REF!</v>
      </c>
      <c r="CN30" t="e">
        <f ca="1">VLOOKUP(CM30,CI27:CJ36,2,FALSE)</f>
        <v>#REF!</v>
      </c>
      <c r="CQ30" t="e">
        <f ca="1">CM30</f>
        <v>#REF!</v>
      </c>
      <c r="CR30" t="e">
        <f ca="1">VLOOKUP(CQ30,CM27:CN36,2,FALSE)</f>
        <v>#REF!</v>
      </c>
    </row>
    <row r="31" spans="1:96" x14ac:dyDescent="0.2">
      <c r="F31" t="str">
        <f>AI2</f>
        <v>KHAREBERG F.C.</v>
      </c>
      <c r="G31" t="e">
        <f ca="1">AI19</f>
        <v>#REF!</v>
      </c>
      <c r="H31" t="e">
        <f t="shared" ref="H31:M31" ca="1" si="73">AJ19</f>
        <v>#REF!</v>
      </c>
      <c r="I31" t="e">
        <f t="shared" ca="1" si="73"/>
        <v>#REF!</v>
      </c>
      <c r="J31" t="e">
        <f t="shared" ca="1" si="73"/>
        <v>#REF!</v>
      </c>
      <c r="K31" t="e">
        <f t="shared" si="73"/>
        <v>#REF!</v>
      </c>
      <c r="L31" t="e">
        <f t="shared" si="73"/>
        <v>#REF!</v>
      </c>
      <c r="M31" t="e">
        <f t="shared" ca="1" si="73"/>
        <v>#REF!</v>
      </c>
      <c r="O31" t="str">
        <f>F31</f>
        <v>KHAREBERG F.C.</v>
      </c>
      <c r="P31" t="e">
        <f t="shared" ca="1" si="67"/>
        <v>#REF!</v>
      </c>
      <c r="S31" t="str">
        <f>O31</f>
        <v>KHAREBERG F.C.</v>
      </c>
      <c r="T31" t="e">
        <f t="shared" ca="1" si="68"/>
        <v>#REF!</v>
      </c>
      <c r="W31" t="str">
        <f>S31</f>
        <v>KHAREBERG F.C.</v>
      </c>
      <c r="X31" t="e">
        <f t="shared" ca="1" si="69"/>
        <v>#REF!</v>
      </c>
      <c r="AA31" t="e">
        <f ca="1">IF($X31&lt;=$X27,$W31,$W27)</f>
        <v>#REF!</v>
      </c>
      <c r="AB31" t="e">
        <f ca="1">VLOOKUP(AA31,W27:X36,2,FALSE)</f>
        <v>#REF!</v>
      </c>
      <c r="AE31" t="e">
        <f ca="1">AA31</f>
        <v>#REF!</v>
      </c>
      <c r="AF31" t="e">
        <f ca="1">VLOOKUP(AE31,AA27:AB36,2,FALSE)</f>
        <v>#REF!</v>
      </c>
      <c r="AI31" t="e">
        <f ca="1">AE31</f>
        <v>#REF!</v>
      </c>
      <c r="AJ31" t="e">
        <f ca="1">VLOOKUP(AI31,AE27:AF36,2,FALSE)</f>
        <v>#REF!</v>
      </c>
      <c r="AM31" t="e">
        <f ca="1">AI31</f>
        <v>#REF!</v>
      </c>
      <c r="AN31" t="e">
        <f ca="1">VLOOKUP(AM31,AI27:AJ36,2,FALSE)</f>
        <v>#REF!</v>
      </c>
      <c r="AQ31" t="e">
        <f ca="1">AM31</f>
        <v>#REF!</v>
      </c>
      <c r="AR31" t="e">
        <f ca="1">VLOOKUP(AQ31,AM27:AN36,2,FALSE)</f>
        <v>#REF!</v>
      </c>
      <c r="AU31" t="e">
        <f ca="1">IF($AR31&lt;=$AR28,$AQ31,$AQ28)</f>
        <v>#REF!</v>
      </c>
      <c r="AV31" t="e">
        <f ca="1">VLOOKUP(AU31,AQ27:AR36,2,FALSE)</f>
        <v>#REF!</v>
      </c>
      <c r="AY31" t="e">
        <f ca="1">AU31</f>
        <v>#REF!</v>
      </c>
      <c r="AZ31" t="e">
        <f ca="1">VLOOKUP(AY31,AU27:AV36,2,FALSE)</f>
        <v>#REF!</v>
      </c>
      <c r="BC31" t="e">
        <f ca="1">AY31</f>
        <v>#REF!</v>
      </c>
      <c r="BD31" t="e">
        <f ca="1">VLOOKUP(BC31,AY27:AZ36,2,FALSE)</f>
        <v>#REF!</v>
      </c>
      <c r="BG31" t="e">
        <f ca="1">BC31</f>
        <v>#REF!</v>
      </c>
      <c r="BH31" t="e">
        <f ca="1">VLOOKUP(BG31,BC27:BD36,2,FALSE)</f>
        <v>#REF!</v>
      </c>
      <c r="BK31" t="e">
        <f ca="1">IF($BH31&lt;=$BH29,$BG31,$BG29)</f>
        <v>#REF!</v>
      </c>
      <c r="BL31" t="e">
        <f ca="1">VLOOKUP(BK31,BG27:BH36,2,FALSE)</f>
        <v>#REF!</v>
      </c>
      <c r="BO31" t="e">
        <f ca="1">BK31</f>
        <v>#REF!</v>
      </c>
      <c r="BP31" t="e">
        <f ca="1">VLOOKUP(BO31,BK27:BL36,2,FALSE)</f>
        <v>#REF!</v>
      </c>
      <c r="BS31" t="e">
        <f ca="1">BO31</f>
        <v>#REF!</v>
      </c>
      <c r="BT31" t="e">
        <f ca="1">VLOOKUP(BS31,BO27:BP36,2,FALSE)</f>
        <v>#REF!</v>
      </c>
      <c r="BW31" t="e">
        <f ca="1">IF(BT31&lt;=BT30,BS31,BS30)</f>
        <v>#REF!</v>
      </c>
      <c r="BX31" t="e">
        <f ca="1">VLOOKUP(BW31,BS27:BT36,2,FALSE)</f>
        <v>#REF!</v>
      </c>
      <c r="CA31" t="e">
        <f ca="1">BW31</f>
        <v>#REF!</v>
      </c>
      <c r="CB31" t="e">
        <f ca="1">VLOOKUP(CA31,BW27:BX36,2,FALSE)</f>
        <v>#REF!</v>
      </c>
      <c r="CE31" t="e">
        <f ca="1">CA31</f>
        <v>#REF!</v>
      </c>
      <c r="CF31" t="e">
        <f ca="1">VLOOKUP(CE31,CA27:CB36,2,FALSE)</f>
        <v>#REF!</v>
      </c>
      <c r="CI31" t="e">
        <f ca="1">IF($CF31&gt;=$CF32,$CE31,$CE32)</f>
        <v>#REF!</v>
      </c>
      <c r="CJ31" t="e">
        <f ca="1">VLOOKUP(CI31,CE27:CF36,2,FALSE)</f>
        <v>#REF!</v>
      </c>
      <c r="CM31" t="e">
        <f ca="1">IF($CJ31&gt;=$CJ33,$CI31,$CI33)</f>
        <v>#REF!</v>
      </c>
      <c r="CN31" t="e">
        <f ca="1">VLOOKUP(CM31,CI27:CJ36,2,FALSE)</f>
        <v>#REF!</v>
      </c>
      <c r="CQ31" t="e">
        <f ca="1">CM31</f>
        <v>#REF!</v>
      </c>
      <c r="CR31" t="e">
        <f ca="1">VLOOKUP(CQ31,CM27:CN36,2,FALSE)</f>
        <v>#REF!</v>
      </c>
    </row>
    <row r="32" spans="1:96" x14ac:dyDescent="0.2">
      <c r="F32" t="str">
        <f>AP2</f>
        <v>LOS REVUELTOS FC</v>
      </c>
      <c r="G32" t="e">
        <f ca="1">AP19</f>
        <v>#REF!</v>
      </c>
      <c r="H32" t="e">
        <f t="shared" ref="H32:M32" ca="1" si="74">AQ19</f>
        <v>#REF!</v>
      </c>
      <c r="I32" t="e">
        <f t="shared" ca="1" si="74"/>
        <v>#REF!</v>
      </c>
      <c r="J32" t="e">
        <f t="shared" ca="1" si="74"/>
        <v>#REF!</v>
      </c>
      <c r="K32" t="e">
        <f t="shared" si="74"/>
        <v>#REF!</v>
      </c>
      <c r="L32" t="e">
        <f t="shared" si="74"/>
        <v>#REF!</v>
      </c>
      <c r="M32" t="e">
        <f t="shared" ca="1" si="74"/>
        <v>#REF!</v>
      </c>
      <c r="O32" t="str">
        <f>F32</f>
        <v>LOS REVUELTOS FC</v>
      </c>
      <c r="P32" t="e">
        <f t="shared" ca="1" si="67"/>
        <v>#REF!</v>
      </c>
      <c r="S32" t="str">
        <f>O32</f>
        <v>LOS REVUELTOS FC</v>
      </c>
      <c r="T32" t="e">
        <f t="shared" ca="1" si="68"/>
        <v>#REF!</v>
      </c>
      <c r="W32" t="str">
        <f>S32</f>
        <v>LOS REVUELTOS FC</v>
      </c>
      <c r="X32" t="e">
        <f t="shared" ca="1" si="69"/>
        <v>#REF!</v>
      </c>
      <c r="AA32" t="str">
        <f>W32</f>
        <v>LOS REVUELTOS FC</v>
      </c>
      <c r="AB32" t="e">
        <f ca="1">VLOOKUP(AA32,W27:X36,2,FALSE)</f>
        <v>#REF!</v>
      </c>
      <c r="AE32" t="e">
        <f ca="1">IF($AB32&lt;=$AB27,$AA32,$AA27)</f>
        <v>#REF!</v>
      </c>
      <c r="AF32" t="e">
        <f ca="1">VLOOKUP(AE32,AA27:AB36,2,FALSE)</f>
        <v>#REF!</v>
      </c>
      <c r="AI32" t="e">
        <f ca="1">AE32</f>
        <v>#REF!</v>
      </c>
      <c r="AJ32" t="e">
        <f ca="1">VLOOKUP(AI32,AE27:AF36,2,FALSE)</f>
        <v>#REF!</v>
      </c>
      <c r="AM32" t="e">
        <f ca="1">AI32</f>
        <v>#REF!</v>
      </c>
      <c r="AN32" t="e">
        <f ca="1">VLOOKUP(AM32,AI27:AJ36,2,FALSE)</f>
        <v>#REF!</v>
      </c>
      <c r="AQ32" t="e">
        <f ca="1">AM32</f>
        <v>#REF!</v>
      </c>
      <c r="AR32" t="e">
        <f ca="1">VLOOKUP(AQ32,AM27:AN36,2,FALSE)</f>
        <v>#REF!</v>
      </c>
      <c r="AU32" t="e">
        <f ca="1">AQ32</f>
        <v>#REF!</v>
      </c>
      <c r="AV32" t="e">
        <f ca="1">VLOOKUP(AU32,AQ27:AR36,2,FALSE)</f>
        <v>#REF!</v>
      </c>
      <c r="AY32" t="e">
        <f ca="1">IF($AV32&lt;=$AV28,$AU32,$AU28)</f>
        <v>#REF!</v>
      </c>
      <c r="AZ32" t="e">
        <f ca="1">VLOOKUP(AY32,AU27:AV36,2,FALSE)</f>
        <v>#REF!</v>
      </c>
      <c r="BC32" t="e">
        <f ca="1">AY32</f>
        <v>#REF!</v>
      </c>
      <c r="BD32" t="e">
        <f ca="1">VLOOKUP(BC32,AY27:AZ36,2,FALSE)</f>
        <v>#REF!</v>
      </c>
      <c r="BG32" t="e">
        <f ca="1">BC32</f>
        <v>#REF!</v>
      </c>
      <c r="BH32" t="e">
        <f ca="1">VLOOKUP(BG32,BC27:BD36,2,FALSE)</f>
        <v>#REF!</v>
      </c>
      <c r="BK32" t="e">
        <f ca="1">BG32</f>
        <v>#REF!</v>
      </c>
      <c r="BL32" t="e">
        <f ca="1">VLOOKUP(BK32,BG27:BH36,2,FALSE)</f>
        <v>#REF!</v>
      </c>
      <c r="BO32" t="e">
        <f ca="1">IF($BL32&lt;=$BL29,$BK32,$BK29)</f>
        <v>#REF!</v>
      </c>
      <c r="BP32" t="e">
        <f ca="1">VLOOKUP(BO32,BK27:BL36,2,FALSE)</f>
        <v>#REF!</v>
      </c>
      <c r="BS32" t="e">
        <f ca="1">BO32</f>
        <v>#REF!</v>
      </c>
      <c r="BT32" t="e">
        <f ca="1">VLOOKUP(BS32,BO27:BP36,2,FALSE)</f>
        <v>#REF!</v>
      </c>
      <c r="BW32" t="e">
        <f ca="1">BS32</f>
        <v>#REF!</v>
      </c>
      <c r="BX32" t="e">
        <f ca="1">VLOOKUP(BW32,BS27:BT36,2,FALSE)</f>
        <v>#REF!</v>
      </c>
      <c r="CA32" t="e">
        <f ca="1">IF($BX32&lt;=$BX30,$BW32,$BW30)</f>
        <v>#REF!</v>
      </c>
      <c r="CB32" t="e">
        <f ca="1">VLOOKUP(CA32,BW27:BX36,2,FALSE)</f>
        <v>#REF!</v>
      </c>
      <c r="CE32" t="e">
        <f ca="1">CA32</f>
        <v>#REF!</v>
      </c>
      <c r="CF32" t="e">
        <f ca="1">VLOOKUP(CE32,CA27:CB36,2,FALSE)</f>
        <v>#REF!</v>
      </c>
      <c r="CI32" t="e">
        <f ca="1">IF($CF32&lt;=$CF31,$CE32,$CE31)</f>
        <v>#REF!</v>
      </c>
      <c r="CJ32" t="e">
        <f ca="1">VLOOKUP(CI32,CE27:CF36,2,FALSE)</f>
        <v>#REF!</v>
      </c>
      <c r="CM32" t="e">
        <f ca="1">CI32</f>
        <v>#REF!</v>
      </c>
      <c r="CN32" t="e">
        <f ca="1">VLOOKUP(CM32,CI27:CJ36,2,FALSE)</f>
        <v>#REF!</v>
      </c>
      <c r="CQ32" t="e">
        <f ca="1">IF($CN32&gt;=$CN33,$CM32,$CM33)</f>
        <v>#REF!</v>
      </c>
      <c r="CR32" t="e">
        <f ca="1">VLOOKUP(CQ32,CM27:CN36,2,FALSE)</f>
        <v>#REF!</v>
      </c>
    </row>
    <row r="33" spans="6:97" x14ac:dyDescent="0.2">
      <c r="F33" t="str">
        <f>AW2</f>
        <v/>
      </c>
      <c r="G33" t="e">
        <f ca="1">AW19</f>
        <v>#REF!</v>
      </c>
      <c r="H33" t="e">
        <f t="shared" ref="H33:M33" ca="1" si="75">AX19</f>
        <v>#REF!</v>
      </c>
      <c r="I33" t="e">
        <f t="shared" ca="1" si="75"/>
        <v>#REF!</v>
      </c>
      <c r="J33" t="e">
        <f t="shared" ca="1" si="75"/>
        <v>#REF!</v>
      </c>
      <c r="K33" t="e">
        <f t="shared" si="75"/>
        <v>#REF!</v>
      </c>
      <c r="L33" t="e">
        <f t="shared" si="75"/>
        <v>#REF!</v>
      </c>
      <c r="M33" t="e">
        <f t="shared" ca="1" si="75"/>
        <v>#REF!</v>
      </c>
      <c r="O33" t="str">
        <f>F33</f>
        <v/>
      </c>
      <c r="P33" t="e">
        <f t="shared" ca="1" si="67"/>
        <v>#REF!</v>
      </c>
      <c r="S33" t="str">
        <f>O33</f>
        <v/>
      </c>
      <c r="T33" t="e">
        <f t="shared" ca="1" si="68"/>
        <v>#REF!</v>
      </c>
      <c r="W33" t="str">
        <f>S33</f>
        <v/>
      </c>
      <c r="X33" t="e">
        <f t="shared" ca="1" si="69"/>
        <v>#REF!</v>
      </c>
      <c r="AA33" t="str">
        <f>W33</f>
        <v/>
      </c>
      <c r="AB33" t="e">
        <f ca="1">VLOOKUP(AA33,W27:X36,2,FALSE)</f>
        <v>#REF!</v>
      </c>
      <c r="AE33" t="str">
        <f>AA33</f>
        <v/>
      </c>
      <c r="AF33" t="e">
        <f ca="1">VLOOKUP(AE33,AA27:AB36,2,FALSE)</f>
        <v>#REF!</v>
      </c>
      <c r="AI33" t="e">
        <f ca="1">IF($AF33&lt;=$AF27,$AE33,$AE27)</f>
        <v>#REF!</v>
      </c>
      <c r="AJ33" t="e">
        <f ca="1">VLOOKUP(AI33,AE27:AF36,2,FALSE)</f>
        <v>#REF!</v>
      </c>
      <c r="AM33" t="e">
        <f ca="1">AI33</f>
        <v>#REF!</v>
      </c>
      <c r="AN33" t="e">
        <f ca="1">VLOOKUP(AM33,AI27:AJ36,2,FALSE)</f>
        <v>#REF!</v>
      </c>
      <c r="AQ33" t="e">
        <f ca="1">AM33</f>
        <v>#REF!</v>
      </c>
      <c r="AR33" t="e">
        <f ca="1">VLOOKUP(AQ33,AM27:AN36,2,FALSE)</f>
        <v>#REF!</v>
      </c>
      <c r="AU33" t="e">
        <f ca="1">AQ33</f>
        <v>#REF!</v>
      </c>
      <c r="AV33" t="e">
        <f ca="1">VLOOKUP(AU33,AQ27:AR36,2,FALSE)</f>
        <v>#REF!</v>
      </c>
      <c r="AY33" t="e">
        <f ca="1">AU33</f>
        <v>#REF!</v>
      </c>
      <c r="AZ33" t="e">
        <f ca="1">VLOOKUP(AY33,AU27:AV36,2,FALSE)</f>
        <v>#REF!</v>
      </c>
      <c r="BC33" t="e">
        <f ca="1">IF($AZ33&lt;=$AZ28,$AY33,$AY28)</f>
        <v>#REF!</v>
      </c>
      <c r="BD33" t="e">
        <f ca="1">VLOOKUP(BC33,AY27:AZ36,2,FALSE)</f>
        <v>#REF!</v>
      </c>
      <c r="BG33" t="e">
        <f ca="1">BC33</f>
        <v>#REF!</v>
      </c>
      <c r="BH33" t="e">
        <f ca="1">VLOOKUP(BG33,BC27:BD36,2,FALSE)</f>
        <v>#REF!</v>
      </c>
      <c r="BK33" t="e">
        <f ca="1">BG33</f>
        <v>#REF!</v>
      </c>
      <c r="BL33" t="e">
        <f ca="1">VLOOKUP(BK33,BG27:BH36,2,FALSE)</f>
        <v>#REF!</v>
      </c>
      <c r="BO33" t="e">
        <f ca="1">BK33</f>
        <v>#REF!</v>
      </c>
      <c r="BP33" t="e">
        <f ca="1">VLOOKUP(BO33,BK27:BL36,2,FALSE)</f>
        <v>#REF!</v>
      </c>
      <c r="BS33" t="e">
        <f ca="1">IF($BP33&lt;=$BP29,$BO33,$BO29)</f>
        <v>#REF!</v>
      </c>
      <c r="BT33" t="e">
        <f ca="1">VLOOKUP(BS33,BO27:BP36,2,FALSE)</f>
        <v>#REF!</v>
      </c>
      <c r="BW33" t="e">
        <f ca="1">BS33</f>
        <v>#REF!</v>
      </c>
      <c r="BX33" t="e">
        <f ca="1">VLOOKUP(BW33,BS27:BT36,2,FALSE)</f>
        <v>#REF!</v>
      </c>
      <c r="CA33" t="e">
        <f ca="1">BW33</f>
        <v>#REF!</v>
      </c>
      <c r="CB33" t="e">
        <f ca="1">VLOOKUP(CA33,BW27:BX36,2,FALSE)</f>
        <v>#REF!</v>
      </c>
      <c r="CE33" t="e">
        <f ca="1">IF($CB33&lt;=$CB30,$CA33,$CA30)</f>
        <v>#REF!</v>
      </c>
      <c r="CF33" t="e">
        <f ca="1">VLOOKUP(CE33,CA27:CB36,2,FALSE)</f>
        <v>#REF!</v>
      </c>
      <c r="CI33" t="e">
        <f ca="1">CE33</f>
        <v>#REF!</v>
      </c>
      <c r="CJ33" t="e">
        <f ca="1">VLOOKUP(CI33,CE27:CF36,2,FALSE)</f>
        <v>#REF!</v>
      </c>
      <c r="CM33" t="e">
        <f ca="1">IF($CJ33&lt;=$CJ31,$CI33,$CI31)</f>
        <v>#REF!</v>
      </c>
      <c r="CN33" t="e">
        <f ca="1">VLOOKUP(CM33,CI27:CJ36,2,FALSE)</f>
        <v>#REF!</v>
      </c>
      <c r="CQ33" t="e">
        <f ca="1">IF($CN33&lt;=$CN32,$CM33,$CM32)</f>
        <v>#REF!</v>
      </c>
      <c r="CR33" t="e">
        <f ca="1">VLOOKUP(CQ33,CM27:CN36,2,FALSE)</f>
        <v>#REF!</v>
      </c>
    </row>
    <row r="39" spans="6:97" x14ac:dyDescent="0.2">
      <c r="F39" t="e">
        <f ca="1">CQ27</f>
        <v>#REF!</v>
      </c>
      <c r="J39" t="e">
        <f ca="1">CR27</f>
        <v>#REF!</v>
      </c>
      <c r="K39" t="e">
        <f t="shared" ref="K39:K45" ca="1" si="76">VLOOKUP(AI27,$F$27:$M$36,6,FALSE)</f>
        <v>#REF!</v>
      </c>
      <c r="L39" t="e">
        <f t="shared" ref="L39:L45" ca="1" si="77">VLOOKUP(AI27,$F$27:$M$36,7,FALSE)</f>
        <v>#REF!</v>
      </c>
      <c r="M39" t="e">
        <f t="shared" ref="M39:M45" ca="1" si="78">K39-L39</f>
        <v>#REF!</v>
      </c>
      <c r="O39" t="e">
        <f ca="1">IF(AND($J39=$J40,$M40&gt;$M39),$F40,$F39)</f>
        <v>#REF!</v>
      </c>
      <c r="P39" t="e">
        <f t="shared" ref="P39:P45" ca="1" si="79">VLOOKUP(O39,$F$39:$M$48,5,FALSE)</f>
        <v>#REF!</v>
      </c>
      <c r="Q39" t="e">
        <f t="shared" ref="Q39:Q45" ca="1" si="80">VLOOKUP(O39,$F$39:$M$48,8,FALSE)</f>
        <v>#REF!</v>
      </c>
      <c r="S39" t="e">
        <f ca="1">IF(AND(P39=P41,Q41&gt;Q39),O41,O39)</f>
        <v>#REF!</v>
      </c>
      <c r="T39" t="e">
        <f t="shared" ref="T39:T45" ca="1" si="81">VLOOKUP(S39,$O$39:$Q$48,2,FALSE)</f>
        <v>#REF!</v>
      </c>
      <c r="U39" t="e">
        <f t="shared" ref="U39:U45" ca="1" si="82">VLOOKUP(S39,$O$39:$Q$48,3,FALSE)</f>
        <v>#REF!</v>
      </c>
      <c r="W39" t="e">
        <f ca="1">IF(AND(T39=T42,U42&gt;U39),S42,S39)</f>
        <v>#REF!</v>
      </c>
      <c r="X39" t="e">
        <f t="shared" ref="X39:X45" ca="1" si="83">VLOOKUP(W39,$S$39:$U$48,2,FALSE)</f>
        <v>#REF!</v>
      </c>
      <c r="Y39" t="e">
        <f t="shared" ref="Y39:Y45" ca="1" si="84">VLOOKUP(W39,$S$39:$U$48,3,FALSE)</f>
        <v>#REF!</v>
      </c>
      <c r="AA39" t="e">
        <f ca="1">IF(AND(X39=X43,Y43&gt;Y39),W43,W39)</f>
        <v>#REF!</v>
      </c>
      <c r="AB39" t="e">
        <f ca="1">VLOOKUP(AA39,W39:Y48,2,FALSE)</f>
        <v>#REF!</v>
      </c>
      <c r="AC39" t="e">
        <f ca="1">VLOOKUP(AA39,W39:Y48,3,FALSE)</f>
        <v>#REF!</v>
      </c>
      <c r="AE39" t="e">
        <f ca="1">IF(AND(AB39=AB44,AC44&gt;AC39),AA44,AA39)</f>
        <v>#REF!</v>
      </c>
      <c r="AF39" t="e">
        <f ca="1">VLOOKUP(AE39,AA39:AC48,2,FALSE)</f>
        <v>#REF!</v>
      </c>
      <c r="AG39" t="e">
        <f ca="1">VLOOKUP(AE39,AA39:AC48,3,FALSE)</f>
        <v>#REF!</v>
      </c>
      <c r="AI39" t="e">
        <f ca="1">IF(AND(AF39=AF45,AG45&gt;AG39),AE45,AE39)</f>
        <v>#REF!</v>
      </c>
      <c r="AJ39" t="e">
        <f ca="1">VLOOKUP(AI39,AE39:AG48,2,FALSE)</f>
        <v>#REF!</v>
      </c>
      <c r="AK39" t="e">
        <f ca="1">VLOOKUP(AI39,AE39:AG48,3,FALSE)</f>
        <v>#REF!</v>
      </c>
      <c r="AM39" t="e">
        <f ca="1">AI39</f>
        <v>#REF!</v>
      </c>
      <c r="AN39" t="e">
        <f ca="1">VLOOKUP(AM39,AI39:AK48,2,FALSE)</f>
        <v>#REF!</v>
      </c>
      <c r="AO39" t="e">
        <f ca="1">VLOOKUP(AM39,AI39:AK48,3,FALSE)</f>
        <v>#REF!</v>
      </c>
      <c r="AQ39" t="e">
        <f ca="1">AM39</f>
        <v>#REF!</v>
      </c>
      <c r="AR39" t="e">
        <f ca="1">VLOOKUP(AQ39,AM39:AO48,2,FALSE)</f>
        <v>#REF!</v>
      </c>
      <c r="AS39" t="e">
        <f ca="1">VLOOKUP(AQ39,AM39:AO48,3,FALSE)</f>
        <v>#REF!</v>
      </c>
      <c r="AU39" t="e">
        <f ca="1">AQ39</f>
        <v>#REF!</v>
      </c>
      <c r="AV39" t="e">
        <f ca="1">VLOOKUP(AU39,AQ39:AS48,2,FALSE)</f>
        <v>#REF!</v>
      </c>
      <c r="AW39" t="e">
        <f ca="1">VLOOKUP(AU39,AQ39:AS48,3,FALSE)</f>
        <v>#REF!</v>
      </c>
      <c r="AY39" t="e">
        <f ca="1">AU39</f>
        <v>#REF!</v>
      </c>
      <c r="AZ39" t="e">
        <f ca="1">VLOOKUP(AY39,AU39:AW48,2,FALSE)</f>
        <v>#REF!</v>
      </c>
      <c r="BA39" t="e">
        <f ca="1">VLOOKUP(AY39,AU39:AW48,3,FALSE)</f>
        <v>#REF!</v>
      </c>
      <c r="BC39" t="e">
        <f ca="1">AY39</f>
        <v>#REF!</v>
      </c>
      <c r="BD39" t="e">
        <f ca="1">VLOOKUP(BC39,AY39:BA48,2,FALSE)</f>
        <v>#REF!</v>
      </c>
      <c r="BE39" t="e">
        <f ca="1">VLOOKUP(BC39,AY39:BA48,3,FALSE)</f>
        <v>#REF!</v>
      </c>
      <c r="BG39" t="e">
        <f ca="1">BC39</f>
        <v>#REF!</v>
      </c>
      <c r="BH39" t="e">
        <f ca="1">VLOOKUP(BG39,BC39:BE48,2,FALSE)</f>
        <v>#REF!</v>
      </c>
      <c r="BI39" t="e">
        <f ca="1">VLOOKUP(BG39,BC39:BE48,3,FALSE)</f>
        <v>#REF!</v>
      </c>
      <c r="BK39" t="e">
        <f ca="1">BG39</f>
        <v>#REF!</v>
      </c>
      <c r="BL39" t="e">
        <f ca="1">VLOOKUP(BK39,BG39:BI48,2,FALSE)</f>
        <v>#REF!</v>
      </c>
      <c r="BM39" t="e">
        <f ca="1">VLOOKUP(BK39,BG39:BI48,3,FALSE)</f>
        <v>#REF!</v>
      </c>
      <c r="BO39" t="e">
        <f ca="1">BK39</f>
        <v>#REF!</v>
      </c>
      <c r="BP39" t="e">
        <f ca="1">VLOOKUP(BO39,BK39:BM48,2,FALSE)</f>
        <v>#REF!</v>
      </c>
      <c r="BQ39" t="e">
        <f ca="1">VLOOKUP(BO39,BK39:BM48,3,FALSE)</f>
        <v>#REF!</v>
      </c>
      <c r="BS39" t="e">
        <f ca="1">BO39</f>
        <v>#REF!</v>
      </c>
      <c r="BT39" t="e">
        <f ca="1">VLOOKUP(BS39,BO39:BQ48,2,FALSE)</f>
        <v>#REF!</v>
      </c>
      <c r="BU39" t="e">
        <f ca="1">VLOOKUP(BS39,BO39:BQ48,3,FALSE)</f>
        <v>#REF!</v>
      </c>
      <c r="BW39" t="e">
        <f ca="1">BS39</f>
        <v>#REF!</v>
      </c>
      <c r="BX39" t="e">
        <f ca="1">VLOOKUP(BW39,BS39:BU48,2,FALSE)</f>
        <v>#REF!</v>
      </c>
      <c r="BY39" t="e">
        <f ca="1">VLOOKUP(BW39,BS39:BU48,3,FALSE)</f>
        <v>#REF!</v>
      </c>
      <c r="CA39" t="e">
        <f ca="1">BW39</f>
        <v>#REF!</v>
      </c>
      <c r="CB39" t="e">
        <f ca="1">VLOOKUP(CA39,BW39:BY48,2,FALSE)</f>
        <v>#REF!</v>
      </c>
      <c r="CC39" t="e">
        <f ca="1">VLOOKUP(CA39,BW39:BY48,3,FALSE)</f>
        <v>#REF!</v>
      </c>
      <c r="CE39" t="e">
        <f ca="1">CA39</f>
        <v>#REF!</v>
      </c>
      <c r="CF39" t="e">
        <f ca="1">VLOOKUP(CE39,CA39:CC48,2,FALSE)</f>
        <v>#REF!</v>
      </c>
      <c r="CG39" t="e">
        <f ca="1">VLOOKUP(CE39,CA39:CC48,3,FALSE)</f>
        <v>#REF!</v>
      </c>
      <c r="CI39" t="e">
        <f ca="1">CE39</f>
        <v>#REF!</v>
      </c>
      <c r="CJ39" t="e">
        <f ca="1">VLOOKUP(CI39,CE39:CG48,2,FALSE)</f>
        <v>#REF!</v>
      </c>
      <c r="CK39" t="e">
        <f ca="1">VLOOKUP(CI39,CE39:CG48,3,FALSE)</f>
        <v>#REF!</v>
      </c>
      <c r="CM39" t="e">
        <f ca="1">CI39</f>
        <v>#REF!</v>
      </c>
      <c r="CN39" t="e">
        <f ca="1">VLOOKUP(CM39,CI39:CK48,2,FALSE)</f>
        <v>#REF!</v>
      </c>
      <c r="CO39" t="e">
        <f ca="1">VLOOKUP(CM39,CI39:CK48,3,FALSE)</f>
        <v>#REF!</v>
      </c>
      <c r="CQ39" t="e">
        <f ca="1">CM39</f>
        <v>#REF!</v>
      </c>
      <c r="CR39" t="e">
        <f ca="1">VLOOKUP(CQ39,CM39:CO48,2,FALSE)</f>
        <v>#REF!</v>
      </c>
      <c r="CS39" t="e">
        <f ca="1">VLOOKUP(CQ39,CM39:CO48,3,FALSE)</f>
        <v>#REF!</v>
      </c>
    </row>
    <row r="40" spans="6:97" x14ac:dyDescent="0.2">
      <c r="F40" t="e">
        <f t="shared" ref="F40:F45" ca="1" si="85">CQ28</f>
        <v>#REF!</v>
      </c>
      <c r="J40" t="e">
        <f t="shared" ref="J40:J45" ca="1" si="86">CR28</f>
        <v>#REF!</v>
      </c>
      <c r="K40" t="e">
        <f t="shared" ca="1" si="76"/>
        <v>#REF!</v>
      </c>
      <c r="L40" t="e">
        <f t="shared" ca="1" si="77"/>
        <v>#REF!</v>
      </c>
      <c r="M40" t="e">
        <f t="shared" ca="1" si="78"/>
        <v>#REF!</v>
      </c>
      <c r="O40" t="e">
        <f ca="1">IF(AND($J39=$J40,$M40&gt;$M39),$F39,$F40)</f>
        <v>#REF!</v>
      </c>
      <c r="P40" t="e">
        <f t="shared" ca="1" si="79"/>
        <v>#REF!</v>
      </c>
      <c r="Q40" t="e">
        <f t="shared" ca="1" si="80"/>
        <v>#REF!</v>
      </c>
      <c r="S40" t="e">
        <f ca="1">O40</f>
        <v>#REF!</v>
      </c>
      <c r="T40" t="e">
        <f t="shared" ca="1" si="81"/>
        <v>#REF!</v>
      </c>
      <c r="U40" t="e">
        <f t="shared" ca="1" si="82"/>
        <v>#REF!</v>
      </c>
      <c r="W40" t="e">
        <f ca="1">S40</f>
        <v>#REF!</v>
      </c>
      <c r="X40" t="e">
        <f t="shared" ca="1" si="83"/>
        <v>#REF!</v>
      </c>
      <c r="Y40" t="e">
        <f t="shared" ca="1" si="84"/>
        <v>#REF!</v>
      </c>
      <c r="AA40" t="e">
        <f ca="1">W40</f>
        <v>#REF!</v>
      </c>
      <c r="AB40" t="e">
        <f ca="1">VLOOKUP(AA40,W39:Y48,2,FALSE)</f>
        <v>#REF!</v>
      </c>
      <c r="AC40" t="e">
        <f ca="1">VLOOKUP(AA40,W39:Y48,3,FALSE)</f>
        <v>#REF!</v>
      </c>
      <c r="AE40" t="e">
        <f ca="1">AA40</f>
        <v>#REF!</v>
      </c>
      <c r="AF40" t="e">
        <f ca="1">VLOOKUP(AE40,AA39:AC48,2,FALSE)</f>
        <v>#REF!</v>
      </c>
      <c r="AG40" t="e">
        <f ca="1">VLOOKUP(AE40,AA39:AC48,3,FALSE)</f>
        <v>#REF!</v>
      </c>
      <c r="AI40" t="e">
        <f ca="1">AE40</f>
        <v>#REF!</v>
      </c>
      <c r="AJ40" t="e">
        <f ca="1">VLOOKUP(AI40,AE39:AG48,2,FALSE)</f>
        <v>#REF!</v>
      </c>
      <c r="AK40" t="e">
        <f ca="1">VLOOKUP(AI40,AE39:AG48,3,FALSE)</f>
        <v>#REF!</v>
      </c>
      <c r="AM40" t="e">
        <f ca="1">IF(AND(AJ40=AJ41,AK41&gt;AK40),AI41,AI40)</f>
        <v>#REF!</v>
      </c>
      <c r="AN40" t="e">
        <f ca="1">VLOOKUP(AM40,AI39:AK48,2,FALSE)</f>
        <v>#REF!</v>
      </c>
      <c r="AO40" t="e">
        <f ca="1">VLOOKUP(AM40,AI39:AK48,3,FALSE)</f>
        <v>#REF!</v>
      </c>
      <c r="AQ40" t="e">
        <f ca="1">IF(AND(AN40=AN42,AO42&gt;AO40),AM42,AM40)</f>
        <v>#REF!</v>
      </c>
      <c r="AR40" t="e">
        <f ca="1">VLOOKUP(AQ40,AM39:AO48,2,FALSE)</f>
        <v>#REF!</v>
      </c>
      <c r="AS40" t="e">
        <f ca="1">VLOOKUP(AQ40,AM39:AO48,3,FALSE)</f>
        <v>#REF!</v>
      </c>
      <c r="AU40" t="e">
        <f ca="1">IF(AND(AR40=AR43,AS43&gt;AS40),AQ43,AQ40)</f>
        <v>#REF!</v>
      </c>
      <c r="AV40" t="e">
        <f ca="1">VLOOKUP(AU40,AQ39:AS48,2,FALSE)</f>
        <v>#REF!</v>
      </c>
      <c r="AW40" t="e">
        <f ca="1">VLOOKUP(AU40,AQ39:AS48,3,FALSE)</f>
        <v>#REF!</v>
      </c>
      <c r="AY40" t="e">
        <f ca="1">IF(AND(AV40=AV44,AW44&gt;AW40),AU44,AU40)</f>
        <v>#REF!</v>
      </c>
      <c r="AZ40" t="e">
        <f ca="1">VLOOKUP(AY40,AU39:AW48,2,FALSE)</f>
        <v>#REF!</v>
      </c>
      <c r="BA40" t="e">
        <f ca="1">VLOOKUP(AY40,AU39:AW48,3,FALSE)</f>
        <v>#REF!</v>
      </c>
      <c r="BC40" t="e">
        <f ca="1">IF(AND(AZ40=AZ45,BA45&gt;BA40),AY45,AY40)</f>
        <v>#REF!</v>
      </c>
      <c r="BD40" t="e">
        <f ca="1">VLOOKUP(BC40,AY39:BA48,2,FALSE)</f>
        <v>#REF!</v>
      </c>
      <c r="BE40" t="e">
        <f ca="1">VLOOKUP(BC40,AY39:BA48,3,FALSE)</f>
        <v>#REF!</v>
      </c>
      <c r="BG40" t="e">
        <f ca="1">BC40</f>
        <v>#REF!</v>
      </c>
      <c r="BH40" t="e">
        <f ca="1">VLOOKUP(BG40,BC39:BE48,2,FALSE)</f>
        <v>#REF!</v>
      </c>
      <c r="BI40" t="e">
        <f ca="1">VLOOKUP(BG40,BC39:BE48,3,FALSE)</f>
        <v>#REF!</v>
      </c>
      <c r="BK40" t="e">
        <f ca="1">BG40</f>
        <v>#REF!</v>
      </c>
      <c r="BL40" t="e">
        <f ca="1">VLOOKUP(BK40,BG39:BI48,2,FALSE)</f>
        <v>#REF!</v>
      </c>
      <c r="BM40" t="e">
        <f ca="1">VLOOKUP(BK40,BG39:BI48,3,FALSE)</f>
        <v>#REF!</v>
      </c>
      <c r="BO40" t="e">
        <f ca="1">BK40</f>
        <v>#REF!</v>
      </c>
      <c r="BP40" t="e">
        <f ca="1">VLOOKUP(BO40,BK39:BM48,2,FALSE)</f>
        <v>#REF!</v>
      </c>
      <c r="BQ40" t="e">
        <f ca="1">VLOOKUP(BO40,BK39:BM48,3,FALSE)</f>
        <v>#REF!</v>
      </c>
      <c r="BS40" t="e">
        <f ca="1">BO40</f>
        <v>#REF!</v>
      </c>
      <c r="BT40" t="e">
        <f ca="1">VLOOKUP(BS40,BO39:BQ48,2,FALSE)</f>
        <v>#REF!</v>
      </c>
      <c r="BU40" t="e">
        <f ca="1">VLOOKUP(BS40,BO39:BQ48,3,FALSE)</f>
        <v>#REF!</v>
      </c>
      <c r="BW40" t="e">
        <f ca="1">BS40</f>
        <v>#REF!</v>
      </c>
      <c r="BX40" t="e">
        <f ca="1">VLOOKUP(BW40,BS39:BU48,2,FALSE)</f>
        <v>#REF!</v>
      </c>
      <c r="BY40" t="e">
        <f ca="1">VLOOKUP(BW40,BS39:BU48,3,FALSE)</f>
        <v>#REF!</v>
      </c>
      <c r="CA40" t="e">
        <f ca="1">BW40</f>
        <v>#REF!</v>
      </c>
      <c r="CB40" t="e">
        <f ca="1">VLOOKUP(CA40,BW39:BY48,2,FALSE)</f>
        <v>#REF!</v>
      </c>
      <c r="CC40" t="e">
        <f ca="1">VLOOKUP(CA40,BW39:BY48,3,FALSE)</f>
        <v>#REF!</v>
      </c>
      <c r="CE40" t="e">
        <f ca="1">CA40</f>
        <v>#REF!</v>
      </c>
      <c r="CF40" t="e">
        <f ca="1">VLOOKUP(CE40,CA39:CC48,2,FALSE)</f>
        <v>#REF!</v>
      </c>
      <c r="CG40" t="e">
        <f ca="1">VLOOKUP(CE40,CA39:CC48,3,FALSE)</f>
        <v>#REF!</v>
      </c>
      <c r="CI40" t="e">
        <f ca="1">CE40</f>
        <v>#REF!</v>
      </c>
      <c r="CJ40" t="e">
        <f ca="1">VLOOKUP(CI40,CE39:CG48,2,FALSE)</f>
        <v>#REF!</v>
      </c>
      <c r="CK40" t="e">
        <f ca="1">VLOOKUP(CI40,CE39:CG48,3,FALSE)</f>
        <v>#REF!</v>
      </c>
      <c r="CM40" t="e">
        <f ca="1">CI40</f>
        <v>#REF!</v>
      </c>
      <c r="CN40" t="e">
        <f ca="1">VLOOKUP(CM40,CI39:CK48,2,FALSE)</f>
        <v>#REF!</v>
      </c>
      <c r="CO40" t="e">
        <f ca="1">VLOOKUP(CM40,CI39:CK48,3,FALSE)</f>
        <v>#REF!</v>
      </c>
      <c r="CQ40" t="e">
        <f ca="1">CM40</f>
        <v>#REF!</v>
      </c>
      <c r="CR40" t="e">
        <f ca="1">VLOOKUP(CQ40,CM39:CO48,2,FALSE)</f>
        <v>#REF!</v>
      </c>
      <c r="CS40" t="e">
        <f ca="1">VLOOKUP(CQ40,CM39:CO48,3,FALSE)</f>
        <v>#REF!</v>
      </c>
    </row>
    <row r="41" spans="6:97" x14ac:dyDescent="0.2">
      <c r="F41" t="e">
        <f t="shared" ca="1" si="85"/>
        <v>#REF!</v>
      </c>
      <c r="J41" t="e">
        <f t="shared" ca="1" si="86"/>
        <v>#REF!</v>
      </c>
      <c r="K41" t="e">
        <f t="shared" ca="1" si="76"/>
        <v>#REF!</v>
      </c>
      <c r="L41" t="e">
        <f t="shared" ca="1" si="77"/>
        <v>#REF!</v>
      </c>
      <c r="M41" t="e">
        <f t="shared" ca="1" si="78"/>
        <v>#REF!</v>
      </c>
      <c r="O41" t="e">
        <f ca="1">F41</f>
        <v>#REF!</v>
      </c>
      <c r="P41" t="e">
        <f t="shared" ca="1" si="79"/>
        <v>#REF!</v>
      </c>
      <c r="Q41" t="e">
        <f t="shared" ca="1" si="80"/>
        <v>#REF!</v>
      </c>
      <c r="S41" t="e">
        <f ca="1">IF(AND($P39=P41,Q41&gt;Q39),O39,O41)</f>
        <v>#REF!</v>
      </c>
      <c r="T41" t="e">
        <f t="shared" ca="1" si="81"/>
        <v>#REF!</v>
      </c>
      <c r="U41" t="e">
        <f t="shared" ca="1" si="82"/>
        <v>#REF!</v>
      </c>
      <c r="W41" t="e">
        <f ca="1">S41</f>
        <v>#REF!</v>
      </c>
      <c r="X41" t="e">
        <f t="shared" ca="1" si="83"/>
        <v>#REF!</v>
      </c>
      <c r="Y41" t="e">
        <f t="shared" ca="1" si="84"/>
        <v>#REF!</v>
      </c>
      <c r="AA41" t="e">
        <f ca="1">W41</f>
        <v>#REF!</v>
      </c>
      <c r="AB41" t="e">
        <f ca="1">VLOOKUP(AA41,W39:Y48,2,FALSE)</f>
        <v>#REF!</v>
      </c>
      <c r="AC41" t="e">
        <f ca="1">VLOOKUP(AA41,W39:Y48,3,FALSE)</f>
        <v>#REF!</v>
      </c>
      <c r="AE41" t="e">
        <f ca="1">AA41</f>
        <v>#REF!</v>
      </c>
      <c r="AF41" t="e">
        <f ca="1">VLOOKUP(AE41,AA39:AC48,2,FALSE)</f>
        <v>#REF!</v>
      </c>
      <c r="AG41" t="e">
        <f ca="1">VLOOKUP(AE41,AA39:AC48,3,FALSE)</f>
        <v>#REF!</v>
      </c>
      <c r="AI41" t="e">
        <f ca="1">AE41</f>
        <v>#REF!</v>
      </c>
      <c r="AJ41" t="e">
        <f ca="1">VLOOKUP(AI41,AE39:AG48,2,FALSE)</f>
        <v>#REF!</v>
      </c>
      <c r="AK41" t="e">
        <f ca="1">VLOOKUP(AI41,AE39:AG48,3,FALSE)</f>
        <v>#REF!</v>
      </c>
      <c r="AM41" t="e">
        <f ca="1">IF(AND(AJ40=AJ41,AK41&gt;AK40),AI40,AI41)</f>
        <v>#REF!</v>
      </c>
      <c r="AN41" t="e">
        <f ca="1">VLOOKUP(AM41,AI39:AK48,2,FALSE)</f>
        <v>#REF!</v>
      </c>
      <c r="AO41" t="e">
        <f ca="1">VLOOKUP(AM41,AI39:AK48,3,FALSE)</f>
        <v>#REF!</v>
      </c>
      <c r="AQ41" t="e">
        <f ca="1">AM41</f>
        <v>#REF!</v>
      </c>
      <c r="AR41" t="e">
        <f ca="1">VLOOKUP(AQ41,AM39:AO48,2,FALSE)</f>
        <v>#REF!</v>
      </c>
      <c r="AS41" t="e">
        <f ca="1">VLOOKUP(AQ41,AM39:AO48,3,FALSE)</f>
        <v>#REF!</v>
      </c>
      <c r="AU41" t="e">
        <f ca="1">AQ41</f>
        <v>#REF!</v>
      </c>
      <c r="AV41" t="e">
        <f ca="1">VLOOKUP(AU41,AQ39:AS48,2,FALSE)</f>
        <v>#REF!</v>
      </c>
      <c r="AW41" t="e">
        <f ca="1">VLOOKUP(AU41,AQ39:AS48,3,FALSE)</f>
        <v>#REF!</v>
      </c>
      <c r="AY41" t="e">
        <f ca="1">AU41</f>
        <v>#REF!</v>
      </c>
      <c r="AZ41" t="e">
        <f ca="1">VLOOKUP(AY41,AU39:AW48,2,FALSE)</f>
        <v>#REF!</v>
      </c>
      <c r="BA41" t="e">
        <f ca="1">VLOOKUP(AY41,AU39:AW48,3,FALSE)</f>
        <v>#REF!</v>
      </c>
      <c r="BC41" t="e">
        <f ca="1">AY41</f>
        <v>#REF!</v>
      </c>
      <c r="BD41" t="e">
        <f ca="1">VLOOKUP(BC41,AY39:BA48,2,FALSE)</f>
        <v>#REF!</v>
      </c>
      <c r="BE41" t="e">
        <f ca="1">VLOOKUP(BC41,AY39:BA48,3,FALSE)</f>
        <v>#REF!</v>
      </c>
      <c r="BG41" t="e">
        <f ca="1">IF(AND(BD41=BD42,BE42&gt;BE41),BC42,BC41)</f>
        <v>#REF!</v>
      </c>
      <c r="BH41" t="e">
        <f ca="1">VLOOKUP(BG41,BC39:BE48,2,FALSE)</f>
        <v>#REF!</v>
      </c>
      <c r="BI41" t="e">
        <f ca="1">VLOOKUP(BG41,BC39:BE48,3,FALSE)</f>
        <v>#REF!</v>
      </c>
      <c r="BK41" t="e">
        <f ca="1">IF(AND(BH41=BH43,BI43&gt;BI41),BG43,BG41)</f>
        <v>#REF!</v>
      </c>
      <c r="BL41" t="e">
        <f ca="1">VLOOKUP(BK41,BG39:BI48,2,FALSE)</f>
        <v>#REF!</v>
      </c>
      <c r="BM41" t="e">
        <f ca="1">VLOOKUP(BK41,BG39:BI48,3,FALSE)</f>
        <v>#REF!</v>
      </c>
      <c r="BO41" t="e">
        <f ca="1">IF(AND(BL41=BL44,BM44&gt;BM41),BK44,BK41)</f>
        <v>#REF!</v>
      </c>
      <c r="BP41" t="e">
        <f ca="1">VLOOKUP(BO41,BK39:BM48,2,FALSE)</f>
        <v>#REF!</v>
      </c>
      <c r="BQ41" t="e">
        <f ca="1">VLOOKUP(BO41,BK39:BM48,3,FALSE)</f>
        <v>#REF!</v>
      </c>
      <c r="BS41" t="e">
        <f ca="1">IF(AND(BP41=BP45,BQ45&gt;BQ41),BO45,BO41)</f>
        <v>#REF!</v>
      </c>
      <c r="BT41" t="e">
        <f ca="1">VLOOKUP(BS41,BO39:BQ48,2,FALSE)</f>
        <v>#REF!</v>
      </c>
      <c r="BU41" t="e">
        <f ca="1">VLOOKUP(BS41,BO39:BQ48,3,FALSE)</f>
        <v>#REF!</v>
      </c>
      <c r="BW41" t="e">
        <f ca="1">BS41</f>
        <v>#REF!</v>
      </c>
      <c r="BX41" t="e">
        <f ca="1">VLOOKUP(BW41,BS39:BU48,2,FALSE)</f>
        <v>#REF!</v>
      </c>
      <c r="BY41" t="e">
        <f ca="1">VLOOKUP(BW41,BS39:BU48,3,FALSE)</f>
        <v>#REF!</v>
      </c>
      <c r="CA41" t="e">
        <f ca="1">BW41</f>
        <v>#REF!</v>
      </c>
      <c r="CB41" t="e">
        <f ca="1">VLOOKUP(CA41,BW39:BY48,2,FALSE)</f>
        <v>#REF!</v>
      </c>
      <c r="CC41" t="e">
        <f ca="1">VLOOKUP(CA41,BW39:BY48,3,FALSE)</f>
        <v>#REF!</v>
      </c>
      <c r="CE41" t="e">
        <f ca="1">CA41</f>
        <v>#REF!</v>
      </c>
      <c r="CF41" t="e">
        <f ca="1">VLOOKUP(CE41,CA39:CC48,2,FALSE)</f>
        <v>#REF!</v>
      </c>
      <c r="CG41" t="e">
        <f ca="1">VLOOKUP(CE41,CA39:CC48,3,FALSE)</f>
        <v>#REF!</v>
      </c>
      <c r="CI41" t="e">
        <f ca="1">CE41</f>
        <v>#REF!</v>
      </c>
      <c r="CJ41" t="e">
        <f ca="1">VLOOKUP(CI41,CE39:CG48,2,FALSE)</f>
        <v>#REF!</v>
      </c>
      <c r="CK41" t="e">
        <f ca="1">VLOOKUP(CI41,CE39:CG48,3,FALSE)</f>
        <v>#REF!</v>
      </c>
      <c r="CM41" t="e">
        <f ca="1">CI41</f>
        <v>#REF!</v>
      </c>
      <c r="CN41" t="e">
        <f ca="1">VLOOKUP(CM41,CI39:CK48,2,FALSE)</f>
        <v>#REF!</v>
      </c>
      <c r="CO41" t="e">
        <f ca="1">VLOOKUP(CM41,CI39:CK48,3,FALSE)</f>
        <v>#REF!</v>
      </c>
      <c r="CQ41" t="e">
        <f ca="1">CM41</f>
        <v>#REF!</v>
      </c>
      <c r="CR41" t="e">
        <f ca="1">VLOOKUP(CQ41,CM39:CO48,2,FALSE)</f>
        <v>#REF!</v>
      </c>
      <c r="CS41" t="e">
        <f ca="1">VLOOKUP(CQ41,CM39:CO48,3,FALSE)</f>
        <v>#REF!</v>
      </c>
    </row>
    <row r="42" spans="6:97" x14ac:dyDescent="0.2">
      <c r="F42" t="e">
        <f t="shared" ca="1" si="85"/>
        <v>#REF!</v>
      </c>
      <c r="J42" t="e">
        <f t="shared" ca="1" si="86"/>
        <v>#REF!</v>
      </c>
      <c r="K42" t="e">
        <f t="shared" ca="1" si="76"/>
        <v>#REF!</v>
      </c>
      <c r="L42" t="e">
        <f t="shared" ca="1" si="77"/>
        <v>#REF!</v>
      </c>
      <c r="M42" t="e">
        <f t="shared" ca="1" si="78"/>
        <v>#REF!</v>
      </c>
      <c r="O42" t="e">
        <f ca="1">F42</f>
        <v>#REF!</v>
      </c>
      <c r="P42" t="e">
        <f t="shared" ca="1" si="79"/>
        <v>#REF!</v>
      </c>
      <c r="Q42" t="e">
        <f t="shared" ca="1" si="80"/>
        <v>#REF!</v>
      </c>
      <c r="S42" t="e">
        <f ca="1">O42</f>
        <v>#REF!</v>
      </c>
      <c r="T42" t="e">
        <f t="shared" ca="1" si="81"/>
        <v>#REF!</v>
      </c>
      <c r="U42" t="e">
        <f t="shared" ca="1" si="82"/>
        <v>#REF!</v>
      </c>
      <c r="W42" t="e">
        <f ca="1">IF(AND(T39=T42,U42&gt;U39),S39,S42)</f>
        <v>#REF!</v>
      </c>
      <c r="X42" t="e">
        <f t="shared" ca="1" si="83"/>
        <v>#REF!</v>
      </c>
      <c r="Y42" t="e">
        <f t="shared" ca="1" si="84"/>
        <v>#REF!</v>
      </c>
      <c r="AA42" t="e">
        <f ca="1">W42</f>
        <v>#REF!</v>
      </c>
      <c r="AB42" t="e">
        <f ca="1">VLOOKUP(AA42,W39:Y48,2,FALSE)</f>
        <v>#REF!</v>
      </c>
      <c r="AC42" t="e">
        <f ca="1">VLOOKUP(AA42,W39:Y48,3,FALSE)</f>
        <v>#REF!</v>
      </c>
      <c r="AE42" t="e">
        <f ca="1">AA42</f>
        <v>#REF!</v>
      </c>
      <c r="AF42" t="e">
        <f ca="1">VLOOKUP(AE42,AA39:AC48,2,FALSE)</f>
        <v>#REF!</v>
      </c>
      <c r="AG42" t="e">
        <f ca="1">VLOOKUP(AE42,AA39:AC48,3,FALSE)</f>
        <v>#REF!</v>
      </c>
      <c r="AI42" t="e">
        <f ca="1">AE42</f>
        <v>#REF!</v>
      </c>
      <c r="AJ42" t="e">
        <f ca="1">VLOOKUP(AI42,AE39:AG48,2,FALSE)</f>
        <v>#REF!</v>
      </c>
      <c r="AK42" t="e">
        <f ca="1">VLOOKUP(AI42,AE39:AG48,3,FALSE)</f>
        <v>#REF!</v>
      </c>
      <c r="AM42" t="e">
        <f ca="1">AI42</f>
        <v>#REF!</v>
      </c>
      <c r="AN42" t="e">
        <f ca="1">VLOOKUP(AM42,AI39:AK48,2,FALSE)</f>
        <v>#REF!</v>
      </c>
      <c r="AO42" t="e">
        <f ca="1">VLOOKUP(AM42,AI39:AK48,3,FALSE)</f>
        <v>#REF!</v>
      </c>
      <c r="AQ42" t="e">
        <f ca="1">IF(AND(AN40=AN42,AO42&gt;AO40),AM40,AM42)</f>
        <v>#REF!</v>
      </c>
      <c r="AR42" t="e">
        <f ca="1">VLOOKUP(AQ42,AM39:AO48,2,FALSE)</f>
        <v>#REF!</v>
      </c>
      <c r="AS42" t="e">
        <f ca="1">VLOOKUP(AQ42,AM39:AO48,3,FALSE)</f>
        <v>#REF!</v>
      </c>
      <c r="AU42" t="e">
        <f ca="1">AQ42</f>
        <v>#REF!</v>
      </c>
      <c r="AV42" t="e">
        <f ca="1">VLOOKUP(AU42,AQ39:AS48,2,FALSE)</f>
        <v>#REF!</v>
      </c>
      <c r="AW42" t="e">
        <f ca="1">VLOOKUP(AU42,AQ39:AS48,3,FALSE)</f>
        <v>#REF!</v>
      </c>
      <c r="AY42" t="e">
        <f ca="1">AU42</f>
        <v>#REF!</v>
      </c>
      <c r="AZ42" t="e">
        <f ca="1">VLOOKUP(AY42,AU39:AW48,2,FALSE)</f>
        <v>#REF!</v>
      </c>
      <c r="BA42" t="e">
        <f ca="1">VLOOKUP(AY42,AU39:AW48,3,FALSE)</f>
        <v>#REF!</v>
      </c>
      <c r="BC42" t="e">
        <f ca="1">AY42</f>
        <v>#REF!</v>
      </c>
      <c r="BD42" t="e">
        <f ca="1">VLOOKUP(BC42,AY39:BA48,2,FALSE)</f>
        <v>#REF!</v>
      </c>
      <c r="BE42" t="e">
        <f ca="1">VLOOKUP(BC42,AY39:BA48,3,FALSE)</f>
        <v>#REF!</v>
      </c>
      <c r="BG42" t="e">
        <f ca="1">IF(AND(BD41=BD42,BE42&gt;BE41),BC41,BC42)</f>
        <v>#REF!</v>
      </c>
      <c r="BH42" t="e">
        <f ca="1">VLOOKUP(BG42,BC39:BE48,2,FALSE)</f>
        <v>#REF!</v>
      </c>
      <c r="BI42" t="e">
        <f ca="1">VLOOKUP(BG42,BC39:BE48,3,FALSE)</f>
        <v>#REF!</v>
      </c>
      <c r="BK42" t="e">
        <f ca="1">BG42</f>
        <v>#REF!</v>
      </c>
      <c r="BL42" t="e">
        <f ca="1">VLOOKUP(BK42,BG39:BI48,2,FALSE)</f>
        <v>#REF!</v>
      </c>
      <c r="BM42" t="e">
        <f ca="1">VLOOKUP(BK42,BG39:BI48,3,FALSE)</f>
        <v>#REF!</v>
      </c>
      <c r="BO42" t="e">
        <f ca="1">BK42</f>
        <v>#REF!</v>
      </c>
      <c r="BP42" t="e">
        <f ca="1">VLOOKUP(BO42,BK39:BM48,2,FALSE)</f>
        <v>#REF!</v>
      </c>
      <c r="BQ42" t="e">
        <f ca="1">VLOOKUP(BO42,BK39:BM48,3,FALSE)</f>
        <v>#REF!</v>
      </c>
      <c r="BS42" t="e">
        <f ca="1">BO42</f>
        <v>#REF!</v>
      </c>
      <c r="BT42" t="e">
        <f ca="1">VLOOKUP(BS42,BO39:BQ48,2,FALSE)</f>
        <v>#REF!</v>
      </c>
      <c r="BU42" t="e">
        <f ca="1">VLOOKUP(BS42,BO39:BQ48,3,FALSE)</f>
        <v>#REF!</v>
      </c>
      <c r="BW42" t="e">
        <f ca="1">IF(AND(BT42=BT43,BU43&gt;BU42),BS43,BS42)</f>
        <v>#REF!</v>
      </c>
      <c r="BX42" t="e">
        <f ca="1">VLOOKUP(BW42,BS39:BU48,2,FALSE)</f>
        <v>#REF!</v>
      </c>
      <c r="BY42" t="e">
        <f ca="1">VLOOKUP(BW42,BS39:BU48,3,FALSE)</f>
        <v>#REF!</v>
      </c>
      <c r="CA42" t="e">
        <f ca="1">IF(AND(BX42=BX44,BY44&gt;BY42),BW44,BW42)</f>
        <v>#REF!</v>
      </c>
      <c r="CB42" t="e">
        <f ca="1">VLOOKUP(CA42,BW39:BY48,2,FALSE)</f>
        <v>#REF!</v>
      </c>
      <c r="CC42" t="e">
        <f ca="1">VLOOKUP(CA42,BW39:BY48,3,FALSE)</f>
        <v>#REF!</v>
      </c>
      <c r="CE42" t="e">
        <f ca="1">IF(AND(CB42=CB45,CC45&gt;CC42),CA45,CA42)</f>
        <v>#REF!</v>
      </c>
      <c r="CF42" t="e">
        <f ca="1">VLOOKUP(CE42,CA39:CC48,2,FALSE)</f>
        <v>#REF!</v>
      </c>
      <c r="CG42" t="e">
        <f ca="1">VLOOKUP(CE42,CA39:CC48,3,FALSE)</f>
        <v>#REF!</v>
      </c>
      <c r="CI42" t="e">
        <f ca="1">CE42</f>
        <v>#REF!</v>
      </c>
      <c r="CJ42" t="e">
        <f ca="1">VLOOKUP(CI42,CE39:CG48,2,FALSE)</f>
        <v>#REF!</v>
      </c>
      <c r="CK42" t="e">
        <f ca="1">VLOOKUP(CI42,CE39:CG48,3,FALSE)</f>
        <v>#REF!</v>
      </c>
      <c r="CM42" t="e">
        <f ca="1">CI42</f>
        <v>#REF!</v>
      </c>
      <c r="CN42" t="e">
        <f ca="1">VLOOKUP(CM42,CI39:CK48,2,FALSE)</f>
        <v>#REF!</v>
      </c>
      <c r="CO42" t="e">
        <f ca="1">VLOOKUP(CM42,CI39:CK48,3,FALSE)</f>
        <v>#REF!</v>
      </c>
      <c r="CQ42" t="e">
        <f ca="1">CM42</f>
        <v>#REF!</v>
      </c>
      <c r="CR42" t="e">
        <f ca="1">VLOOKUP(CQ42,CM39:CO48,2,FALSE)</f>
        <v>#REF!</v>
      </c>
      <c r="CS42" t="e">
        <f ca="1">VLOOKUP(CQ42,CM39:CO48,3,FALSE)</f>
        <v>#REF!</v>
      </c>
    </row>
    <row r="43" spans="6:97" x14ac:dyDescent="0.2">
      <c r="F43" t="e">
        <f t="shared" ca="1" si="85"/>
        <v>#REF!</v>
      </c>
      <c r="J43" t="e">
        <f t="shared" ca="1" si="86"/>
        <v>#REF!</v>
      </c>
      <c r="K43" t="e">
        <f t="shared" ca="1" si="76"/>
        <v>#REF!</v>
      </c>
      <c r="L43" t="e">
        <f t="shared" ca="1" si="77"/>
        <v>#REF!</v>
      </c>
      <c r="M43" t="e">
        <f t="shared" ca="1" si="78"/>
        <v>#REF!</v>
      </c>
      <c r="O43" t="e">
        <f ca="1">F43</f>
        <v>#REF!</v>
      </c>
      <c r="P43" t="e">
        <f t="shared" ca="1" si="79"/>
        <v>#REF!</v>
      </c>
      <c r="Q43" t="e">
        <f t="shared" ca="1" si="80"/>
        <v>#REF!</v>
      </c>
      <c r="S43" t="e">
        <f ca="1">O43</f>
        <v>#REF!</v>
      </c>
      <c r="T43" t="e">
        <f t="shared" ca="1" si="81"/>
        <v>#REF!</v>
      </c>
      <c r="U43" t="e">
        <f t="shared" ca="1" si="82"/>
        <v>#REF!</v>
      </c>
      <c r="W43" t="e">
        <f ca="1">S43</f>
        <v>#REF!</v>
      </c>
      <c r="X43" t="e">
        <f t="shared" ca="1" si="83"/>
        <v>#REF!</v>
      </c>
      <c r="Y43" t="e">
        <f t="shared" ca="1" si="84"/>
        <v>#REF!</v>
      </c>
      <c r="AA43" t="e">
        <f ca="1">IF(AND(X39=X43,Y43&gt;Y39),W39,W43)</f>
        <v>#REF!</v>
      </c>
      <c r="AB43" t="e">
        <f ca="1">VLOOKUP(AA43,W39:Y48,2,FALSE)</f>
        <v>#REF!</v>
      </c>
      <c r="AC43" t="e">
        <f ca="1">VLOOKUP(AA43,W39:Y48,3,FALSE)</f>
        <v>#REF!</v>
      </c>
      <c r="AE43" t="e">
        <f ca="1">AA43</f>
        <v>#REF!</v>
      </c>
      <c r="AF43" t="e">
        <f ca="1">VLOOKUP(AE43,AA39:AC48,2,FALSE)</f>
        <v>#REF!</v>
      </c>
      <c r="AG43" t="e">
        <f ca="1">VLOOKUP(AE43,AA39:AC48,3,FALSE)</f>
        <v>#REF!</v>
      </c>
      <c r="AI43" t="e">
        <f ca="1">AE43</f>
        <v>#REF!</v>
      </c>
      <c r="AJ43" t="e">
        <f ca="1">VLOOKUP(AI43,AE39:AG48,2,FALSE)</f>
        <v>#REF!</v>
      </c>
      <c r="AK43" t="e">
        <f ca="1">VLOOKUP(AI43,AE39:AG48,3,FALSE)</f>
        <v>#REF!</v>
      </c>
      <c r="AM43" t="e">
        <f ca="1">AI43</f>
        <v>#REF!</v>
      </c>
      <c r="AN43" t="e">
        <f ca="1">VLOOKUP(AM43,AI39:AK48,2,FALSE)</f>
        <v>#REF!</v>
      </c>
      <c r="AO43" t="e">
        <f ca="1">VLOOKUP(AM43,AI39:AK48,3,FALSE)</f>
        <v>#REF!</v>
      </c>
      <c r="AQ43" t="e">
        <f ca="1">AM43</f>
        <v>#REF!</v>
      </c>
      <c r="AR43" t="e">
        <f ca="1">VLOOKUP(AQ43,AM39:AO48,2,FALSE)</f>
        <v>#REF!</v>
      </c>
      <c r="AS43" t="e">
        <f ca="1">VLOOKUP(AQ43,AM39:AO48,3,FALSE)</f>
        <v>#REF!</v>
      </c>
      <c r="AU43" t="e">
        <f ca="1">IF(AND(AR40=AR43,AS43&gt;AS40),AQ40,AQ43)</f>
        <v>#REF!</v>
      </c>
      <c r="AV43" t="e">
        <f ca="1">VLOOKUP(AU43,AQ39:AS48,2,FALSE)</f>
        <v>#REF!</v>
      </c>
      <c r="AW43" t="e">
        <f ca="1">VLOOKUP(AU43,AQ39:AS48,3,FALSE)</f>
        <v>#REF!</v>
      </c>
      <c r="AY43" t="e">
        <f ca="1">AU43</f>
        <v>#REF!</v>
      </c>
      <c r="AZ43" t="e">
        <f ca="1">VLOOKUP(AY43,AU39:AW48,2,FALSE)</f>
        <v>#REF!</v>
      </c>
      <c r="BA43" t="e">
        <f ca="1">VLOOKUP(AY43,AU39:AW48,3,FALSE)</f>
        <v>#REF!</v>
      </c>
      <c r="BC43" t="e">
        <f ca="1">AY43</f>
        <v>#REF!</v>
      </c>
      <c r="BD43" t="e">
        <f ca="1">VLOOKUP(BC43,AY39:BA48,2,FALSE)</f>
        <v>#REF!</v>
      </c>
      <c r="BE43" t="e">
        <f ca="1">VLOOKUP(BC43,AY39:BA48,3,FALSE)</f>
        <v>#REF!</v>
      </c>
      <c r="BG43" t="e">
        <f ca="1">BC43</f>
        <v>#REF!</v>
      </c>
      <c r="BH43" t="e">
        <f ca="1">VLOOKUP(BG43,BC39:BE48,2,FALSE)</f>
        <v>#REF!</v>
      </c>
      <c r="BI43" t="e">
        <f ca="1">VLOOKUP(BG43,BC39:BE48,3,FALSE)</f>
        <v>#REF!</v>
      </c>
      <c r="BK43" t="e">
        <f ca="1">IF(AND(BH41=BH43,BI43&gt;BI41),BG41,BG43)</f>
        <v>#REF!</v>
      </c>
      <c r="BL43" t="e">
        <f ca="1">VLOOKUP(BK43,BG39:BI48,2,FALSE)</f>
        <v>#REF!</v>
      </c>
      <c r="BM43" t="e">
        <f ca="1">VLOOKUP(BK43,BG39:BI48,3,FALSE)</f>
        <v>#REF!</v>
      </c>
      <c r="BO43" t="e">
        <f ca="1">BK43</f>
        <v>#REF!</v>
      </c>
      <c r="BP43" t="e">
        <f ca="1">VLOOKUP(BO43,BK39:BM48,2,FALSE)</f>
        <v>#REF!</v>
      </c>
      <c r="BQ43" t="e">
        <f ca="1">VLOOKUP(BO43,BK39:BM48,3,FALSE)</f>
        <v>#REF!</v>
      </c>
      <c r="BS43" t="e">
        <f ca="1">BO43</f>
        <v>#REF!</v>
      </c>
      <c r="BT43" t="e">
        <f ca="1">VLOOKUP(BS43,BO39:BQ48,2,FALSE)</f>
        <v>#REF!</v>
      </c>
      <c r="BU43" t="e">
        <f ca="1">VLOOKUP(BS43,BO39:BQ48,3,FALSE)</f>
        <v>#REF!</v>
      </c>
      <c r="BW43" t="e">
        <f ca="1">IF(AND(BT42=BT43,BU43&gt;BU42),BS42,BS43)</f>
        <v>#REF!</v>
      </c>
      <c r="BX43" t="e">
        <f ca="1">VLOOKUP(BW43,BS39:BU48,2,FALSE)</f>
        <v>#REF!</v>
      </c>
      <c r="BY43" t="e">
        <f ca="1">VLOOKUP(BW43,BS39:BU48,3,FALSE)</f>
        <v>#REF!</v>
      </c>
      <c r="CA43" t="e">
        <f ca="1">BW43</f>
        <v>#REF!</v>
      </c>
      <c r="CB43" t="e">
        <f ca="1">VLOOKUP(CA43,BW39:BY48,2,FALSE)</f>
        <v>#REF!</v>
      </c>
      <c r="CC43" t="e">
        <f ca="1">VLOOKUP(CA43,BW39:BY48,3,FALSE)</f>
        <v>#REF!</v>
      </c>
      <c r="CE43" t="e">
        <f ca="1">CA43</f>
        <v>#REF!</v>
      </c>
      <c r="CF43" t="e">
        <f ca="1">VLOOKUP(CE43,CA39:CC48,2,FALSE)</f>
        <v>#REF!</v>
      </c>
      <c r="CG43" t="e">
        <f ca="1">VLOOKUP(CE43,CA39:CC48,3,FALSE)</f>
        <v>#REF!</v>
      </c>
      <c r="CI43" t="e">
        <f ca="1">IF(AND(CF43=CF44,CG44&gt;CG43),CE44,CE43)</f>
        <v>#REF!</v>
      </c>
      <c r="CJ43" t="e">
        <f ca="1">VLOOKUP(CI43,CE39:CG48,2,FALSE)</f>
        <v>#REF!</v>
      </c>
      <c r="CK43" t="e">
        <f ca="1">VLOOKUP(CI43,CE39:CG48,3,FALSE)</f>
        <v>#REF!</v>
      </c>
      <c r="CM43" t="e">
        <f ca="1">IF(AND(CJ43=CJ45,CK45&gt;CK43),CI45,CI43)</f>
        <v>#REF!</v>
      </c>
      <c r="CN43" t="e">
        <f ca="1">VLOOKUP(CM43,CI39:CK48,2,FALSE)</f>
        <v>#REF!</v>
      </c>
      <c r="CO43" t="e">
        <f ca="1">VLOOKUP(CM43,CI39:CK48,3,FALSE)</f>
        <v>#REF!</v>
      </c>
      <c r="CQ43" t="e">
        <f ca="1">CM43</f>
        <v>#REF!</v>
      </c>
      <c r="CR43" t="e">
        <f ca="1">VLOOKUP(CQ43,CM39:CO48,2,FALSE)</f>
        <v>#REF!</v>
      </c>
      <c r="CS43" t="e">
        <f ca="1">VLOOKUP(CQ43,CM39:CO48,3,FALSE)</f>
        <v>#REF!</v>
      </c>
    </row>
    <row r="44" spans="6:97" x14ac:dyDescent="0.2">
      <c r="F44" t="e">
        <f t="shared" ca="1" si="85"/>
        <v>#REF!</v>
      </c>
      <c r="J44" t="e">
        <f t="shared" ca="1" si="86"/>
        <v>#REF!</v>
      </c>
      <c r="K44" t="e">
        <f t="shared" ca="1" si="76"/>
        <v>#REF!</v>
      </c>
      <c r="L44" t="e">
        <f t="shared" ca="1" si="77"/>
        <v>#REF!</v>
      </c>
      <c r="M44" t="e">
        <f t="shared" ca="1" si="78"/>
        <v>#REF!</v>
      </c>
      <c r="O44" t="e">
        <f ca="1">F44</f>
        <v>#REF!</v>
      </c>
      <c r="P44" t="e">
        <f t="shared" ca="1" si="79"/>
        <v>#REF!</v>
      </c>
      <c r="Q44" t="e">
        <f t="shared" ca="1" si="80"/>
        <v>#REF!</v>
      </c>
      <c r="S44" t="e">
        <f ca="1">O44</f>
        <v>#REF!</v>
      </c>
      <c r="T44" t="e">
        <f t="shared" ca="1" si="81"/>
        <v>#REF!</v>
      </c>
      <c r="U44" t="e">
        <f t="shared" ca="1" si="82"/>
        <v>#REF!</v>
      </c>
      <c r="W44" t="e">
        <f ca="1">S44</f>
        <v>#REF!</v>
      </c>
      <c r="X44" t="e">
        <f t="shared" ca="1" si="83"/>
        <v>#REF!</v>
      </c>
      <c r="Y44" t="e">
        <f t="shared" ca="1" si="84"/>
        <v>#REF!</v>
      </c>
      <c r="AA44" t="e">
        <f ca="1">W44</f>
        <v>#REF!</v>
      </c>
      <c r="AB44" t="e">
        <f ca="1">VLOOKUP(AA44,W39:Y48,2,FALSE)</f>
        <v>#REF!</v>
      </c>
      <c r="AC44" t="e">
        <f ca="1">VLOOKUP(AA44,W39:Y48,3,FALSE)</f>
        <v>#REF!</v>
      </c>
      <c r="AE44" t="e">
        <f ca="1">IF(AND(AB39=AB44,AC44&gt;AC39),AA39,AA44)</f>
        <v>#REF!</v>
      </c>
      <c r="AF44" t="e">
        <f ca="1">VLOOKUP(AE44,AA39:AC48,2,FALSE)</f>
        <v>#REF!</v>
      </c>
      <c r="AG44" t="e">
        <f ca="1">VLOOKUP(AE44,AA39:AC48,3,FALSE)</f>
        <v>#REF!</v>
      </c>
      <c r="AI44" t="e">
        <f ca="1">AE44</f>
        <v>#REF!</v>
      </c>
      <c r="AJ44" t="e">
        <f ca="1">VLOOKUP(AI44,AE39:AG48,2,FALSE)</f>
        <v>#REF!</v>
      </c>
      <c r="AK44" t="e">
        <f ca="1">VLOOKUP(AI44,AE39:AG48,3,FALSE)</f>
        <v>#REF!</v>
      </c>
      <c r="AM44" t="e">
        <f ca="1">AI44</f>
        <v>#REF!</v>
      </c>
      <c r="AN44" t="e">
        <f ca="1">VLOOKUP(AM44,AI39:AK48,2,FALSE)</f>
        <v>#REF!</v>
      </c>
      <c r="AO44" t="e">
        <f ca="1">VLOOKUP(AM44,AI39:AK48,3,FALSE)</f>
        <v>#REF!</v>
      </c>
      <c r="AQ44" t="e">
        <f ca="1">AM44</f>
        <v>#REF!</v>
      </c>
      <c r="AR44" t="e">
        <f ca="1">VLOOKUP(AQ44,AM39:AO48,2,FALSE)</f>
        <v>#REF!</v>
      </c>
      <c r="AS44" t="e">
        <f ca="1">VLOOKUP(AQ44,AM39:AO48,3,FALSE)</f>
        <v>#REF!</v>
      </c>
      <c r="AU44" t="e">
        <f ca="1">AQ44</f>
        <v>#REF!</v>
      </c>
      <c r="AV44" t="e">
        <f ca="1">VLOOKUP(AU44,AQ39:AS48,2,FALSE)</f>
        <v>#REF!</v>
      </c>
      <c r="AW44" t="e">
        <f ca="1">VLOOKUP(AU44,AQ39:AS48,3,FALSE)</f>
        <v>#REF!</v>
      </c>
      <c r="AY44" t="e">
        <f ca="1">IF(AND(AV40=AV44,AW44&gt;AW40),AU40,AU44)</f>
        <v>#REF!</v>
      </c>
      <c r="AZ44" t="e">
        <f ca="1">VLOOKUP(AY44,AU39:AW48,2,FALSE)</f>
        <v>#REF!</v>
      </c>
      <c r="BA44" t="e">
        <f ca="1">VLOOKUP(AY44,AU39:AW48,3,FALSE)</f>
        <v>#REF!</v>
      </c>
      <c r="BC44" t="e">
        <f ca="1">AY44</f>
        <v>#REF!</v>
      </c>
      <c r="BD44" t="e">
        <f ca="1">VLOOKUP(BC44,AY39:BA48,2,FALSE)</f>
        <v>#REF!</v>
      </c>
      <c r="BE44" t="e">
        <f ca="1">VLOOKUP(BC44,AY39:BA48,3,FALSE)</f>
        <v>#REF!</v>
      </c>
      <c r="BG44" t="e">
        <f ca="1">BC44</f>
        <v>#REF!</v>
      </c>
      <c r="BH44" t="e">
        <f ca="1">VLOOKUP(BG44,BC39:BE48,2,FALSE)</f>
        <v>#REF!</v>
      </c>
      <c r="BI44" t="e">
        <f ca="1">VLOOKUP(BG44,BC39:BE48,3,FALSE)</f>
        <v>#REF!</v>
      </c>
      <c r="BK44" t="e">
        <f ca="1">BG44</f>
        <v>#REF!</v>
      </c>
      <c r="BL44" t="e">
        <f ca="1">VLOOKUP(BK44,BG39:BI48,2,FALSE)</f>
        <v>#REF!</v>
      </c>
      <c r="BM44" t="e">
        <f ca="1">VLOOKUP(BK44,BG39:BI48,3,FALSE)</f>
        <v>#REF!</v>
      </c>
      <c r="BO44" t="e">
        <f ca="1">IF(AND(BL41=BL44,BM44&gt;BM41),BK41,BK44)</f>
        <v>#REF!</v>
      </c>
      <c r="BP44" t="e">
        <f ca="1">VLOOKUP(BO44,BK39:BM48,2,FALSE)</f>
        <v>#REF!</v>
      </c>
      <c r="BQ44" t="e">
        <f ca="1">VLOOKUP(BO44,BK39:BM48,3,FALSE)</f>
        <v>#REF!</v>
      </c>
      <c r="BS44" t="e">
        <f ca="1">BO44</f>
        <v>#REF!</v>
      </c>
      <c r="BT44" t="e">
        <f ca="1">VLOOKUP(BS44,BO39:BQ48,2,FALSE)</f>
        <v>#REF!</v>
      </c>
      <c r="BU44" t="e">
        <f ca="1">VLOOKUP(BS44,BO39:BQ48,3,FALSE)</f>
        <v>#REF!</v>
      </c>
      <c r="BW44" t="e">
        <f ca="1">BS44</f>
        <v>#REF!</v>
      </c>
      <c r="BX44" t="e">
        <f ca="1">VLOOKUP(BW44,BS39:BU48,2,FALSE)</f>
        <v>#REF!</v>
      </c>
      <c r="BY44" t="e">
        <f ca="1">VLOOKUP(BW44,BS39:BU48,3,FALSE)</f>
        <v>#REF!</v>
      </c>
      <c r="CA44" t="e">
        <f ca="1">IF(AND(BX42=BX44,BY44&gt;BY42),BW42,BW44)</f>
        <v>#REF!</v>
      </c>
      <c r="CB44" t="e">
        <f ca="1">VLOOKUP(CA44,BW39:BY48,2,FALSE)</f>
        <v>#REF!</v>
      </c>
      <c r="CC44" t="e">
        <f ca="1">VLOOKUP(CA44,BW39:BY48,3,FALSE)</f>
        <v>#REF!</v>
      </c>
      <c r="CE44" t="e">
        <f ca="1">CA44</f>
        <v>#REF!</v>
      </c>
      <c r="CF44" t="e">
        <f ca="1">VLOOKUP(CE44,CA39:CC48,2,FALSE)</f>
        <v>#REF!</v>
      </c>
      <c r="CG44" t="e">
        <f ca="1">VLOOKUP(CE44,CA39:CC48,3,FALSE)</f>
        <v>#REF!</v>
      </c>
      <c r="CI44" t="e">
        <f ca="1">IF(AND(CF43=CF44,CG44&gt;CG43),CE43,CE44)</f>
        <v>#REF!</v>
      </c>
      <c r="CJ44" t="e">
        <f ca="1">VLOOKUP(CI44,CE39:CG48,2,FALSE)</f>
        <v>#REF!</v>
      </c>
      <c r="CK44" t="e">
        <f ca="1">VLOOKUP(CI44,CE39:CG48,3,FALSE)</f>
        <v>#REF!</v>
      </c>
      <c r="CM44" t="e">
        <f ca="1">CI44</f>
        <v>#REF!</v>
      </c>
      <c r="CN44" t="e">
        <f ca="1">VLOOKUP(CM44,CI39:CK48,2,FALSE)</f>
        <v>#REF!</v>
      </c>
      <c r="CO44" t="e">
        <f ca="1">VLOOKUP(CM44,CI39:CK48,3,FALSE)</f>
        <v>#REF!</v>
      </c>
      <c r="CQ44" t="e">
        <f ca="1">IF(AND(CN44=CN45,CO45&gt;CO44),CM45,CM44)</f>
        <v>#REF!</v>
      </c>
      <c r="CR44" t="e">
        <f ca="1">VLOOKUP(CQ44,CM39:CO48,2,FALSE)</f>
        <v>#REF!</v>
      </c>
      <c r="CS44" t="e">
        <f ca="1">VLOOKUP(CQ44,CM39:CO48,3,FALSE)</f>
        <v>#REF!</v>
      </c>
    </row>
    <row r="45" spans="6:97" x14ac:dyDescent="0.2">
      <c r="F45" t="e">
        <f t="shared" ca="1" si="85"/>
        <v>#REF!</v>
      </c>
      <c r="J45" t="e">
        <f t="shared" ca="1" si="86"/>
        <v>#REF!</v>
      </c>
      <c r="K45" t="e">
        <f t="shared" ca="1" si="76"/>
        <v>#REF!</v>
      </c>
      <c r="L45" t="e">
        <f t="shared" ca="1" si="77"/>
        <v>#REF!</v>
      </c>
      <c r="M45" t="e">
        <f t="shared" ca="1" si="78"/>
        <v>#REF!</v>
      </c>
      <c r="O45" t="e">
        <f ca="1">F45</f>
        <v>#REF!</v>
      </c>
      <c r="P45" t="e">
        <f t="shared" ca="1" si="79"/>
        <v>#REF!</v>
      </c>
      <c r="Q45" t="e">
        <f t="shared" ca="1" si="80"/>
        <v>#REF!</v>
      </c>
      <c r="S45" t="e">
        <f ca="1">O45</f>
        <v>#REF!</v>
      </c>
      <c r="T45" t="e">
        <f t="shared" ca="1" si="81"/>
        <v>#REF!</v>
      </c>
      <c r="U45" t="e">
        <f t="shared" ca="1" si="82"/>
        <v>#REF!</v>
      </c>
      <c r="W45" t="e">
        <f ca="1">S45</f>
        <v>#REF!</v>
      </c>
      <c r="X45" t="e">
        <f t="shared" ca="1" si="83"/>
        <v>#REF!</v>
      </c>
      <c r="Y45" t="e">
        <f t="shared" ca="1" si="84"/>
        <v>#REF!</v>
      </c>
      <c r="AA45" t="e">
        <f ca="1">W45</f>
        <v>#REF!</v>
      </c>
      <c r="AB45" t="e">
        <f ca="1">VLOOKUP(AA45,W39:Y48,2,FALSE)</f>
        <v>#REF!</v>
      </c>
      <c r="AC45" t="e">
        <f ca="1">VLOOKUP(AA45,W39:Y48,3,FALSE)</f>
        <v>#REF!</v>
      </c>
      <c r="AE45" t="e">
        <f ca="1">AA45</f>
        <v>#REF!</v>
      </c>
      <c r="AF45" t="e">
        <f ca="1">VLOOKUP(AE45,AA39:AC48,2,FALSE)</f>
        <v>#REF!</v>
      </c>
      <c r="AG45" t="e">
        <f ca="1">VLOOKUP(AE45,AA39:AC48,3,FALSE)</f>
        <v>#REF!</v>
      </c>
      <c r="AI45" t="e">
        <f ca="1">IF(AND(AF39=AF45,AG45&gt;AG39),AE39,AE45)</f>
        <v>#REF!</v>
      </c>
      <c r="AJ45" t="e">
        <f ca="1">VLOOKUP(AI45,AE39:AG48,2,FALSE)</f>
        <v>#REF!</v>
      </c>
      <c r="AK45" t="e">
        <f ca="1">VLOOKUP(AI45,AE39:AG48,3,FALSE)</f>
        <v>#REF!</v>
      </c>
      <c r="AM45" t="e">
        <f ca="1">AI45</f>
        <v>#REF!</v>
      </c>
      <c r="AN45" t="e">
        <f ca="1">VLOOKUP(AM45,AI39:AK48,2,FALSE)</f>
        <v>#REF!</v>
      </c>
      <c r="AO45" t="e">
        <f ca="1">VLOOKUP(AM45,AI39:AK48,3,FALSE)</f>
        <v>#REF!</v>
      </c>
      <c r="AQ45" t="e">
        <f ca="1">AM45</f>
        <v>#REF!</v>
      </c>
      <c r="AR45" t="e">
        <f ca="1">VLOOKUP(AQ45,AM39:AO48,2,FALSE)</f>
        <v>#REF!</v>
      </c>
      <c r="AS45" t="e">
        <f ca="1">VLOOKUP(AQ45,AM39:AO48,3,FALSE)</f>
        <v>#REF!</v>
      </c>
      <c r="AU45" t="e">
        <f ca="1">AQ45</f>
        <v>#REF!</v>
      </c>
      <c r="AV45" t="e">
        <f ca="1">VLOOKUP(AU45,AQ39:AS48,2,FALSE)</f>
        <v>#REF!</v>
      </c>
      <c r="AW45" t="e">
        <f ca="1">VLOOKUP(AU45,AQ39:AS48,3,FALSE)</f>
        <v>#REF!</v>
      </c>
      <c r="AY45" t="e">
        <f ca="1">AU45</f>
        <v>#REF!</v>
      </c>
      <c r="AZ45" t="e">
        <f ca="1">VLOOKUP(AY45,AU39:AW48,2,FALSE)</f>
        <v>#REF!</v>
      </c>
      <c r="BA45" t="e">
        <f ca="1">VLOOKUP(AY45,AU39:AW48,3,FALSE)</f>
        <v>#REF!</v>
      </c>
      <c r="BC45" t="e">
        <f ca="1">IF(AND(AZ40=AZ45,BA45&gt;BA40),AY40,AY45)</f>
        <v>#REF!</v>
      </c>
      <c r="BD45" t="e">
        <f ca="1">VLOOKUP(BC45,AY39:BA48,2,FALSE)</f>
        <v>#REF!</v>
      </c>
      <c r="BE45" t="e">
        <f ca="1">VLOOKUP(BC45,AY39:BA48,3,FALSE)</f>
        <v>#REF!</v>
      </c>
      <c r="BG45" t="e">
        <f ca="1">BC45</f>
        <v>#REF!</v>
      </c>
      <c r="BH45" t="e">
        <f ca="1">VLOOKUP(BG45,BC39:BE48,2,FALSE)</f>
        <v>#REF!</v>
      </c>
      <c r="BI45" t="e">
        <f ca="1">VLOOKUP(BG45,BC39:BE48,3,FALSE)</f>
        <v>#REF!</v>
      </c>
      <c r="BK45" t="e">
        <f ca="1">BG45</f>
        <v>#REF!</v>
      </c>
      <c r="BL45" t="e">
        <f ca="1">VLOOKUP(BK45,BG39:BI48,2,FALSE)</f>
        <v>#REF!</v>
      </c>
      <c r="BM45" t="e">
        <f ca="1">VLOOKUP(BK45,BG39:BI48,3,FALSE)</f>
        <v>#REF!</v>
      </c>
      <c r="BO45" t="e">
        <f ca="1">BK45</f>
        <v>#REF!</v>
      </c>
      <c r="BP45" t="e">
        <f ca="1">VLOOKUP(BO45,BK39:BM48,2,FALSE)</f>
        <v>#REF!</v>
      </c>
      <c r="BQ45" t="e">
        <f ca="1">VLOOKUP(BO45,BK39:BM48,3,FALSE)</f>
        <v>#REF!</v>
      </c>
      <c r="BS45" t="e">
        <f ca="1">IF(AND(BP41=BP45,BQ45&gt;BQ41),BO41,BO45)</f>
        <v>#REF!</v>
      </c>
      <c r="BT45" t="e">
        <f ca="1">VLOOKUP(BS45,BO39:BQ48,2,FALSE)</f>
        <v>#REF!</v>
      </c>
      <c r="BU45" t="e">
        <f ca="1">VLOOKUP(BS45,BO39:BQ48,3,FALSE)</f>
        <v>#REF!</v>
      </c>
      <c r="BW45" t="e">
        <f ca="1">BS45</f>
        <v>#REF!</v>
      </c>
      <c r="BX45" t="e">
        <f ca="1">VLOOKUP(BW45,BS39:BU48,2,FALSE)</f>
        <v>#REF!</v>
      </c>
      <c r="BY45" t="e">
        <f ca="1">VLOOKUP(BW45,BS39:BU48,3,FALSE)</f>
        <v>#REF!</v>
      </c>
      <c r="CA45" t="e">
        <f ca="1">BW45</f>
        <v>#REF!</v>
      </c>
      <c r="CB45" t="e">
        <f ca="1">VLOOKUP(CA45,BW39:BY48,2,FALSE)</f>
        <v>#REF!</v>
      </c>
      <c r="CC45" t="e">
        <f ca="1">VLOOKUP(CA45,BW39:BY48,3,FALSE)</f>
        <v>#REF!</v>
      </c>
      <c r="CE45" t="e">
        <f ca="1">IF(AND(CB42=CB45,CC45&gt;CC42),CA42,CA45)</f>
        <v>#REF!</v>
      </c>
      <c r="CF45" t="e">
        <f ca="1">VLOOKUP(CE45,CA39:CC48,2,FALSE)</f>
        <v>#REF!</v>
      </c>
      <c r="CG45" t="e">
        <f ca="1">VLOOKUP(CE45,CA39:CC48,3,FALSE)</f>
        <v>#REF!</v>
      </c>
      <c r="CI45" t="e">
        <f ca="1">CE45</f>
        <v>#REF!</v>
      </c>
      <c r="CJ45" t="e">
        <f ca="1">VLOOKUP(CI45,CE39:CG48,2,FALSE)</f>
        <v>#REF!</v>
      </c>
      <c r="CK45" t="e">
        <f ca="1">VLOOKUP(CI45,CE39:CG48,3,FALSE)</f>
        <v>#REF!</v>
      </c>
      <c r="CM45" t="e">
        <f ca="1">IF(AND(CJ43=CJ45,CK45&gt;CK43),CI43,CI45)</f>
        <v>#REF!</v>
      </c>
      <c r="CN45" t="e">
        <f ca="1">VLOOKUP(CM45,CI39:CK48,2,FALSE)</f>
        <v>#REF!</v>
      </c>
      <c r="CO45" t="e">
        <f ca="1">VLOOKUP(CM45,CI39:CK48,3,FALSE)</f>
        <v>#REF!</v>
      </c>
      <c r="CQ45" t="e">
        <f ca="1">IF(AND(CN44=CN45,CO45&gt;CO44),CM44,CM45)</f>
        <v>#REF!</v>
      </c>
      <c r="CR45" t="e">
        <f ca="1">VLOOKUP(CQ45,CM39:CO48,2,FALSE)</f>
        <v>#REF!</v>
      </c>
      <c r="CS45" t="e">
        <f ca="1">VLOOKUP(CQ45,CM39:CO48,3,FALSE)</f>
        <v>#REF!</v>
      </c>
    </row>
    <row r="51" spans="6:98" x14ac:dyDescent="0.2">
      <c r="F51" t="e">
        <f ca="1">CQ39</f>
        <v>#REF!</v>
      </c>
      <c r="J51" t="e">
        <f t="shared" ref="J51:J57" ca="1" si="87">VLOOKUP(F51,$F$27:$M$36,8,FALSE)</f>
        <v>#REF!</v>
      </c>
      <c r="K51" t="e">
        <f t="shared" ref="K51:K57" ca="1" si="88">VLOOKUP(F51,$F$27:$M$36,6,FALSE)</f>
        <v>#REF!</v>
      </c>
      <c r="L51" t="e">
        <f t="shared" ref="L51:L57" ca="1" si="89">VLOOKUP(F51,$F$27:$M$36,7,FALSE)</f>
        <v>#REF!</v>
      </c>
      <c r="M51" t="e">
        <f t="shared" ref="M51:M57" ca="1" si="90">K51-L51</f>
        <v>#REF!</v>
      </c>
      <c r="O51" t="e">
        <f ca="1">IF(AND(J51=J52,M51=M52,K52&gt;K51),F52,F51)</f>
        <v>#REF!</v>
      </c>
      <c r="P51" t="e">
        <f t="shared" ref="P51:P57" ca="1" si="91">VLOOKUP(O51,$F$51:$M$60,5,FALSE)</f>
        <v>#REF!</v>
      </c>
      <c r="Q51" t="e">
        <f t="shared" ref="Q51:Q57" ca="1" si="92">VLOOKUP(O51,$F$51:$M$60,8,FALSE)</f>
        <v>#REF!</v>
      </c>
      <c r="R51" t="e">
        <f t="shared" ref="R51:R57" ca="1" si="93">VLOOKUP(O51,$F$51:$M$60,6,FALSE)</f>
        <v>#REF!</v>
      </c>
      <c r="S51" t="e">
        <f ca="1">IF(AND(P51=P53,Q51=Q53,R53&gt;R51),O53,O51)</f>
        <v>#REF!</v>
      </c>
      <c r="T51" t="e">
        <f t="shared" ref="T51:T57" ca="1" si="94">VLOOKUP(S51,$O$51:$R$60,2,FALSE)</f>
        <v>#REF!</v>
      </c>
      <c r="U51" t="e">
        <f t="shared" ref="U51:U57" ca="1" si="95">VLOOKUP(S51,$O$51:$R$60,3,FALSE)</f>
        <v>#REF!</v>
      </c>
      <c r="V51" t="e">
        <f t="shared" ref="V51:V57" ca="1" si="96">VLOOKUP(S51,$O$51:$R$60,4,FALSE)</f>
        <v>#REF!</v>
      </c>
      <c r="W51" t="e">
        <f ca="1">IF(AND(T51=T54,U51=U54,V54&gt;V51),S54,S51)</f>
        <v>#REF!</v>
      </c>
      <c r="X51" t="e">
        <f t="shared" ref="X51:X57" ca="1" si="97">VLOOKUP(W51,$S$51:$V$60,2,FALSE)</f>
        <v>#REF!</v>
      </c>
      <c r="Y51" t="e">
        <f t="shared" ref="Y51:Y57" ca="1" si="98">VLOOKUP(W51,$S$51:$V$60,3,FALSE)</f>
        <v>#REF!</v>
      </c>
      <c r="Z51" t="e">
        <f t="shared" ref="Z51:Z57" ca="1" si="99">VLOOKUP(W51,$S$51:$V$60,4,FALSE)</f>
        <v>#REF!</v>
      </c>
      <c r="AA51" t="e">
        <f ca="1">IF(AND(X51=X55,Y51=Y55,Z55&gt;Z51),W55,W51)</f>
        <v>#REF!</v>
      </c>
      <c r="AB51" t="e">
        <f ca="1">VLOOKUP(AA51,W51:Z60,2,FALSE)</f>
        <v>#REF!</v>
      </c>
      <c r="AC51" t="e">
        <f ca="1">VLOOKUP(AA51,W51:Z60,3,FALSE)</f>
        <v>#REF!</v>
      </c>
      <c r="AD51" t="e">
        <f ca="1">VLOOKUP(AA51,W51:Z60,4,FALSE)</f>
        <v>#REF!</v>
      </c>
      <c r="AE51" t="e">
        <f ca="1">IF(AND(AB51=AB56,AC51=AC56,AD56&gt;AD51),AA56,AA51)</f>
        <v>#REF!</v>
      </c>
      <c r="AF51" t="e">
        <f ca="1">VLOOKUP(AE51,AA51:AD60,2,FALSE)</f>
        <v>#REF!</v>
      </c>
      <c r="AG51" t="e">
        <f ca="1">VLOOKUP(AE51,AA51:AD60,3,FALSE)</f>
        <v>#REF!</v>
      </c>
      <c r="AH51" t="e">
        <f ca="1">VLOOKUP(AE51,AA51:AD60,4,FALSE)</f>
        <v>#REF!</v>
      </c>
      <c r="AI51" t="e">
        <f ca="1">IF(AND(AF51=AF57,AG51=AG57,AH57&gt;AH51),AE57,AE51)</f>
        <v>#REF!</v>
      </c>
      <c r="AJ51" t="e">
        <f ca="1">VLOOKUP(AI51,AE51:AH60,2,FALSE)</f>
        <v>#REF!</v>
      </c>
      <c r="AK51" t="e">
        <f ca="1">VLOOKUP(AI51,AE51:AH60,3,FALSE)</f>
        <v>#REF!</v>
      </c>
      <c r="AL51" t="e">
        <f ca="1">VLOOKUP(AI51,AE51:AH60,4,FALSE)</f>
        <v>#REF!</v>
      </c>
      <c r="AM51" t="e">
        <f ca="1">AI51</f>
        <v>#REF!</v>
      </c>
      <c r="AN51" t="e">
        <f ca="1">VLOOKUP(AM51,AI51:AL60,2,FALSE)</f>
        <v>#REF!</v>
      </c>
      <c r="AO51" t="e">
        <f ca="1">VLOOKUP(AM51,AI51:AL60,3,FALSE)</f>
        <v>#REF!</v>
      </c>
      <c r="AP51" t="e">
        <f ca="1">VLOOKUP(AM51,AI51:AL60,4,FALSE)</f>
        <v>#REF!</v>
      </c>
      <c r="AQ51" t="e">
        <f ca="1">AM51</f>
        <v>#REF!</v>
      </c>
      <c r="AR51" t="e">
        <f ca="1">VLOOKUP(AQ51,AM51:AP60,2,FALSE)</f>
        <v>#REF!</v>
      </c>
      <c r="AS51" t="e">
        <f ca="1">VLOOKUP(AQ51,AM51:AP60,3,FALSE)</f>
        <v>#REF!</v>
      </c>
      <c r="AT51" t="e">
        <f ca="1">VLOOKUP(AQ51,AM51:AP60,4,FALSE)</f>
        <v>#REF!</v>
      </c>
      <c r="AU51" t="e">
        <f ca="1">AQ51</f>
        <v>#REF!</v>
      </c>
      <c r="AV51" t="e">
        <f ca="1">VLOOKUP(AU51,AQ51:AT60,2,FALSE)</f>
        <v>#REF!</v>
      </c>
      <c r="AW51" t="e">
        <f ca="1">VLOOKUP(AU51,AQ51:AT60,3,FALSE)</f>
        <v>#REF!</v>
      </c>
      <c r="AX51" t="e">
        <f ca="1">VLOOKUP(AU51,AQ51:AT60,4,FALSE)</f>
        <v>#REF!</v>
      </c>
      <c r="AY51" t="e">
        <f ca="1">AU51</f>
        <v>#REF!</v>
      </c>
      <c r="AZ51" t="e">
        <f ca="1">VLOOKUP(AY51,AU51:AX60,2,FALSE)</f>
        <v>#REF!</v>
      </c>
      <c r="BA51" t="e">
        <f ca="1">VLOOKUP(AY51,AU51:AX60,3,FALSE)</f>
        <v>#REF!</v>
      </c>
      <c r="BB51" t="e">
        <f ca="1">VLOOKUP(AY51,AU51:AX60,4,FALSE)</f>
        <v>#REF!</v>
      </c>
      <c r="BC51" t="e">
        <f ca="1">AY51</f>
        <v>#REF!</v>
      </c>
      <c r="BD51" t="e">
        <f ca="1">VLOOKUP(BC51,AY51:BB60,2,FALSE)</f>
        <v>#REF!</v>
      </c>
      <c r="BE51" t="e">
        <f ca="1">VLOOKUP(BC51,AY51:BB60,3,FALSE)</f>
        <v>#REF!</v>
      </c>
      <c r="BF51" t="e">
        <f ca="1">VLOOKUP(BC51,AY51:BB60,4,FALSE)</f>
        <v>#REF!</v>
      </c>
      <c r="BG51" t="e">
        <f ca="1">BC51</f>
        <v>#REF!</v>
      </c>
      <c r="BH51" t="e">
        <f ca="1">VLOOKUP(BG51,BC51:BF60,2,FALSE)</f>
        <v>#REF!</v>
      </c>
      <c r="BI51" t="e">
        <f ca="1">VLOOKUP(BG51,BC51:BF60,3,FALSE)</f>
        <v>#REF!</v>
      </c>
      <c r="BJ51" t="e">
        <f ca="1">VLOOKUP(BG51,BC51:BF60,4,FALSE)</f>
        <v>#REF!</v>
      </c>
      <c r="BK51" t="e">
        <f ca="1">BG51</f>
        <v>#REF!</v>
      </c>
      <c r="BL51" t="e">
        <f ca="1">VLOOKUP(BK51,BG51:BJ60,2,FALSE)</f>
        <v>#REF!</v>
      </c>
      <c r="BM51" t="e">
        <f ca="1">VLOOKUP(BK51,BG51:BJ60,3,FALSE)</f>
        <v>#REF!</v>
      </c>
      <c r="BN51" t="e">
        <f ca="1">VLOOKUP(BK51,BG51:BJ60,4,FALSE)</f>
        <v>#REF!</v>
      </c>
      <c r="BO51" t="e">
        <f ca="1">BK51</f>
        <v>#REF!</v>
      </c>
      <c r="BP51" t="e">
        <f ca="1">VLOOKUP(BO51,BK51:BN60,2,FALSE)</f>
        <v>#REF!</v>
      </c>
      <c r="BQ51" t="e">
        <f ca="1">VLOOKUP(BO51,BK51:BN60,3,FALSE)</f>
        <v>#REF!</v>
      </c>
      <c r="BR51" t="e">
        <f ca="1">VLOOKUP(BO51,BK51:BN60,4,FALSE)</f>
        <v>#REF!</v>
      </c>
      <c r="BS51" t="e">
        <f ca="1">BO51</f>
        <v>#REF!</v>
      </c>
      <c r="BT51" t="e">
        <f ca="1">VLOOKUP(BS51,BO51:BR60,2,FALSE)</f>
        <v>#REF!</v>
      </c>
      <c r="BU51" t="e">
        <f ca="1">VLOOKUP(BS51,BO51:BR60,3,FALSE)</f>
        <v>#REF!</v>
      </c>
      <c r="BV51" t="e">
        <f ca="1">VLOOKUP(BS51,BO51:BR60,4,FALSE)</f>
        <v>#REF!</v>
      </c>
      <c r="BW51" t="e">
        <f ca="1">BS51</f>
        <v>#REF!</v>
      </c>
      <c r="BX51" t="e">
        <f ca="1">VLOOKUP(BW51,BS51:BV60,2,FALSE)</f>
        <v>#REF!</v>
      </c>
      <c r="BY51" t="e">
        <f ca="1">VLOOKUP(BW51,BS51:BV60,3,FALSE)</f>
        <v>#REF!</v>
      </c>
      <c r="BZ51" t="e">
        <f ca="1">VLOOKUP(BW51,BS51:BV60,4,FALSE)</f>
        <v>#REF!</v>
      </c>
      <c r="CA51" t="e">
        <f ca="1">BW51</f>
        <v>#REF!</v>
      </c>
      <c r="CB51" t="e">
        <f ca="1">VLOOKUP(CA51,BW51:BZ60,2,FALSE)</f>
        <v>#REF!</v>
      </c>
      <c r="CC51" t="e">
        <f ca="1">VLOOKUP(CA51,BW51:BZ60,3,FALSE)</f>
        <v>#REF!</v>
      </c>
      <c r="CD51" t="e">
        <f ca="1">VLOOKUP(CA51,BW51:BZ60,4,FALSE)</f>
        <v>#REF!</v>
      </c>
      <c r="CE51" t="e">
        <f ca="1">CA51</f>
        <v>#REF!</v>
      </c>
      <c r="CF51" t="e">
        <f ca="1">VLOOKUP(CE51,CA51:CD60,2,FALSE)</f>
        <v>#REF!</v>
      </c>
      <c r="CG51" t="e">
        <f ca="1">VLOOKUP(CE51,CA51:CD60,3,FALSE)</f>
        <v>#REF!</v>
      </c>
      <c r="CH51" t="e">
        <f ca="1">VLOOKUP(CE51,CA51:CD60,4,FALSE)</f>
        <v>#REF!</v>
      </c>
      <c r="CI51" t="e">
        <f ca="1">CE51</f>
        <v>#REF!</v>
      </c>
      <c r="CJ51" t="e">
        <f ca="1">VLOOKUP(CI51,CE51:CH60,2,FALSE)</f>
        <v>#REF!</v>
      </c>
      <c r="CK51" t="e">
        <f ca="1">VLOOKUP(CI51,CE51:CH60,3,FALSE)</f>
        <v>#REF!</v>
      </c>
      <c r="CL51" t="e">
        <f ca="1">VLOOKUP(CI51,CE51:CH60,4,FALSE)</f>
        <v>#REF!</v>
      </c>
      <c r="CM51" t="e">
        <f ca="1">CI51</f>
        <v>#REF!</v>
      </c>
      <c r="CN51" t="e">
        <f ca="1">VLOOKUP(CM51,CI51:CL60,2,FALSE)</f>
        <v>#REF!</v>
      </c>
      <c r="CO51" t="e">
        <f ca="1">VLOOKUP(CM51,CI51:CL60,3,FALSE)</f>
        <v>#REF!</v>
      </c>
      <c r="CP51" t="e">
        <f ca="1">VLOOKUP(CM51,CI51:CL60,4,FALSE)</f>
        <v>#REF!</v>
      </c>
      <c r="CQ51" t="e">
        <f ca="1">CM51</f>
        <v>#REF!</v>
      </c>
      <c r="CR51" t="e">
        <f ca="1">VLOOKUP(CQ51,CM51:CP60,2,FALSE)</f>
        <v>#REF!</v>
      </c>
      <c r="CS51" t="e">
        <f ca="1">VLOOKUP(CQ51,CM51:CP60,3,FALSE)</f>
        <v>#REF!</v>
      </c>
      <c r="CT51" t="e">
        <f ca="1">VLOOKUP(CQ51,CM51:CP60,4,FALSE)</f>
        <v>#REF!</v>
      </c>
    </row>
    <row r="52" spans="6:98" x14ac:dyDescent="0.2">
      <c r="F52" t="e">
        <f t="shared" ref="F52:F57" ca="1" si="100">CQ40</f>
        <v>#REF!</v>
      </c>
      <c r="J52" t="e">
        <f t="shared" ca="1" si="87"/>
        <v>#REF!</v>
      </c>
      <c r="K52" t="e">
        <f t="shared" ca="1" si="88"/>
        <v>#REF!</v>
      </c>
      <c r="L52" t="e">
        <f t="shared" ca="1" si="89"/>
        <v>#REF!</v>
      </c>
      <c r="M52" t="e">
        <f t="shared" ca="1" si="90"/>
        <v>#REF!</v>
      </c>
      <c r="O52" t="e">
        <f ca="1">IF(AND(J51=J52,M51=M52,K52&gt;K51),F51,F52)</f>
        <v>#REF!</v>
      </c>
      <c r="P52" t="e">
        <f t="shared" ca="1" si="91"/>
        <v>#REF!</v>
      </c>
      <c r="Q52" t="e">
        <f t="shared" ca="1" si="92"/>
        <v>#REF!</v>
      </c>
      <c r="R52" t="e">
        <f t="shared" ca="1" si="93"/>
        <v>#REF!</v>
      </c>
      <c r="S52" t="e">
        <f ca="1">O52</f>
        <v>#REF!</v>
      </c>
      <c r="T52" t="e">
        <f t="shared" ca="1" si="94"/>
        <v>#REF!</v>
      </c>
      <c r="U52" t="e">
        <f t="shared" ca="1" si="95"/>
        <v>#REF!</v>
      </c>
      <c r="V52" t="e">
        <f t="shared" ca="1" si="96"/>
        <v>#REF!</v>
      </c>
      <c r="W52" t="e">
        <f ca="1">S52</f>
        <v>#REF!</v>
      </c>
      <c r="X52" t="e">
        <f t="shared" ca="1" si="97"/>
        <v>#REF!</v>
      </c>
      <c r="Y52" t="e">
        <f t="shared" ca="1" si="98"/>
        <v>#REF!</v>
      </c>
      <c r="Z52" t="e">
        <f t="shared" ca="1" si="99"/>
        <v>#REF!</v>
      </c>
      <c r="AA52" t="e">
        <f ca="1">W52</f>
        <v>#REF!</v>
      </c>
      <c r="AB52" t="e">
        <f ca="1">VLOOKUP(AA52,W51:Z60,2,FALSE)</f>
        <v>#REF!</v>
      </c>
      <c r="AC52" t="e">
        <f ca="1">VLOOKUP(AA52,W51:Z60,3,FALSE)</f>
        <v>#REF!</v>
      </c>
      <c r="AD52" t="e">
        <f ca="1">VLOOKUP(AA52,W51:Z60,4,FALSE)</f>
        <v>#REF!</v>
      </c>
      <c r="AE52" t="e">
        <f ca="1">AA52</f>
        <v>#REF!</v>
      </c>
      <c r="AF52" t="e">
        <f ca="1">VLOOKUP(AE52,AA51:AD60,2,FALSE)</f>
        <v>#REF!</v>
      </c>
      <c r="AG52" t="e">
        <f ca="1">VLOOKUP(AE52,AA51:AD60,3,FALSE)</f>
        <v>#REF!</v>
      </c>
      <c r="AH52" t="e">
        <f ca="1">VLOOKUP(AE52,AA51:AD60,4,FALSE)</f>
        <v>#REF!</v>
      </c>
      <c r="AI52" t="e">
        <f ca="1">AE52</f>
        <v>#REF!</v>
      </c>
      <c r="AJ52" t="e">
        <f ca="1">VLOOKUP(AI52,AE51:AH60,2,FALSE)</f>
        <v>#REF!</v>
      </c>
      <c r="AK52" t="e">
        <f ca="1">VLOOKUP(AI52,AE51:AH60,3,FALSE)</f>
        <v>#REF!</v>
      </c>
      <c r="AL52" t="e">
        <f ca="1">VLOOKUP(AI52,AE51:AH60,4,FALSE)</f>
        <v>#REF!</v>
      </c>
      <c r="AM52" t="e">
        <f ca="1">IF(AND(AJ52=AJ53,AK52=AK53,AL53&gt;AL52),AI53,AI52)</f>
        <v>#REF!</v>
      </c>
      <c r="AN52" t="e">
        <f ca="1">VLOOKUP(AM52,AI51:AL60,2,FALSE)</f>
        <v>#REF!</v>
      </c>
      <c r="AO52" t="e">
        <f ca="1">VLOOKUP(AM52,AI51:AL60,3,FALSE)</f>
        <v>#REF!</v>
      </c>
      <c r="AP52" t="e">
        <f ca="1">VLOOKUP(AM52,AI51:AL60,4,FALSE)</f>
        <v>#REF!</v>
      </c>
      <c r="AQ52" t="e">
        <f ca="1">IF(AND(AN52=AN54,AO52=AO54,AP54&gt;AP52),AM54,AM52)</f>
        <v>#REF!</v>
      </c>
      <c r="AR52" t="e">
        <f ca="1">VLOOKUP(AQ52,AM51:AP60,2,FALSE)</f>
        <v>#REF!</v>
      </c>
      <c r="AS52" t="e">
        <f ca="1">VLOOKUP(AQ52,AM51:AP60,3,FALSE)</f>
        <v>#REF!</v>
      </c>
      <c r="AT52" t="e">
        <f ca="1">VLOOKUP(AQ52,AM51:AP60,4,FALSE)</f>
        <v>#REF!</v>
      </c>
      <c r="AU52" t="e">
        <f ca="1">IF(AND(AR52=AR55,AS52=AS55,AT55&gt;AT52),AQ55,AQ52)</f>
        <v>#REF!</v>
      </c>
      <c r="AV52" t="e">
        <f ca="1">VLOOKUP(AU52,AQ51:AT60,2,FALSE)</f>
        <v>#REF!</v>
      </c>
      <c r="AW52" t="e">
        <f ca="1">VLOOKUP(AU52,AQ51:AT60,3,FALSE)</f>
        <v>#REF!</v>
      </c>
      <c r="AX52" t="e">
        <f ca="1">VLOOKUP(AU52,AQ51:AT60,4,FALSE)</f>
        <v>#REF!</v>
      </c>
      <c r="AY52" t="e">
        <f ca="1">IF(AND(AV52=AV56,AW52=AW56,AX56&gt;AX52),AU56,AU52)</f>
        <v>#REF!</v>
      </c>
      <c r="AZ52" t="e">
        <f ca="1">VLOOKUP(AY52,AU51:AX60,2,FALSE)</f>
        <v>#REF!</v>
      </c>
      <c r="BA52" t="e">
        <f ca="1">VLOOKUP(AY52,AU51:AX60,3,FALSE)</f>
        <v>#REF!</v>
      </c>
      <c r="BB52" t="e">
        <f ca="1">VLOOKUP(AY52,AU51:AX60,4,FALSE)</f>
        <v>#REF!</v>
      </c>
      <c r="BC52" t="e">
        <f ca="1">IF(AND(AZ52=AZ57,BA52=BA57,BB57&gt;BB52),AY57,AY52)</f>
        <v>#REF!</v>
      </c>
      <c r="BD52" t="e">
        <f ca="1">VLOOKUP(BC52,AY51:BB60,2,FALSE)</f>
        <v>#REF!</v>
      </c>
      <c r="BE52" t="e">
        <f ca="1">VLOOKUP(BC52,AY51:BB60,3,FALSE)</f>
        <v>#REF!</v>
      </c>
      <c r="BF52" t="e">
        <f ca="1">VLOOKUP(BC52,AY51:BB60,4,FALSE)</f>
        <v>#REF!</v>
      </c>
      <c r="BG52" t="e">
        <f ca="1">BC52</f>
        <v>#REF!</v>
      </c>
      <c r="BH52" t="e">
        <f ca="1">VLOOKUP(BG52,BC51:BF60,2,FALSE)</f>
        <v>#REF!</v>
      </c>
      <c r="BI52" t="e">
        <f ca="1">VLOOKUP(BG52,BC51:BF60,3,FALSE)</f>
        <v>#REF!</v>
      </c>
      <c r="BJ52" t="e">
        <f ca="1">VLOOKUP(BG52,BC51:BF60,4,FALSE)</f>
        <v>#REF!</v>
      </c>
      <c r="BK52" t="e">
        <f ca="1">BG52</f>
        <v>#REF!</v>
      </c>
      <c r="BL52" t="e">
        <f ca="1">VLOOKUP(BK52,BG51:BJ60,2,FALSE)</f>
        <v>#REF!</v>
      </c>
      <c r="BM52" t="e">
        <f ca="1">VLOOKUP(BK52,BG51:BJ60,3,FALSE)</f>
        <v>#REF!</v>
      </c>
      <c r="BN52" t="e">
        <f ca="1">VLOOKUP(BK52,BG51:BJ60,4,FALSE)</f>
        <v>#REF!</v>
      </c>
      <c r="BO52" t="e">
        <f ca="1">BK52</f>
        <v>#REF!</v>
      </c>
      <c r="BP52" t="e">
        <f ca="1">VLOOKUP(BO52,BK51:BN60,2,FALSE)</f>
        <v>#REF!</v>
      </c>
      <c r="BQ52" t="e">
        <f ca="1">VLOOKUP(BO52,BK51:BN60,3,FALSE)</f>
        <v>#REF!</v>
      </c>
      <c r="BR52" t="e">
        <f ca="1">VLOOKUP(BO52,BK51:BN60,4,FALSE)</f>
        <v>#REF!</v>
      </c>
      <c r="BS52" t="e">
        <f ca="1">BO52</f>
        <v>#REF!</v>
      </c>
      <c r="BT52" t="e">
        <f ca="1">VLOOKUP(BS52,BO51:BR60,2,FALSE)</f>
        <v>#REF!</v>
      </c>
      <c r="BU52" t="e">
        <f ca="1">VLOOKUP(BS52,BO51:BR60,3,FALSE)</f>
        <v>#REF!</v>
      </c>
      <c r="BV52" t="e">
        <f ca="1">VLOOKUP(BS52,BO51:BR60,4,FALSE)</f>
        <v>#REF!</v>
      </c>
      <c r="BW52" t="e">
        <f ca="1">BS52</f>
        <v>#REF!</v>
      </c>
      <c r="BX52" t="e">
        <f ca="1">VLOOKUP(BW52,BS51:BV60,2,FALSE)</f>
        <v>#REF!</v>
      </c>
      <c r="BY52" t="e">
        <f ca="1">VLOOKUP(BW52,BS51:BV60,3,FALSE)</f>
        <v>#REF!</v>
      </c>
      <c r="BZ52" t="e">
        <f ca="1">VLOOKUP(BW52,BS51:BV60,4,FALSE)</f>
        <v>#REF!</v>
      </c>
      <c r="CA52" t="e">
        <f ca="1">BW52</f>
        <v>#REF!</v>
      </c>
      <c r="CB52" t="e">
        <f ca="1">VLOOKUP(CA52,BW51:BZ60,2,FALSE)</f>
        <v>#REF!</v>
      </c>
      <c r="CC52" t="e">
        <f ca="1">VLOOKUP(CA52,BW51:BZ60,3,FALSE)</f>
        <v>#REF!</v>
      </c>
      <c r="CD52" t="e">
        <f ca="1">VLOOKUP(CA52,BW51:BZ60,4,FALSE)</f>
        <v>#REF!</v>
      </c>
      <c r="CE52" t="e">
        <f ca="1">CA52</f>
        <v>#REF!</v>
      </c>
      <c r="CF52" t="e">
        <f ca="1">VLOOKUP(CE52,CA51:CD60,2,FALSE)</f>
        <v>#REF!</v>
      </c>
      <c r="CG52" t="e">
        <f ca="1">VLOOKUP(CE52,CA51:CD60,3,FALSE)</f>
        <v>#REF!</v>
      </c>
      <c r="CH52" t="e">
        <f ca="1">VLOOKUP(CE52,CA51:CD60,4,FALSE)</f>
        <v>#REF!</v>
      </c>
      <c r="CI52" t="e">
        <f ca="1">CE52</f>
        <v>#REF!</v>
      </c>
      <c r="CJ52" t="e">
        <f ca="1">VLOOKUP(CI52,CE51:CH60,2,FALSE)</f>
        <v>#REF!</v>
      </c>
      <c r="CK52" t="e">
        <f ca="1">VLOOKUP(CI52,CE51:CH60,3,FALSE)</f>
        <v>#REF!</v>
      </c>
      <c r="CL52" t="e">
        <f ca="1">VLOOKUP(CI52,CE51:CH60,4,FALSE)</f>
        <v>#REF!</v>
      </c>
      <c r="CM52" t="e">
        <f ca="1">CI52</f>
        <v>#REF!</v>
      </c>
      <c r="CN52" t="e">
        <f ca="1">VLOOKUP(CM52,CI51:CL60,2,FALSE)</f>
        <v>#REF!</v>
      </c>
      <c r="CO52" t="e">
        <f ca="1">VLOOKUP(CM52,CI51:CL60,3,FALSE)</f>
        <v>#REF!</v>
      </c>
      <c r="CP52" t="e">
        <f ca="1">VLOOKUP(CM52,CI51:CL60,4,FALSE)</f>
        <v>#REF!</v>
      </c>
      <c r="CQ52" t="e">
        <f ca="1">CM52</f>
        <v>#REF!</v>
      </c>
      <c r="CR52" t="e">
        <f ca="1">VLOOKUP(CQ52,CM51:CP60,2,FALSE)</f>
        <v>#REF!</v>
      </c>
      <c r="CS52" t="e">
        <f ca="1">VLOOKUP(CQ52,CM51:CP60,3,FALSE)</f>
        <v>#REF!</v>
      </c>
      <c r="CT52" t="e">
        <f ca="1">VLOOKUP(CQ52,CM51:CP60,4,FALSE)</f>
        <v>#REF!</v>
      </c>
    </row>
    <row r="53" spans="6:98" x14ac:dyDescent="0.2">
      <c r="F53" t="e">
        <f t="shared" ca="1" si="100"/>
        <v>#REF!</v>
      </c>
      <c r="J53" t="e">
        <f t="shared" ca="1" si="87"/>
        <v>#REF!</v>
      </c>
      <c r="K53" t="e">
        <f t="shared" ca="1" si="88"/>
        <v>#REF!</v>
      </c>
      <c r="L53" t="e">
        <f t="shared" ca="1" si="89"/>
        <v>#REF!</v>
      </c>
      <c r="M53" t="e">
        <f t="shared" ca="1" si="90"/>
        <v>#REF!</v>
      </c>
      <c r="O53" t="e">
        <f ca="1">F53</f>
        <v>#REF!</v>
      </c>
      <c r="P53" t="e">
        <f t="shared" ca="1" si="91"/>
        <v>#REF!</v>
      </c>
      <c r="Q53" t="e">
        <f t="shared" ca="1" si="92"/>
        <v>#REF!</v>
      </c>
      <c r="R53" t="e">
        <f t="shared" ca="1" si="93"/>
        <v>#REF!</v>
      </c>
      <c r="S53" t="e">
        <f ca="1">IF(AND(P51=P53,Q51=Q53,R53&gt;R51),O51,O53)</f>
        <v>#REF!</v>
      </c>
      <c r="T53" t="e">
        <f t="shared" ca="1" si="94"/>
        <v>#REF!</v>
      </c>
      <c r="U53" t="e">
        <f t="shared" ca="1" si="95"/>
        <v>#REF!</v>
      </c>
      <c r="V53" t="e">
        <f t="shared" ca="1" si="96"/>
        <v>#REF!</v>
      </c>
      <c r="W53" t="e">
        <f ca="1">S53</f>
        <v>#REF!</v>
      </c>
      <c r="X53" t="e">
        <f t="shared" ca="1" si="97"/>
        <v>#REF!</v>
      </c>
      <c r="Y53" t="e">
        <f t="shared" ca="1" si="98"/>
        <v>#REF!</v>
      </c>
      <c r="Z53" t="e">
        <f t="shared" ca="1" si="99"/>
        <v>#REF!</v>
      </c>
      <c r="AA53" t="e">
        <f ca="1">W53</f>
        <v>#REF!</v>
      </c>
      <c r="AB53" t="e">
        <f ca="1">VLOOKUP(AA53,W51:Z60,2,FALSE)</f>
        <v>#REF!</v>
      </c>
      <c r="AC53" t="e">
        <f ca="1">VLOOKUP(AA53,W51:Z60,3,FALSE)</f>
        <v>#REF!</v>
      </c>
      <c r="AD53" t="e">
        <f ca="1">VLOOKUP(AA53,W51:Z60,4,FALSE)</f>
        <v>#REF!</v>
      </c>
      <c r="AE53" t="e">
        <f ca="1">AA53</f>
        <v>#REF!</v>
      </c>
      <c r="AF53" t="e">
        <f ca="1">VLOOKUP(AE53,AA51:AD60,2,FALSE)</f>
        <v>#REF!</v>
      </c>
      <c r="AG53" t="e">
        <f ca="1">VLOOKUP(AE53,AA51:AD60,3,FALSE)</f>
        <v>#REF!</v>
      </c>
      <c r="AH53" t="e">
        <f ca="1">VLOOKUP(AE53,AA51:AD60,4,FALSE)</f>
        <v>#REF!</v>
      </c>
      <c r="AI53" t="e">
        <f ca="1">AE53</f>
        <v>#REF!</v>
      </c>
      <c r="AJ53" t="e">
        <f ca="1">VLOOKUP(AI53,AE51:AH60,2,FALSE)</f>
        <v>#REF!</v>
      </c>
      <c r="AK53" t="e">
        <f ca="1">VLOOKUP(AI53,AE51:AH60,3,FALSE)</f>
        <v>#REF!</v>
      </c>
      <c r="AL53" t="e">
        <f ca="1">VLOOKUP(AI53,AE51:AH60,4,FALSE)</f>
        <v>#REF!</v>
      </c>
      <c r="AM53" t="e">
        <f ca="1">IF(AND(AJ52=AJ53,AK52=AK53,AL53&gt;AL52),AI52,AI53)</f>
        <v>#REF!</v>
      </c>
      <c r="AN53" t="e">
        <f ca="1">VLOOKUP(AM53,AI51:AL60,2,FALSE)</f>
        <v>#REF!</v>
      </c>
      <c r="AO53" t="e">
        <f ca="1">VLOOKUP(AM53,AI51:AL60,3,FALSE)</f>
        <v>#REF!</v>
      </c>
      <c r="AP53" t="e">
        <f ca="1">VLOOKUP(AM53,AI51:AL60,4,FALSE)</f>
        <v>#REF!</v>
      </c>
      <c r="AQ53" t="e">
        <f ca="1">AM53</f>
        <v>#REF!</v>
      </c>
      <c r="AR53" t="e">
        <f ca="1">VLOOKUP(AQ53,AM51:AP60,2,FALSE)</f>
        <v>#REF!</v>
      </c>
      <c r="AS53" t="e">
        <f ca="1">VLOOKUP(AQ53,AM51:AP60,3,FALSE)</f>
        <v>#REF!</v>
      </c>
      <c r="AT53" t="e">
        <f ca="1">VLOOKUP(AQ53,AM51:AP60,4,FALSE)</f>
        <v>#REF!</v>
      </c>
      <c r="AU53" t="e">
        <f ca="1">AQ53</f>
        <v>#REF!</v>
      </c>
      <c r="AV53" t="e">
        <f ca="1">VLOOKUP(AU53,AQ51:AT60,2,FALSE)</f>
        <v>#REF!</v>
      </c>
      <c r="AW53" t="e">
        <f ca="1">VLOOKUP(AU53,AQ51:AT60,3,FALSE)</f>
        <v>#REF!</v>
      </c>
      <c r="AX53" t="e">
        <f ca="1">VLOOKUP(AU53,AQ51:AT60,4,FALSE)</f>
        <v>#REF!</v>
      </c>
      <c r="AY53" t="e">
        <f ca="1">AU53</f>
        <v>#REF!</v>
      </c>
      <c r="AZ53" t="e">
        <f ca="1">VLOOKUP(AY53,AU51:AX60,2,FALSE)</f>
        <v>#REF!</v>
      </c>
      <c r="BA53" t="e">
        <f ca="1">VLOOKUP(AY53,AU51:AX60,3,FALSE)</f>
        <v>#REF!</v>
      </c>
      <c r="BB53" t="e">
        <f ca="1">VLOOKUP(AY53,AU51:AX60,4,FALSE)</f>
        <v>#REF!</v>
      </c>
      <c r="BC53" t="e">
        <f ca="1">AY53</f>
        <v>#REF!</v>
      </c>
      <c r="BD53" t="e">
        <f ca="1">VLOOKUP(BC53,AY51:BB60,2,FALSE)</f>
        <v>#REF!</v>
      </c>
      <c r="BE53" t="e">
        <f ca="1">VLOOKUP(BC53,AY51:BB60,3,FALSE)</f>
        <v>#REF!</v>
      </c>
      <c r="BF53" t="e">
        <f ca="1">VLOOKUP(BC53,AY51:BB60,4,FALSE)</f>
        <v>#REF!</v>
      </c>
      <c r="BG53" t="e">
        <f ca="1">IF(AND(BD53=BD54,BE53=BE54,BF54&gt;BF53),BC54,BC53)</f>
        <v>#REF!</v>
      </c>
      <c r="BH53" t="e">
        <f ca="1">VLOOKUP(BG53,BC51:BF60,2,FALSE)</f>
        <v>#REF!</v>
      </c>
      <c r="BI53" t="e">
        <f ca="1">VLOOKUP(BG53,BC51:BF60,3,FALSE)</f>
        <v>#REF!</v>
      </c>
      <c r="BJ53" t="e">
        <f ca="1">VLOOKUP(BG53,BC51:BF60,4,FALSE)</f>
        <v>#REF!</v>
      </c>
      <c r="BK53" t="e">
        <f ca="1">IF(AND(BH53=BH55,BI53=BI55,BJ55&gt;BJ53),BG55,BG53)</f>
        <v>#REF!</v>
      </c>
      <c r="BL53" t="e">
        <f ca="1">VLOOKUP(BK53,BG51:BJ60,2,FALSE)</f>
        <v>#REF!</v>
      </c>
      <c r="BM53" t="e">
        <f ca="1">VLOOKUP(BK53,BG51:BJ60,3,FALSE)</f>
        <v>#REF!</v>
      </c>
      <c r="BN53" t="e">
        <f ca="1">VLOOKUP(BK53,BG51:BJ60,4,FALSE)</f>
        <v>#REF!</v>
      </c>
      <c r="BO53" t="e">
        <f ca="1">IF(AND(BL53=BL56,BM53=BM56,BN56&gt;BN53),BK56,BK53)</f>
        <v>#REF!</v>
      </c>
      <c r="BP53" t="e">
        <f ca="1">VLOOKUP(BO53,BK51:BN60,2,FALSE)</f>
        <v>#REF!</v>
      </c>
      <c r="BQ53" t="e">
        <f ca="1">VLOOKUP(BO53,BK51:BN60,3,FALSE)</f>
        <v>#REF!</v>
      </c>
      <c r="BR53" t="e">
        <f ca="1">VLOOKUP(BO53,BK51:BN60,4,FALSE)</f>
        <v>#REF!</v>
      </c>
      <c r="BS53" t="e">
        <f ca="1">IF(AND(BP53=BP57,BQ53=BQ57,BR57&gt;BR53),BO57,BO53)</f>
        <v>#REF!</v>
      </c>
      <c r="BT53" t="e">
        <f ca="1">VLOOKUP(BS53,BO51:BR60,2,FALSE)</f>
        <v>#REF!</v>
      </c>
      <c r="BU53" t="e">
        <f ca="1">VLOOKUP(BS53,BO51:BR60,3,FALSE)</f>
        <v>#REF!</v>
      </c>
      <c r="BV53" t="e">
        <f ca="1">VLOOKUP(BS53,BO51:BR60,4,FALSE)</f>
        <v>#REF!</v>
      </c>
      <c r="BW53" t="e">
        <f ca="1">BS53</f>
        <v>#REF!</v>
      </c>
      <c r="BX53" t="e">
        <f ca="1">VLOOKUP(BW53,BS51:BV60,2,FALSE)</f>
        <v>#REF!</v>
      </c>
      <c r="BY53" t="e">
        <f ca="1">VLOOKUP(BW53,BS51:BV60,3,FALSE)</f>
        <v>#REF!</v>
      </c>
      <c r="BZ53" t="e">
        <f ca="1">VLOOKUP(BW53,BS51:BV60,4,FALSE)</f>
        <v>#REF!</v>
      </c>
      <c r="CA53" t="e">
        <f ca="1">BW53</f>
        <v>#REF!</v>
      </c>
      <c r="CB53" t="e">
        <f ca="1">VLOOKUP(CA53,BW51:BZ60,2,FALSE)</f>
        <v>#REF!</v>
      </c>
      <c r="CC53" t="e">
        <f ca="1">VLOOKUP(CA53,BW51:BZ60,3,FALSE)</f>
        <v>#REF!</v>
      </c>
      <c r="CD53" t="e">
        <f ca="1">VLOOKUP(CA53,BW51:BZ60,4,FALSE)</f>
        <v>#REF!</v>
      </c>
      <c r="CE53" t="e">
        <f ca="1">CA53</f>
        <v>#REF!</v>
      </c>
      <c r="CF53" t="e">
        <f ca="1">VLOOKUP(CE53,CA51:CD60,2,FALSE)</f>
        <v>#REF!</v>
      </c>
      <c r="CG53" t="e">
        <f ca="1">VLOOKUP(CE53,CA51:CD60,3,FALSE)</f>
        <v>#REF!</v>
      </c>
      <c r="CH53" t="e">
        <f ca="1">VLOOKUP(CE53,CA51:CD60,4,FALSE)</f>
        <v>#REF!</v>
      </c>
      <c r="CI53" t="e">
        <f ca="1">CE53</f>
        <v>#REF!</v>
      </c>
      <c r="CJ53" t="e">
        <f ca="1">VLOOKUP(CI53,CE51:CH60,2,FALSE)</f>
        <v>#REF!</v>
      </c>
      <c r="CK53" t="e">
        <f ca="1">VLOOKUP(CI53,CE51:CH60,3,FALSE)</f>
        <v>#REF!</v>
      </c>
      <c r="CL53" t="e">
        <f ca="1">VLOOKUP(CI53,CE51:CH60,4,FALSE)</f>
        <v>#REF!</v>
      </c>
      <c r="CM53" t="e">
        <f ca="1">CI53</f>
        <v>#REF!</v>
      </c>
      <c r="CN53" t="e">
        <f ca="1">VLOOKUP(CM53,CI51:CL60,2,FALSE)</f>
        <v>#REF!</v>
      </c>
      <c r="CO53" t="e">
        <f ca="1">VLOOKUP(CM53,CI51:CL60,3,FALSE)</f>
        <v>#REF!</v>
      </c>
      <c r="CP53" t="e">
        <f ca="1">VLOOKUP(CM53,CI51:CL60,4,FALSE)</f>
        <v>#REF!</v>
      </c>
      <c r="CQ53" t="e">
        <f ca="1">CM53</f>
        <v>#REF!</v>
      </c>
      <c r="CR53" t="e">
        <f ca="1">VLOOKUP(CQ53,CM51:CP60,2,FALSE)</f>
        <v>#REF!</v>
      </c>
      <c r="CS53" t="e">
        <f ca="1">VLOOKUP(CQ53,CM51:CP60,3,FALSE)</f>
        <v>#REF!</v>
      </c>
      <c r="CT53" t="e">
        <f ca="1">VLOOKUP(CQ53,CM51:CP60,4,FALSE)</f>
        <v>#REF!</v>
      </c>
    </row>
    <row r="54" spans="6:98" x14ac:dyDescent="0.2">
      <c r="F54" t="e">
        <f t="shared" ca="1" si="100"/>
        <v>#REF!</v>
      </c>
      <c r="J54" t="e">
        <f t="shared" ca="1" si="87"/>
        <v>#REF!</v>
      </c>
      <c r="K54" t="e">
        <f t="shared" ca="1" si="88"/>
        <v>#REF!</v>
      </c>
      <c r="L54" t="e">
        <f t="shared" ca="1" si="89"/>
        <v>#REF!</v>
      </c>
      <c r="M54" t="e">
        <f t="shared" ca="1" si="90"/>
        <v>#REF!</v>
      </c>
      <c r="O54" t="e">
        <f ca="1">F54</f>
        <v>#REF!</v>
      </c>
      <c r="P54" t="e">
        <f t="shared" ca="1" si="91"/>
        <v>#REF!</v>
      </c>
      <c r="Q54" t="e">
        <f t="shared" ca="1" si="92"/>
        <v>#REF!</v>
      </c>
      <c r="R54" t="e">
        <f t="shared" ca="1" si="93"/>
        <v>#REF!</v>
      </c>
      <c r="S54" t="e">
        <f ca="1">O54</f>
        <v>#REF!</v>
      </c>
      <c r="T54" t="e">
        <f t="shared" ca="1" si="94"/>
        <v>#REF!</v>
      </c>
      <c r="U54" t="e">
        <f t="shared" ca="1" si="95"/>
        <v>#REF!</v>
      </c>
      <c r="V54" t="e">
        <f t="shared" ca="1" si="96"/>
        <v>#REF!</v>
      </c>
      <c r="W54" t="e">
        <f ca="1">IF(AND(T51=T54,U51=U54,V54&gt;V51),S51,S54)</f>
        <v>#REF!</v>
      </c>
      <c r="X54" t="e">
        <f t="shared" ca="1" si="97"/>
        <v>#REF!</v>
      </c>
      <c r="Y54" t="e">
        <f t="shared" ca="1" si="98"/>
        <v>#REF!</v>
      </c>
      <c r="Z54" t="e">
        <f t="shared" ca="1" si="99"/>
        <v>#REF!</v>
      </c>
      <c r="AA54" t="e">
        <f ca="1">W54</f>
        <v>#REF!</v>
      </c>
      <c r="AB54" t="e">
        <f ca="1">VLOOKUP(AA54,W51:Z60,2,FALSE)</f>
        <v>#REF!</v>
      </c>
      <c r="AC54" t="e">
        <f ca="1">VLOOKUP(AA54,W51:Z60,3,FALSE)</f>
        <v>#REF!</v>
      </c>
      <c r="AD54" t="e">
        <f ca="1">VLOOKUP(AA54,W51:Z60,4,FALSE)</f>
        <v>#REF!</v>
      </c>
      <c r="AE54" t="e">
        <f ca="1">AA54</f>
        <v>#REF!</v>
      </c>
      <c r="AF54" t="e">
        <f ca="1">VLOOKUP(AE54,AA51:AD60,2,FALSE)</f>
        <v>#REF!</v>
      </c>
      <c r="AG54" t="e">
        <f ca="1">VLOOKUP(AE54,AA51:AD60,3,FALSE)</f>
        <v>#REF!</v>
      </c>
      <c r="AH54" t="e">
        <f ca="1">VLOOKUP(AE54,AA51:AD60,4,FALSE)</f>
        <v>#REF!</v>
      </c>
      <c r="AI54" t="e">
        <f ca="1">AE54</f>
        <v>#REF!</v>
      </c>
      <c r="AJ54" t="e">
        <f ca="1">VLOOKUP(AI54,AE51:AH60,2,FALSE)</f>
        <v>#REF!</v>
      </c>
      <c r="AK54" t="e">
        <f ca="1">VLOOKUP(AI54,AE51:AH60,3,FALSE)</f>
        <v>#REF!</v>
      </c>
      <c r="AL54" t="e">
        <f ca="1">VLOOKUP(AI54,AE51:AH60,4,FALSE)</f>
        <v>#REF!</v>
      </c>
      <c r="AM54" t="e">
        <f ca="1">AI54</f>
        <v>#REF!</v>
      </c>
      <c r="AN54" t="e">
        <f ca="1">VLOOKUP(AM54,AI51:AL60,2,FALSE)</f>
        <v>#REF!</v>
      </c>
      <c r="AO54" t="e">
        <f ca="1">VLOOKUP(AM54,AI51:AL60,3,FALSE)</f>
        <v>#REF!</v>
      </c>
      <c r="AP54" t="e">
        <f ca="1">VLOOKUP(AM54,AI51:AL60,4,FALSE)</f>
        <v>#REF!</v>
      </c>
      <c r="AQ54" t="e">
        <f ca="1">IF(AND(AN52=AN54,AO52=AO54,AP54&gt;AP52),AM52,AM54)</f>
        <v>#REF!</v>
      </c>
      <c r="AR54" t="e">
        <f ca="1">VLOOKUP(AQ54,AM51:AP60,2,FALSE)</f>
        <v>#REF!</v>
      </c>
      <c r="AS54" t="e">
        <f ca="1">VLOOKUP(AQ54,AM51:AP60,3,FALSE)</f>
        <v>#REF!</v>
      </c>
      <c r="AT54" t="e">
        <f ca="1">VLOOKUP(AQ54,AM51:AP60,4,FALSE)</f>
        <v>#REF!</v>
      </c>
      <c r="AU54" t="e">
        <f ca="1">AQ54</f>
        <v>#REF!</v>
      </c>
      <c r="AV54" t="e">
        <f ca="1">VLOOKUP(AU54,AQ51:AT60,2,FALSE)</f>
        <v>#REF!</v>
      </c>
      <c r="AW54" t="e">
        <f ca="1">VLOOKUP(AU54,AQ51:AT60,3,FALSE)</f>
        <v>#REF!</v>
      </c>
      <c r="AX54" t="e">
        <f ca="1">VLOOKUP(AU54,AQ51:AT60,4,FALSE)</f>
        <v>#REF!</v>
      </c>
      <c r="AY54" t="e">
        <f ca="1">AU54</f>
        <v>#REF!</v>
      </c>
      <c r="AZ54" t="e">
        <f ca="1">VLOOKUP(AY54,AU51:AX60,2,FALSE)</f>
        <v>#REF!</v>
      </c>
      <c r="BA54" t="e">
        <f ca="1">VLOOKUP(AY54,AU51:AX60,3,FALSE)</f>
        <v>#REF!</v>
      </c>
      <c r="BB54" t="e">
        <f ca="1">VLOOKUP(AY54,AU51:AX60,4,FALSE)</f>
        <v>#REF!</v>
      </c>
      <c r="BC54" t="e">
        <f ca="1">AY54</f>
        <v>#REF!</v>
      </c>
      <c r="BD54" t="e">
        <f ca="1">VLOOKUP(BC54,AY51:BB60,2,FALSE)</f>
        <v>#REF!</v>
      </c>
      <c r="BE54" t="e">
        <f ca="1">VLOOKUP(BC54,AY51:BB60,3,FALSE)</f>
        <v>#REF!</v>
      </c>
      <c r="BF54" t="e">
        <f ca="1">VLOOKUP(BC54,AY51:BB60,4,FALSE)</f>
        <v>#REF!</v>
      </c>
      <c r="BG54" t="e">
        <f ca="1">IF(AND(BD53=BD54,BE53=BE54,BF54&gt;BF53),BC53,BC54)</f>
        <v>#REF!</v>
      </c>
      <c r="BH54" t="e">
        <f ca="1">VLOOKUP(BG54,BC51:BF60,2,FALSE)</f>
        <v>#REF!</v>
      </c>
      <c r="BI54" t="e">
        <f ca="1">VLOOKUP(BG54,BC51:BF60,3,FALSE)</f>
        <v>#REF!</v>
      </c>
      <c r="BJ54" t="e">
        <f ca="1">VLOOKUP(BG54,BC51:BF60,4,FALSE)</f>
        <v>#REF!</v>
      </c>
      <c r="BK54" t="e">
        <f ca="1">BG54</f>
        <v>#REF!</v>
      </c>
      <c r="BL54" t="e">
        <f ca="1">VLOOKUP(BK54,BG51:BJ60,2,FALSE)</f>
        <v>#REF!</v>
      </c>
      <c r="BM54" t="e">
        <f ca="1">VLOOKUP(BK54,BG51:BJ60,3,FALSE)</f>
        <v>#REF!</v>
      </c>
      <c r="BN54" t="e">
        <f ca="1">VLOOKUP(BK54,BG51:BJ60,4,FALSE)</f>
        <v>#REF!</v>
      </c>
      <c r="BO54" t="e">
        <f ca="1">BK54</f>
        <v>#REF!</v>
      </c>
      <c r="BP54" t="e">
        <f ca="1">VLOOKUP(BO54,BK51:BN60,2,FALSE)</f>
        <v>#REF!</v>
      </c>
      <c r="BQ54" t="e">
        <f ca="1">VLOOKUP(BO54,BK51:BN60,3,FALSE)</f>
        <v>#REF!</v>
      </c>
      <c r="BR54" t="e">
        <f ca="1">VLOOKUP(BO54,BK51:BN60,4,FALSE)</f>
        <v>#REF!</v>
      </c>
      <c r="BS54" t="e">
        <f ca="1">BO54</f>
        <v>#REF!</v>
      </c>
      <c r="BT54" t="e">
        <f ca="1">VLOOKUP(BS54,BO51:BR60,2,FALSE)</f>
        <v>#REF!</v>
      </c>
      <c r="BU54" t="e">
        <f ca="1">VLOOKUP(BS54,BO51:BR60,3,FALSE)</f>
        <v>#REF!</v>
      </c>
      <c r="BV54" t="e">
        <f ca="1">VLOOKUP(BS54,BO51:BR60,4,FALSE)</f>
        <v>#REF!</v>
      </c>
      <c r="BW54" t="e">
        <f ca="1">IF(AND(BT54=BT55,BU54=BU55,BV55&gt;BV54),BS55,BS54)</f>
        <v>#REF!</v>
      </c>
      <c r="BX54" t="e">
        <f ca="1">VLOOKUP(BW54,BS51:BV60,2,FALSE)</f>
        <v>#REF!</v>
      </c>
      <c r="BY54" t="e">
        <f ca="1">VLOOKUP(BW54,BS51:BV60,3,FALSE)</f>
        <v>#REF!</v>
      </c>
      <c r="BZ54" t="e">
        <f ca="1">VLOOKUP(BW54,BS51:BV60,4,FALSE)</f>
        <v>#REF!</v>
      </c>
      <c r="CA54" t="e">
        <f ca="1">IF(AND(BX54=BX56,BY54=BY56,BZ56&gt;BZ54),BW56,BW54)</f>
        <v>#REF!</v>
      </c>
      <c r="CB54" t="e">
        <f ca="1">VLOOKUP(CA54,BW51:BZ60,2,FALSE)</f>
        <v>#REF!</v>
      </c>
      <c r="CC54" t="e">
        <f ca="1">VLOOKUP(CA54,BW51:BZ60,3,FALSE)</f>
        <v>#REF!</v>
      </c>
      <c r="CD54" t="e">
        <f ca="1">VLOOKUP(CA54,BW51:BZ60,4,FALSE)</f>
        <v>#REF!</v>
      </c>
      <c r="CE54" t="e">
        <f ca="1">IF(AND(CB54=CB57,CC54=CC57,CD57&gt;CD54),CA57,CA54)</f>
        <v>#REF!</v>
      </c>
      <c r="CF54" t="e">
        <f ca="1">VLOOKUP(CE54,CA51:CD60,2,FALSE)</f>
        <v>#REF!</v>
      </c>
      <c r="CG54" t="e">
        <f ca="1">VLOOKUP(CE54,CA51:CD60,3,FALSE)</f>
        <v>#REF!</v>
      </c>
      <c r="CH54" t="e">
        <f ca="1">VLOOKUP(CE54,CA51:CD60,4,FALSE)</f>
        <v>#REF!</v>
      </c>
      <c r="CI54" t="e">
        <f ca="1">CE54</f>
        <v>#REF!</v>
      </c>
      <c r="CJ54" t="e">
        <f ca="1">VLOOKUP(CI54,CE51:CH60,2,FALSE)</f>
        <v>#REF!</v>
      </c>
      <c r="CK54" t="e">
        <f ca="1">VLOOKUP(CI54,CE51:CH60,3,FALSE)</f>
        <v>#REF!</v>
      </c>
      <c r="CL54" t="e">
        <f ca="1">VLOOKUP(CI54,CE51:CH60,4,FALSE)</f>
        <v>#REF!</v>
      </c>
      <c r="CM54" t="e">
        <f ca="1">CI54</f>
        <v>#REF!</v>
      </c>
      <c r="CN54" t="e">
        <f ca="1">VLOOKUP(CM54,CI51:CL60,2,FALSE)</f>
        <v>#REF!</v>
      </c>
      <c r="CO54" t="e">
        <f ca="1">VLOOKUP(CM54,CI51:CL60,3,FALSE)</f>
        <v>#REF!</v>
      </c>
      <c r="CP54" t="e">
        <f ca="1">VLOOKUP(CM54,CI51:CL60,4,FALSE)</f>
        <v>#REF!</v>
      </c>
      <c r="CQ54" t="e">
        <f ca="1">CM54</f>
        <v>#REF!</v>
      </c>
      <c r="CR54" t="e">
        <f ca="1">VLOOKUP(CQ54,CM51:CP60,2,FALSE)</f>
        <v>#REF!</v>
      </c>
      <c r="CS54" t="e">
        <f ca="1">VLOOKUP(CQ54,CM51:CP60,3,FALSE)</f>
        <v>#REF!</v>
      </c>
      <c r="CT54" t="e">
        <f ca="1">VLOOKUP(CQ54,CM51:CP60,4,FALSE)</f>
        <v>#REF!</v>
      </c>
    </row>
    <row r="55" spans="6:98" x14ac:dyDescent="0.2">
      <c r="F55" t="e">
        <f t="shared" ca="1" si="100"/>
        <v>#REF!</v>
      </c>
      <c r="J55" t="e">
        <f t="shared" ca="1" si="87"/>
        <v>#REF!</v>
      </c>
      <c r="K55" t="e">
        <f t="shared" ca="1" si="88"/>
        <v>#REF!</v>
      </c>
      <c r="L55" t="e">
        <f t="shared" ca="1" si="89"/>
        <v>#REF!</v>
      </c>
      <c r="M55" t="e">
        <f t="shared" ca="1" si="90"/>
        <v>#REF!</v>
      </c>
      <c r="O55" t="e">
        <f ca="1">F55</f>
        <v>#REF!</v>
      </c>
      <c r="P55" t="e">
        <f t="shared" ca="1" si="91"/>
        <v>#REF!</v>
      </c>
      <c r="Q55" t="e">
        <f t="shared" ca="1" si="92"/>
        <v>#REF!</v>
      </c>
      <c r="R55" t="e">
        <f t="shared" ca="1" si="93"/>
        <v>#REF!</v>
      </c>
      <c r="S55" t="e">
        <f ca="1">O55</f>
        <v>#REF!</v>
      </c>
      <c r="T55" t="e">
        <f t="shared" ca="1" si="94"/>
        <v>#REF!</v>
      </c>
      <c r="U55" t="e">
        <f t="shared" ca="1" si="95"/>
        <v>#REF!</v>
      </c>
      <c r="V55" t="e">
        <f t="shared" ca="1" si="96"/>
        <v>#REF!</v>
      </c>
      <c r="W55" t="e">
        <f ca="1">S55</f>
        <v>#REF!</v>
      </c>
      <c r="X55" t="e">
        <f t="shared" ca="1" si="97"/>
        <v>#REF!</v>
      </c>
      <c r="Y55" t="e">
        <f t="shared" ca="1" si="98"/>
        <v>#REF!</v>
      </c>
      <c r="Z55" t="e">
        <f t="shared" ca="1" si="99"/>
        <v>#REF!</v>
      </c>
      <c r="AA55" t="e">
        <f ca="1">IF(AND(X51=X55,Y51=Y55,Z55&gt;Z51),W51,W55)</f>
        <v>#REF!</v>
      </c>
      <c r="AB55" t="e">
        <f ca="1">VLOOKUP(AA55,W51:Z60,2,FALSE)</f>
        <v>#REF!</v>
      </c>
      <c r="AC55" t="e">
        <f ca="1">VLOOKUP(AA55,W51:Z60,3,FALSE)</f>
        <v>#REF!</v>
      </c>
      <c r="AD55" t="e">
        <f ca="1">VLOOKUP(AA55,W51:Z60,4,FALSE)</f>
        <v>#REF!</v>
      </c>
      <c r="AE55" t="e">
        <f ca="1">AA55</f>
        <v>#REF!</v>
      </c>
      <c r="AF55" t="e">
        <f ca="1">VLOOKUP(AE55,AA51:AD60,2,FALSE)</f>
        <v>#REF!</v>
      </c>
      <c r="AG55" t="e">
        <f ca="1">VLOOKUP(AE55,AA51:AD60,3,FALSE)</f>
        <v>#REF!</v>
      </c>
      <c r="AH55" t="e">
        <f ca="1">VLOOKUP(AE55,AA51:AD60,4,FALSE)</f>
        <v>#REF!</v>
      </c>
      <c r="AI55" t="e">
        <f ca="1">AE55</f>
        <v>#REF!</v>
      </c>
      <c r="AJ55" t="e">
        <f ca="1">VLOOKUP(AI55,AE51:AH60,2,FALSE)</f>
        <v>#REF!</v>
      </c>
      <c r="AK55" t="e">
        <f ca="1">VLOOKUP(AI55,AE51:AH60,3,FALSE)</f>
        <v>#REF!</v>
      </c>
      <c r="AL55" t="e">
        <f ca="1">VLOOKUP(AI55,AE51:AH60,4,FALSE)</f>
        <v>#REF!</v>
      </c>
      <c r="AM55" t="e">
        <f ca="1">AI55</f>
        <v>#REF!</v>
      </c>
      <c r="AN55" t="e">
        <f ca="1">VLOOKUP(AM55,AI51:AL60,2,FALSE)</f>
        <v>#REF!</v>
      </c>
      <c r="AO55" t="e">
        <f ca="1">VLOOKUP(AM55,AI51:AL60,3,FALSE)</f>
        <v>#REF!</v>
      </c>
      <c r="AP55" t="e">
        <f ca="1">VLOOKUP(AM55,AI51:AL60,4,FALSE)</f>
        <v>#REF!</v>
      </c>
      <c r="AQ55" t="e">
        <f ca="1">AM55</f>
        <v>#REF!</v>
      </c>
      <c r="AR55" t="e">
        <f ca="1">VLOOKUP(AQ55,AM51:AP60,2,FALSE)</f>
        <v>#REF!</v>
      </c>
      <c r="AS55" t="e">
        <f ca="1">VLOOKUP(AQ55,AM51:AP60,3,FALSE)</f>
        <v>#REF!</v>
      </c>
      <c r="AT55" t="e">
        <f ca="1">VLOOKUP(AQ55,AM51:AP60,4,FALSE)</f>
        <v>#REF!</v>
      </c>
      <c r="AU55" t="e">
        <f ca="1">IF(AND(AR52=AR55,AS52=AS55,AT55&gt;AT52),AQ52,AQ55)</f>
        <v>#REF!</v>
      </c>
      <c r="AV55" t="e">
        <f ca="1">VLOOKUP(AU55,AQ51:AT60,2,FALSE)</f>
        <v>#REF!</v>
      </c>
      <c r="AW55" t="e">
        <f ca="1">VLOOKUP(AU55,AQ51:AT60,3,FALSE)</f>
        <v>#REF!</v>
      </c>
      <c r="AX55" t="e">
        <f ca="1">VLOOKUP(AU55,AQ51:AT60,4,FALSE)</f>
        <v>#REF!</v>
      </c>
      <c r="AY55" t="e">
        <f ca="1">AU55</f>
        <v>#REF!</v>
      </c>
      <c r="AZ55" t="e">
        <f ca="1">VLOOKUP(AY55,AU51:AX60,2,FALSE)</f>
        <v>#REF!</v>
      </c>
      <c r="BA55" t="e">
        <f ca="1">VLOOKUP(AY55,AU51:AX60,3,FALSE)</f>
        <v>#REF!</v>
      </c>
      <c r="BB55" t="e">
        <f ca="1">VLOOKUP(AY55,AU51:AX60,4,FALSE)</f>
        <v>#REF!</v>
      </c>
      <c r="BC55" t="e">
        <f ca="1">AY55</f>
        <v>#REF!</v>
      </c>
      <c r="BD55" t="e">
        <f ca="1">VLOOKUP(BC55,AY51:BB60,2,FALSE)</f>
        <v>#REF!</v>
      </c>
      <c r="BE55" t="e">
        <f ca="1">VLOOKUP(BC55,AY51:BB60,3,FALSE)</f>
        <v>#REF!</v>
      </c>
      <c r="BF55" t="e">
        <f ca="1">VLOOKUP(BC55,AY51:BB60,4,FALSE)</f>
        <v>#REF!</v>
      </c>
      <c r="BG55" t="e">
        <f ca="1">BC55</f>
        <v>#REF!</v>
      </c>
      <c r="BH55" t="e">
        <f ca="1">VLOOKUP(BG55,BC51:BF60,2,FALSE)</f>
        <v>#REF!</v>
      </c>
      <c r="BI55" t="e">
        <f ca="1">VLOOKUP(BG55,BC51:BF60,3,FALSE)</f>
        <v>#REF!</v>
      </c>
      <c r="BJ55" t="e">
        <f ca="1">VLOOKUP(BG55,BC51:BF60,4,FALSE)</f>
        <v>#REF!</v>
      </c>
      <c r="BK55" t="e">
        <f ca="1">IF(AND(BH53=BH55,BI53=BI55,BJ55&gt;BJ53),BG53,BG55)</f>
        <v>#REF!</v>
      </c>
      <c r="BL55" t="e">
        <f ca="1">VLOOKUP(BK55,BG51:BJ60,2,FALSE)</f>
        <v>#REF!</v>
      </c>
      <c r="BM55" t="e">
        <f ca="1">VLOOKUP(BK55,BG51:BJ60,3,FALSE)</f>
        <v>#REF!</v>
      </c>
      <c r="BN55" t="e">
        <f ca="1">VLOOKUP(BK55,BG51:BJ60,4,FALSE)</f>
        <v>#REF!</v>
      </c>
      <c r="BO55" t="e">
        <f ca="1">BK55</f>
        <v>#REF!</v>
      </c>
      <c r="BP55" t="e">
        <f ca="1">VLOOKUP(BO55,BK51:BN60,2,FALSE)</f>
        <v>#REF!</v>
      </c>
      <c r="BQ55" t="e">
        <f ca="1">VLOOKUP(BO55,BK51:BN60,3,FALSE)</f>
        <v>#REF!</v>
      </c>
      <c r="BR55" t="e">
        <f ca="1">VLOOKUP(BO55,BK51:BN60,4,FALSE)</f>
        <v>#REF!</v>
      </c>
      <c r="BS55" t="e">
        <f ca="1">BO55</f>
        <v>#REF!</v>
      </c>
      <c r="BT55" t="e">
        <f ca="1">VLOOKUP(BS55,BO51:BR60,2,FALSE)</f>
        <v>#REF!</v>
      </c>
      <c r="BU55" t="e">
        <f ca="1">VLOOKUP(BS55,BO51:BR60,3,FALSE)</f>
        <v>#REF!</v>
      </c>
      <c r="BV55" t="e">
        <f ca="1">VLOOKUP(BS55,BO51:BR60,4,FALSE)</f>
        <v>#REF!</v>
      </c>
      <c r="BW55" t="e">
        <f ca="1">IF(AND(BT54=BT55,BU54=BU55,BV55&gt;BV54),BS54,BS55)</f>
        <v>#REF!</v>
      </c>
      <c r="BX55" t="e">
        <f ca="1">VLOOKUP(BW55,BS51:BV60,2,FALSE)</f>
        <v>#REF!</v>
      </c>
      <c r="BY55" t="e">
        <f ca="1">VLOOKUP(BW55,BS51:BV60,3,FALSE)</f>
        <v>#REF!</v>
      </c>
      <c r="BZ55" t="e">
        <f ca="1">VLOOKUP(BW55,BS51:BV60,4,FALSE)</f>
        <v>#REF!</v>
      </c>
      <c r="CA55" t="e">
        <f ca="1">BW55</f>
        <v>#REF!</v>
      </c>
      <c r="CB55" t="e">
        <f ca="1">VLOOKUP(CA55,BW51:BZ60,2,FALSE)</f>
        <v>#REF!</v>
      </c>
      <c r="CC55" t="e">
        <f ca="1">VLOOKUP(CA55,BW51:BZ60,3,FALSE)</f>
        <v>#REF!</v>
      </c>
      <c r="CD55" t="e">
        <f ca="1">VLOOKUP(CA55,BW51:BZ60,4,FALSE)</f>
        <v>#REF!</v>
      </c>
      <c r="CE55" t="e">
        <f ca="1">CA55</f>
        <v>#REF!</v>
      </c>
      <c r="CF55" t="e">
        <f ca="1">VLOOKUP(CE55,CA51:CD60,2,FALSE)</f>
        <v>#REF!</v>
      </c>
      <c r="CG55" t="e">
        <f ca="1">VLOOKUP(CE55,CA51:CD60,3,FALSE)</f>
        <v>#REF!</v>
      </c>
      <c r="CH55" t="e">
        <f ca="1">VLOOKUP(CE55,CA51:CD60,4,FALSE)</f>
        <v>#REF!</v>
      </c>
      <c r="CI55" t="e">
        <f ca="1">IF(AND(CF55=CF56,CG55=CG56,CH56&gt;CH55),CE56,CE55)</f>
        <v>#REF!</v>
      </c>
      <c r="CJ55" t="e">
        <f ca="1">VLOOKUP(CI55,CE51:CH60,2,FALSE)</f>
        <v>#REF!</v>
      </c>
      <c r="CK55" t="e">
        <f ca="1">VLOOKUP(CI55,CE51:CH60,3,FALSE)</f>
        <v>#REF!</v>
      </c>
      <c r="CL55" t="e">
        <f ca="1">VLOOKUP(CI55,CE51:CH60,4,FALSE)</f>
        <v>#REF!</v>
      </c>
      <c r="CM55" t="e">
        <f ca="1">IF(AND(CJ55=CJ57,CK55=CK57,CL57&gt;CL55),CI57,CI55)</f>
        <v>#REF!</v>
      </c>
      <c r="CN55" t="e">
        <f ca="1">VLOOKUP(CM55,CI51:CL60,2,FALSE)</f>
        <v>#REF!</v>
      </c>
      <c r="CO55" t="e">
        <f ca="1">VLOOKUP(CM55,CI51:CL60,3,FALSE)</f>
        <v>#REF!</v>
      </c>
      <c r="CP55" t="e">
        <f ca="1">VLOOKUP(CM55,CI51:CL60,4,FALSE)</f>
        <v>#REF!</v>
      </c>
      <c r="CQ55" t="e">
        <f ca="1">CM55</f>
        <v>#REF!</v>
      </c>
      <c r="CR55" t="e">
        <f ca="1">VLOOKUP(CQ55,CM51:CP60,2,FALSE)</f>
        <v>#REF!</v>
      </c>
      <c r="CS55" t="e">
        <f ca="1">VLOOKUP(CQ55,CM51:CP60,3,FALSE)</f>
        <v>#REF!</v>
      </c>
      <c r="CT55" t="e">
        <f ca="1">VLOOKUP(CQ55,CM51:CP60,4,FALSE)</f>
        <v>#REF!</v>
      </c>
    </row>
    <row r="56" spans="6:98" x14ac:dyDescent="0.2">
      <c r="F56" t="e">
        <f t="shared" ca="1" si="100"/>
        <v>#REF!</v>
      </c>
      <c r="J56" t="e">
        <f t="shared" ca="1" si="87"/>
        <v>#REF!</v>
      </c>
      <c r="K56" t="e">
        <f t="shared" ca="1" si="88"/>
        <v>#REF!</v>
      </c>
      <c r="L56" t="e">
        <f t="shared" ca="1" si="89"/>
        <v>#REF!</v>
      </c>
      <c r="M56" t="e">
        <f t="shared" ca="1" si="90"/>
        <v>#REF!</v>
      </c>
      <c r="O56" t="e">
        <f ca="1">F56</f>
        <v>#REF!</v>
      </c>
      <c r="P56" t="e">
        <f t="shared" ca="1" si="91"/>
        <v>#REF!</v>
      </c>
      <c r="Q56" t="e">
        <f t="shared" ca="1" si="92"/>
        <v>#REF!</v>
      </c>
      <c r="R56" t="e">
        <f t="shared" ca="1" si="93"/>
        <v>#REF!</v>
      </c>
      <c r="S56" t="e">
        <f ca="1">O56</f>
        <v>#REF!</v>
      </c>
      <c r="T56" t="e">
        <f t="shared" ca="1" si="94"/>
        <v>#REF!</v>
      </c>
      <c r="U56" t="e">
        <f t="shared" ca="1" si="95"/>
        <v>#REF!</v>
      </c>
      <c r="V56" t="e">
        <f t="shared" ca="1" si="96"/>
        <v>#REF!</v>
      </c>
      <c r="W56" t="e">
        <f ca="1">S56</f>
        <v>#REF!</v>
      </c>
      <c r="X56" t="e">
        <f t="shared" ca="1" si="97"/>
        <v>#REF!</v>
      </c>
      <c r="Y56" t="e">
        <f t="shared" ca="1" si="98"/>
        <v>#REF!</v>
      </c>
      <c r="Z56" t="e">
        <f t="shared" ca="1" si="99"/>
        <v>#REF!</v>
      </c>
      <c r="AA56" t="e">
        <f ca="1">W56</f>
        <v>#REF!</v>
      </c>
      <c r="AB56" t="e">
        <f ca="1">VLOOKUP(AA56,W51:Z60,2,FALSE)</f>
        <v>#REF!</v>
      </c>
      <c r="AC56" t="e">
        <f ca="1">VLOOKUP(AA56,W51:Z60,3,FALSE)</f>
        <v>#REF!</v>
      </c>
      <c r="AD56" t="e">
        <f ca="1">VLOOKUP(AA56,W51:Z60,4,FALSE)</f>
        <v>#REF!</v>
      </c>
      <c r="AE56" t="e">
        <f ca="1">IF(AND(AB51=AB56,AC51=AC56,AD56&gt;AD51),AA51,AA56)</f>
        <v>#REF!</v>
      </c>
      <c r="AF56" t="e">
        <f ca="1">VLOOKUP(AE56,AA51:AD60,2,FALSE)</f>
        <v>#REF!</v>
      </c>
      <c r="AG56" t="e">
        <f ca="1">VLOOKUP(AE56,AA51:AD60,3,FALSE)</f>
        <v>#REF!</v>
      </c>
      <c r="AH56" t="e">
        <f ca="1">VLOOKUP(AE56,AA51:AD60,4,FALSE)</f>
        <v>#REF!</v>
      </c>
      <c r="AI56" t="e">
        <f ca="1">AE56</f>
        <v>#REF!</v>
      </c>
      <c r="AJ56" t="e">
        <f ca="1">VLOOKUP(AI56,AE51:AH60,2,FALSE)</f>
        <v>#REF!</v>
      </c>
      <c r="AK56" t="e">
        <f ca="1">VLOOKUP(AI56,AE51:AH60,3,FALSE)</f>
        <v>#REF!</v>
      </c>
      <c r="AL56" t="e">
        <f ca="1">VLOOKUP(AI56,AE51:AH60,4,FALSE)</f>
        <v>#REF!</v>
      </c>
      <c r="AM56" t="e">
        <f ca="1">AI56</f>
        <v>#REF!</v>
      </c>
      <c r="AN56" t="e">
        <f ca="1">VLOOKUP(AM56,AI51:AL60,2,FALSE)</f>
        <v>#REF!</v>
      </c>
      <c r="AO56" t="e">
        <f ca="1">VLOOKUP(AM56,AI51:AL60,3,FALSE)</f>
        <v>#REF!</v>
      </c>
      <c r="AP56" t="e">
        <f ca="1">VLOOKUP(AM56,AI51:AL60,4,FALSE)</f>
        <v>#REF!</v>
      </c>
      <c r="AQ56" t="e">
        <f ca="1">AM56</f>
        <v>#REF!</v>
      </c>
      <c r="AR56" t="e">
        <f ca="1">VLOOKUP(AQ56,AM51:AP60,2,FALSE)</f>
        <v>#REF!</v>
      </c>
      <c r="AS56" t="e">
        <f ca="1">VLOOKUP(AQ56,AM51:AP60,3,FALSE)</f>
        <v>#REF!</v>
      </c>
      <c r="AT56" t="e">
        <f ca="1">VLOOKUP(AQ56,AM51:AP60,4,FALSE)</f>
        <v>#REF!</v>
      </c>
      <c r="AU56" t="e">
        <f ca="1">AQ56</f>
        <v>#REF!</v>
      </c>
      <c r="AV56" t="e">
        <f ca="1">VLOOKUP(AU56,AQ51:AT60,2,FALSE)</f>
        <v>#REF!</v>
      </c>
      <c r="AW56" t="e">
        <f ca="1">VLOOKUP(AU56,AQ51:AT60,3,FALSE)</f>
        <v>#REF!</v>
      </c>
      <c r="AX56" t="e">
        <f ca="1">VLOOKUP(AU56,AQ51:AT60,4,FALSE)</f>
        <v>#REF!</v>
      </c>
      <c r="AY56" t="e">
        <f ca="1">IF(AND(AV52=AV56,AW52=AW56,AX56&gt;AX52),AU52,AU56)</f>
        <v>#REF!</v>
      </c>
      <c r="AZ56" t="e">
        <f ca="1">VLOOKUP(AY56,AU51:AX60,2,FALSE)</f>
        <v>#REF!</v>
      </c>
      <c r="BA56" t="e">
        <f ca="1">VLOOKUP(AY56,AU51:AX60,3,FALSE)</f>
        <v>#REF!</v>
      </c>
      <c r="BB56" t="e">
        <f ca="1">VLOOKUP(AY56,AU51:AX60,4,FALSE)</f>
        <v>#REF!</v>
      </c>
      <c r="BC56" t="e">
        <f ca="1">AY56</f>
        <v>#REF!</v>
      </c>
      <c r="BD56" t="e">
        <f ca="1">VLOOKUP(BC56,AY51:BB60,2,FALSE)</f>
        <v>#REF!</v>
      </c>
      <c r="BE56" t="e">
        <f ca="1">VLOOKUP(BC56,AY51:BB60,3,FALSE)</f>
        <v>#REF!</v>
      </c>
      <c r="BF56" t="e">
        <f ca="1">VLOOKUP(BC56,AY51:BB60,4,FALSE)</f>
        <v>#REF!</v>
      </c>
      <c r="BG56" t="e">
        <f ca="1">BC56</f>
        <v>#REF!</v>
      </c>
      <c r="BH56" t="e">
        <f ca="1">VLOOKUP(BG56,BC51:BF60,2,FALSE)</f>
        <v>#REF!</v>
      </c>
      <c r="BI56" t="e">
        <f ca="1">VLOOKUP(BG56,BC51:BF60,3,FALSE)</f>
        <v>#REF!</v>
      </c>
      <c r="BJ56" t="e">
        <f ca="1">VLOOKUP(BG56,BC51:BF60,4,FALSE)</f>
        <v>#REF!</v>
      </c>
      <c r="BK56" t="e">
        <f ca="1">BG56</f>
        <v>#REF!</v>
      </c>
      <c r="BL56" t="e">
        <f ca="1">VLOOKUP(BK56,BG51:BJ60,2,FALSE)</f>
        <v>#REF!</v>
      </c>
      <c r="BM56" t="e">
        <f ca="1">VLOOKUP(BK56,BG51:BJ60,3,FALSE)</f>
        <v>#REF!</v>
      </c>
      <c r="BN56" t="e">
        <f ca="1">VLOOKUP(BK56,BG51:BJ60,4,FALSE)</f>
        <v>#REF!</v>
      </c>
      <c r="BO56" t="e">
        <f ca="1">IF(AND(BL53=BL56,BM53=BM56,BN56&gt;BN53),BK53,BK56)</f>
        <v>#REF!</v>
      </c>
      <c r="BP56" t="e">
        <f ca="1">VLOOKUP(BO56,BK51:BN60,2,FALSE)</f>
        <v>#REF!</v>
      </c>
      <c r="BQ56" t="e">
        <f ca="1">VLOOKUP(BO56,BK51:BN60,3,FALSE)</f>
        <v>#REF!</v>
      </c>
      <c r="BR56" t="e">
        <f ca="1">VLOOKUP(BO56,BK51:BN60,4,FALSE)</f>
        <v>#REF!</v>
      </c>
      <c r="BS56" t="e">
        <f ca="1">BO56</f>
        <v>#REF!</v>
      </c>
      <c r="BT56" t="e">
        <f ca="1">VLOOKUP(BS56,BO51:BR60,2,FALSE)</f>
        <v>#REF!</v>
      </c>
      <c r="BU56" t="e">
        <f ca="1">VLOOKUP(BS56,BO51:BR60,3,FALSE)</f>
        <v>#REF!</v>
      </c>
      <c r="BV56" t="e">
        <f ca="1">VLOOKUP(BS56,BO51:BR60,4,FALSE)</f>
        <v>#REF!</v>
      </c>
      <c r="BW56" t="e">
        <f ca="1">BS56</f>
        <v>#REF!</v>
      </c>
      <c r="BX56" t="e">
        <f ca="1">VLOOKUP(BW56,BS51:BV60,2,FALSE)</f>
        <v>#REF!</v>
      </c>
      <c r="BY56" t="e">
        <f ca="1">VLOOKUP(BW56,BS51:BV60,3,FALSE)</f>
        <v>#REF!</v>
      </c>
      <c r="BZ56" t="e">
        <f ca="1">VLOOKUP(BW56,BS51:BV60,4,FALSE)</f>
        <v>#REF!</v>
      </c>
      <c r="CA56" t="e">
        <f ca="1">IF(AND(BX54=BX56,BY54=BY56,BZ56&gt;BZ54),BW54,BW56)</f>
        <v>#REF!</v>
      </c>
      <c r="CB56" t="e">
        <f ca="1">VLOOKUP(CA56,BW51:BZ60,2,FALSE)</f>
        <v>#REF!</v>
      </c>
      <c r="CC56" t="e">
        <f ca="1">VLOOKUP(CA56,BW51:BZ60,3,FALSE)</f>
        <v>#REF!</v>
      </c>
      <c r="CD56" t="e">
        <f ca="1">VLOOKUP(CA56,BW51:BZ60,4,FALSE)</f>
        <v>#REF!</v>
      </c>
      <c r="CE56" t="e">
        <f ca="1">CA56</f>
        <v>#REF!</v>
      </c>
      <c r="CF56" t="e">
        <f ca="1">VLOOKUP(CE56,CA51:CD60,2,FALSE)</f>
        <v>#REF!</v>
      </c>
      <c r="CG56" t="e">
        <f ca="1">VLOOKUP(CE56,CA51:CD60,3,FALSE)</f>
        <v>#REF!</v>
      </c>
      <c r="CH56" t="e">
        <f ca="1">VLOOKUP(CE56,CA51:CD60,4,FALSE)</f>
        <v>#REF!</v>
      </c>
      <c r="CI56" t="e">
        <f ca="1">IF(AND(CF55=CF56,CG55=CG56,CH56&gt;CH55),CE55,CE56)</f>
        <v>#REF!</v>
      </c>
      <c r="CJ56" t="e">
        <f ca="1">VLOOKUP(CI56,CE51:CH60,2,FALSE)</f>
        <v>#REF!</v>
      </c>
      <c r="CK56" t="e">
        <f ca="1">VLOOKUP(CI56,CE51:CH60,3,FALSE)</f>
        <v>#REF!</v>
      </c>
      <c r="CL56" t="e">
        <f ca="1">VLOOKUP(CI56,CE51:CH60,4,FALSE)</f>
        <v>#REF!</v>
      </c>
      <c r="CM56" t="e">
        <f ca="1">CI56</f>
        <v>#REF!</v>
      </c>
      <c r="CN56" t="e">
        <f ca="1">VLOOKUP(CM56,CI51:CL60,2,FALSE)</f>
        <v>#REF!</v>
      </c>
      <c r="CO56" t="e">
        <f ca="1">VLOOKUP(CM56,CI51:CL60,3,FALSE)</f>
        <v>#REF!</v>
      </c>
      <c r="CP56" t="e">
        <f ca="1">VLOOKUP(CM56,CI51:CL60,4,FALSE)</f>
        <v>#REF!</v>
      </c>
      <c r="CQ56" t="e">
        <f ca="1">IF(AND(CN56=CN57,CO56=CO57,CP57&gt;CP56),CM57,CM56)</f>
        <v>#REF!</v>
      </c>
      <c r="CR56" t="e">
        <f ca="1">VLOOKUP(CQ56,CM51:CP60,2,FALSE)</f>
        <v>#REF!</v>
      </c>
      <c r="CS56" t="e">
        <f ca="1">VLOOKUP(CQ56,CM51:CP60,3,FALSE)</f>
        <v>#REF!</v>
      </c>
      <c r="CT56" t="e">
        <f ca="1">VLOOKUP(CQ56,CM51:CP60,4,FALSE)</f>
        <v>#REF!</v>
      </c>
    </row>
    <row r="57" spans="6:98" x14ac:dyDescent="0.2">
      <c r="F57" t="e">
        <f t="shared" ca="1" si="100"/>
        <v>#REF!</v>
      </c>
      <c r="J57" t="e">
        <f t="shared" ca="1" si="87"/>
        <v>#REF!</v>
      </c>
      <c r="K57" t="e">
        <f t="shared" ca="1" si="88"/>
        <v>#REF!</v>
      </c>
      <c r="L57" t="e">
        <f t="shared" ca="1" si="89"/>
        <v>#REF!</v>
      </c>
      <c r="M57" t="e">
        <f t="shared" ca="1" si="90"/>
        <v>#REF!</v>
      </c>
      <c r="O57" t="e">
        <f ca="1">F57</f>
        <v>#REF!</v>
      </c>
      <c r="P57" t="e">
        <f t="shared" ca="1" si="91"/>
        <v>#REF!</v>
      </c>
      <c r="Q57" t="e">
        <f t="shared" ca="1" si="92"/>
        <v>#REF!</v>
      </c>
      <c r="R57" t="e">
        <f t="shared" ca="1" si="93"/>
        <v>#REF!</v>
      </c>
      <c r="S57" t="e">
        <f ca="1">O57</f>
        <v>#REF!</v>
      </c>
      <c r="T57" t="e">
        <f t="shared" ca="1" si="94"/>
        <v>#REF!</v>
      </c>
      <c r="U57" t="e">
        <f t="shared" ca="1" si="95"/>
        <v>#REF!</v>
      </c>
      <c r="V57" t="e">
        <f t="shared" ca="1" si="96"/>
        <v>#REF!</v>
      </c>
      <c r="W57" t="e">
        <f ca="1">S57</f>
        <v>#REF!</v>
      </c>
      <c r="X57" t="e">
        <f t="shared" ca="1" si="97"/>
        <v>#REF!</v>
      </c>
      <c r="Y57" t="e">
        <f t="shared" ca="1" si="98"/>
        <v>#REF!</v>
      </c>
      <c r="Z57" t="e">
        <f t="shared" ca="1" si="99"/>
        <v>#REF!</v>
      </c>
      <c r="AA57" t="e">
        <f ca="1">W57</f>
        <v>#REF!</v>
      </c>
      <c r="AB57" t="e">
        <f ca="1">VLOOKUP(AA57,W51:Z60,2,FALSE)</f>
        <v>#REF!</v>
      </c>
      <c r="AC57" t="e">
        <f ca="1">VLOOKUP(AA57,W51:Z60,3,FALSE)</f>
        <v>#REF!</v>
      </c>
      <c r="AD57" t="e">
        <f ca="1">VLOOKUP(AA57,W51:Z60,4,FALSE)</f>
        <v>#REF!</v>
      </c>
      <c r="AE57" t="e">
        <f ca="1">AA57</f>
        <v>#REF!</v>
      </c>
      <c r="AF57" t="e">
        <f ca="1">VLOOKUP(AE57,AA51:AD60,2,FALSE)</f>
        <v>#REF!</v>
      </c>
      <c r="AG57" t="e">
        <f ca="1">VLOOKUP(AE57,AA51:AD60,3,FALSE)</f>
        <v>#REF!</v>
      </c>
      <c r="AH57" t="e">
        <f ca="1">VLOOKUP(AE57,AA51:AD60,4,FALSE)</f>
        <v>#REF!</v>
      </c>
      <c r="AI57" t="e">
        <f ca="1">IF(AND(AF51=AF57,AG51=AG57,AH57&gt;AH51),AE51,AE57)</f>
        <v>#REF!</v>
      </c>
      <c r="AJ57" t="e">
        <f ca="1">VLOOKUP(AI57,AE51:AH60,2,FALSE)</f>
        <v>#REF!</v>
      </c>
      <c r="AK57" t="e">
        <f ca="1">VLOOKUP(AI57,AE51:AH60,3,FALSE)</f>
        <v>#REF!</v>
      </c>
      <c r="AL57" t="e">
        <f ca="1">VLOOKUP(AI57,AE51:AH60,4,FALSE)</f>
        <v>#REF!</v>
      </c>
      <c r="AM57" t="e">
        <f ca="1">AI57</f>
        <v>#REF!</v>
      </c>
      <c r="AN57" t="e">
        <f ca="1">VLOOKUP(AM57,AI51:AL60,2,FALSE)</f>
        <v>#REF!</v>
      </c>
      <c r="AO57" t="e">
        <f ca="1">VLOOKUP(AM57,AI51:AL60,3,FALSE)</f>
        <v>#REF!</v>
      </c>
      <c r="AP57" t="e">
        <f ca="1">VLOOKUP(AM57,AI51:AL60,4,FALSE)</f>
        <v>#REF!</v>
      </c>
      <c r="AQ57" t="e">
        <f ca="1">AM57</f>
        <v>#REF!</v>
      </c>
      <c r="AR57" t="e">
        <f ca="1">VLOOKUP(AQ57,AM51:AP60,2,FALSE)</f>
        <v>#REF!</v>
      </c>
      <c r="AS57" t="e">
        <f ca="1">VLOOKUP(AQ57,AM51:AP60,3,FALSE)</f>
        <v>#REF!</v>
      </c>
      <c r="AT57" t="e">
        <f ca="1">VLOOKUP(AQ57,AM51:AP60,4,FALSE)</f>
        <v>#REF!</v>
      </c>
      <c r="AU57" t="e">
        <f ca="1">AQ57</f>
        <v>#REF!</v>
      </c>
      <c r="AV57" t="e">
        <f ca="1">VLOOKUP(AU57,AQ51:AT60,2,FALSE)</f>
        <v>#REF!</v>
      </c>
      <c r="AW57" t="e">
        <f ca="1">VLOOKUP(AU57,AQ51:AT60,3,FALSE)</f>
        <v>#REF!</v>
      </c>
      <c r="AX57" t="e">
        <f ca="1">VLOOKUP(AU57,AQ51:AT60,4,FALSE)</f>
        <v>#REF!</v>
      </c>
      <c r="AY57" t="e">
        <f ca="1">AU57</f>
        <v>#REF!</v>
      </c>
      <c r="AZ57" t="e">
        <f ca="1">VLOOKUP(AY57,AU51:AX60,2,FALSE)</f>
        <v>#REF!</v>
      </c>
      <c r="BA57" t="e">
        <f ca="1">VLOOKUP(AY57,AU51:AX60,3,FALSE)</f>
        <v>#REF!</v>
      </c>
      <c r="BB57" t="e">
        <f ca="1">VLOOKUP(AY57,AU51:AX60,4,FALSE)</f>
        <v>#REF!</v>
      </c>
      <c r="BC57" t="e">
        <f ca="1">IF(AND(AZ52=AZ57,BA52=BA57,BB57&gt;BB52),AY52,AY57)</f>
        <v>#REF!</v>
      </c>
      <c r="BD57" t="e">
        <f ca="1">VLOOKUP(BC57,AY51:BB60,2,FALSE)</f>
        <v>#REF!</v>
      </c>
      <c r="BE57" t="e">
        <f ca="1">VLOOKUP(BC57,AY51:BB60,3,FALSE)</f>
        <v>#REF!</v>
      </c>
      <c r="BF57" t="e">
        <f ca="1">VLOOKUP(BC57,AY51:BB60,4,FALSE)</f>
        <v>#REF!</v>
      </c>
      <c r="BG57" t="e">
        <f ca="1">BC57</f>
        <v>#REF!</v>
      </c>
      <c r="BH57" t="e">
        <f ca="1">VLOOKUP(BG57,BC51:BF60,2,FALSE)</f>
        <v>#REF!</v>
      </c>
      <c r="BI57" t="e">
        <f ca="1">VLOOKUP(BG57,BC51:BF60,3,FALSE)</f>
        <v>#REF!</v>
      </c>
      <c r="BJ57" t="e">
        <f ca="1">VLOOKUP(BG57,BC51:BF60,4,FALSE)</f>
        <v>#REF!</v>
      </c>
      <c r="BK57" t="e">
        <f ca="1">BG57</f>
        <v>#REF!</v>
      </c>
      <c r="BL57" t="e">
        <f ca="1">VLOOKUP(BK57,BG51:BJ60,2,FALSE)</f>
        <v>#REF!</v>
      </c>
      <c r="BM57" t="e">
        <f ca="1">VLOOKUP(BK57,BG51:BJ60,3,FALSE)</f>
        <v>#REF!</v>
      </c>
      <c r="BN57" t="e">
        <f ca="1">VLOOKUP(BK57,BG51:BJ60,4,FALSE)</f>
        <v>#REF!</v>
      </c>
      <c r="BO57" t="e">
        <f ca="1">BK57</f>
        <v>#REF!</v>
      </c>
      <c r="BP57" t="e">
        <f ca="1">VLOOKUP(BO57,BK51:BN60,2,FALSE)</f>
        <v>#REF!</v>
      </c>
      <c r="BQ57" t="e">
        <f ca="1">VLOOKUP(BO57,BK51:BN60,3,FALSE)</f>
        <v>#REF!</v>
      </c>
      <c r="BR57" t="e">
        <f ca="1">VLOOKUP(BO57,BK51:BN60,4,FALSE)</f>
        <v>#REF!</v>
      </c>
      <c r="BS57" t="e">
        <f ca="1">IF(AND(BP53=BP57,BQ53=BQ57,BR57&gt;BR53),BO53,BO57)</f>
        <v>#REF!</v>
      </c>
      <c r="BT57" t="e">
        <f ca="1">VLOOKUP(BS57,BO51:BR60,2,FALSE)</f>
        <v>#REF!</v>
      </c>
      <c r="BU57" t="e">
        <f ca="1">VLOOKUP(BS57,BO51:BR60,3,FALSE)</f>
        <v>#REF!</v>
      </c>
      <c r="BV57" t="e">
        <f ca="1">VLOOKUP(BS57,BO51:BR60,4,FALSE)</f>
        <v>#REF!</v>
      </c>
      <c r="BW57" t="e">
        <f ca="1">BS57</f>
        <v>#REF!</v>
      </c>
      <c r="BX57" t="e">
        <f ca="1">VLOOKUP(BW57,BS51:BV60,2,FALSE)</f>
        <v>#REF!</v>
      </c>
      <c r="BY57" t="e">
        <f ca="1">VLOOKUP(BW57,BS51:BV60,3,FALSE)</f>
        <v>#REF!</v>
      </c>
      <c r="BZ57" t="e">
        <f ca="1">VLOOKUP(BW57,BS51:BV60,4,FALSE)</f>
        <v>#REF!</v>
      </c>
      <c r="CA57" t="e">
        <f ca="1">BW57</f>
        <v>#REF!</v>
      </c>
      <c r="CB57" t="e">
        <f ca="1">VLOOKUP(CA57,BW51:BZ60,2,FALSE)</f>
        <v>#REF!</v>
      </c>
      <c r="CC57" t="e">
        <f ca="1">VLOOKUP(CA57,BW51:BZ60,3,FALSE)</f>
        <v>#REF!</v>
      </c>
      <c r="CD57" t="e">
        <f ca="1">VLOOKUP(CA57,BW51:BZ60,4,FALSE)</f>
        <v>#REF!</v>
      </c>
      <c r="CE57" t="e">
        <f ca="1">IF(AND(CB54=CB57,CC54=CC57,CD57&gt;CD54),CA54,CA57)</f>
        <v>#REF!</v>
      </c>
      <c r="CF57" t="e">
        <f ca="1">VLOOKUP(CE57,CA51:CD60,2,FALSE)</f>
        <v>#REF!</v>
      </c>
      <c r="CG57" t="e">
        <f ca="1">VLOOKUP(CE57,CA51:CD60,3,FALSE)</f>
        <v>#REF!</v>
      </c>
      <c r="CH57" t="e">
        <f ca="1">VLOOKUP(CE57,CA51:CD60,4,FALSE)</f>
        <v>#REF!</v>
      </c>
      <c r="CI57" t="e">
        <f ca="1">CE57</f>
        <v>#REF!</v>
      </c>
      <c r="CJ57" t="e">
        <f ca="1">VLOOKUP(CI57,CE51:CH60,2,FALSE)</f>
        <v>#REF!</v>
      </c>
      <c r="CK57" t="e">
        <f ca="1">VLOOKUP(CI57,CE51:CH60,3,FALSE)</f>
        <v>#REF!</v>
      </c>
      <c r="CL57" t="e">
        <f ca="1">VLOOKUP(CI57,CE51:CH60,4,FALSE)</f>
        <v>#REF!</v>
      </c>
      <c r="CM57" t="e">
        <f ca="1">IF(AND(CJ55=CJ57,CK55=CK57,CL57&gt;CL55),CI55,CI57)</f>
        <v>#REF!</v>
      </c>
      <c r="CN57" t="e">
        <f ca="1">VLOOKUP(CM57,CI51:CL60,2,FALSE)</f>
        <v>#REF!</v>
      </c>
      <c r="CO57" t="e">
        <f ca="1">VLOOKUP(CM57,CI51:CL60,3,FALSE)</f>
        <v>#REF!</v>
      </c>
      <c r="CP57" t="e">
        <f ca="1">VLOOKUP(CM57,CI51:CL60,4,FALSE)</f>
        <v>#REF!</v>
      </c>
      <c r="CQ57" t="e">
        <f ca="1">IF(AND(CN56=CN57,CO56=CO57,CP57&gt;CP56),CM56,CM57)</f>
        <v>#REF!</v>
      </c>
      <c r="CR57" t="e">
        <f ca="1">VLOOKUP(CQ57,CM51:CP60,2,FALSE)</f>
        <v>#REF!</v>
      </c>
      <c r="CS57" t="e">
        <f ca="1">VLOOKUP(CQ57,CM51:CP60,3,FALSE)</f>
        <v>#REF!</v>
      </c>
      <c r="CT57" t="e">
        <f ca="1">VLOOKUP(CQ57,CM51:CP60,4,FALSE)</f>
        <v>#REF!</v>
      </c>
    </row>
    <row r="62" spans="6:98" x14ac:dyDescent="0.2">
      <c r="F62" t="s">
        <v>36</v>
      </c>
    </row>
    <row r="63" spans="6:98" x14ac:dyDescent="0.2">
      <c r="F63" t="e">
        <f ca="1">CQ51</f>
        <v>#REF!</v>
      </c>
      <c r="G63" t="e">
        <f t="shared" ref="G63:G69" ca="1" si="101">VLOOKUP(F63,$F$27:$M$36,2,FALSE)</f>
        <v>#REF!</v>
      </c>
      <c r="H63" t="e">
        <f t="shared" ref="H63:H69" ca="1" si="102">VLOOKUP(F63,$F$27:$M$36,3,FALSE)</f>
        <v>#REF!</v>
      </c>
      <c r="I63" t="e">
        <f t="shared" ref="I63:I69" ca="1" si="103">VLOOKUP(F63,$F$27:$M$36,4,FALSE)</f>
        <v>#REF!</v>
      </c>
      <c r="J63" t="e">
        <f t="shared" ref="J63:J69" ca="1" si="104">VLOOKUP(F63,$F$27:$M$36,5,FALSE)</f>
        <v>#REF!</v>
      </c>
      <c r="K63" t="e">
        <f t="shared" ref="K63:K69" ca="1" si="105">VLOOKUP(F63,$F$27:$M$36,6,FALSE)</f>
        <v>#REF!</v>
      </c>
      <c r="L63" t="e">
        <f t="shared" ref="L63:L69" ca="1" si="106">VLOOKUP(F63,$F$27:$M$36,7,FALSE)</f>
        <v>#REF!</v>
      </c>
      <c r="M63" t="e">
        <f t="shared" ref="M63:M69" ca="1" si="107">VLOOKUP(F63,$F$27:$M$36,8,FALSE)</f>
        <v>#REF!</v>
      </c>
    </row>
    <row r="64" spans="6:98" x14ac:dyDescent="0.2">
      <c r="F64" t="e">
        <f t="shared" ref="F64:F69" ca="1" si="108">CQ52</f>
        <v>#REF!</v>
      </c>
      <c r="G64" t="e">
        <f t="shared" ca="1" si="101"/>
        <v>#REF!</v>
      </c>
      <c r="H64" t="e">
        <f t="shared" ca="1" si="102"/>
        <v>#REF!</v>
      </c>
      <c r="I64" t="e">
        <f t="shared" ca="1" si="103"/>
        <v>#REF!</v>
      </c>
      <c r="J64" t="e">
        <f t="shared" ca="1" si="104"/>
        <v>#REF!</v>
      </c>
      <c r="K64" t="e">
        <f t="shared" ca="1" si="105"/>
        <v>#REF!</v>
      </c>
      <c r="L64" t="e">
        <f t="shared" ca="1" si="106"/>
        <v>#REF!</v>
      </c>
      <c r="M64" t="e">
        <f t="shared" ca="1" si="107"/>
        <v>#REF!</v>
      </c>
    </row>
    <row r="65" spans="6:13" x14ac:dyDescent="0.2">
      <c r="F65" t="e">
        <f t="shared" ca="1" si="108"/>
        <v>#REF!</v>
      </c>
      <c r="G65" t="e">
        <f t="shared" ca="1" si="101"/>
        <v>#REF!</v>
      </c>
      <c r="H65" t="e">
        <f t="shared" ca="1" si="102"/>
        <v>#REF!</v>
      </c>
      <c r="I65" t="e">
        <f t="shared" ca="1" si="103"/>
        <v>#REF!</v>
      </c>
      <c r="J65" t="e">
        <f t="shared" ca="1" si="104"/>
        <v>#REF!</v>
      </c>
      <c r="K65" t="e">
        <f t="shared" ca="1" si="105"/>
        <v>#REF!</v>
      </c>
      <c r="L65" t="e">
        <f t="shared" ca="1" si="106"/>
        <v>#REF!</v>
      </c>
      <c r="M65" t="e">
        <f t="shared" ca="1" si="107"/>
        <v>#REF!</v>
      </c>
    </row>
    <row r="66" spans="6:13" x14ac:dyDescent="0.2">
      <c r="F66" t="e">
        <f t="shared" ca="1" si="108"/>
        <v>#REF!</v>
      </c>
      <c r="G66" t="e">
        <f t="shared" ca="1" si="101"/>
        <v>#REF!</v>
      </c>
      <c r="H66" t="e">
        <f t="shared" ca="1" si="102"/>
        <v>#REF!</v>
      </c>
      <c r="I66" t="e">
        <f t="shared" ca="1" si="103"/>
        <v>#REF!</v>
      </c>
      <c r="J66" t="e">
        <f t="shared" ca="1" si="104"/>
        <v>#REF!</v>
      </c>
      <c r="K66" t="e">
        <f t="shared" ca="1" si="105"/>
        <v>#REF!</v>
      </c>
      <c r="L66" t="e">
        <f t="shared" ca="1" si="106"/>
        <v>#REF!</v>
      </c>
      <c r="M66" t="e">
        <f t="shared" ca="1" si="107"/>
        <v>#REF!</v>
      </c>
    </row>
    <row r="67" spans="6:13" x14ac:dyDescent="0.2">
      <c r="F67" t="e">
        <f t="shared" ca="1" si="108"/>
        <v>#REF!</v>
      </c>
      <c r="G67" t="e">
        <f t="shared" ca="1" si="101"/>
        <v>#REF!</v>
      </c>
      <c r="H67" t="e">
        <f t="shared" ca="1" si="102"/>
        <v>#REF!</v>
      </c>
      <c r="I67" t="e">
        <f t="shared" ca="1" si="103"/>
        <v>#REF!</v>
      </c>
      <c r="J67" t="e">
        <f t="shared" ca="1" si="104"/>
        <v>#REF!</v>
      </c>
      <c r="K67" t="e">
        <f t="shared" ca="1" si="105"/>
        <v>#REF!</v>
      </c>
      <c r="L67" t="e">
        <f t="shared" ca="1" si="106"/>
        <v>#REF!</v>
      </c>
      <c r="M67" t="e">
        <f t="shared" ca="1" si="107"/>
        <v>#REF!</v>
      </c>
    </row>
    <row r="68" spans="6:13" x14ac:dyDescent="0.2">
      <c r="F68" t="e">
        <f t="shared" ca="1" si="108"/>
        <v>#REF!</v>
      </c>
      <c r="G68" t="e">
        <f t="shared" ca="1" si="101"/>
        <v>#REF!</v>
      </c>
      <c r="H68" t="e">
        <f t="shared" ca="1" si="102"/>
        <v>#REF!</v>
      </c>
      <c r="I68" t="e">
        <f t="shared" ca="1" si="103"/>
        <v>#REF!</v>
      </c>
      <c r="J68" t="e">
        <f t="shared" ca="1" si="104"/>
        <v>#REF!</v>
      </c>
      <c r="K68" t="e">
        <f t="shared" ca="1" si="105"/>
        <v>#REF!</v>
      </c>
      <c r="L68" t="e">
        <f t="shared" ca="1" si="106"/>
        <v>#REF!</v>
      </c>
      <c r="M68" t="e">
        <f t="shared" ca="1" si="107"/>
        <v>#REF!</v>
      </c>
    </row>
    <row r="69" spans="6:13" x14ac:dyDescent="0.2">
      <c r="F69" t="e">
        <f t="shared" ca="1" si="108"/>
        <v>#REF!</v>
      </c>
      <c r="G69" t="e">
        <f t="shared" ca="1" si="101"/>
        <v>#REF!</v>
      </c>
      <c r="H69" t="e">
        <f t="shared" ca="1" si="102"/>
        <v>#REF!</v>
      </c>
      <c r="I69" t="e">
        <f t="shared" ca="1" si="103"/>
        <v>#REF!</v>
      </c>
      <c r="J69" t="e">
        <f t="shared" ca="1" si="104"/>
        <v>#REF!</v>
      </c>
      <c r="K69" t="e">
        <f t="shared" ca="1" si="105"/>
        <v>#REF!</v>
      </c>
      <c r="L69" t="e">
        <f t="shared" ca="1" si="106"/>
        <v>#REF!</v>
      </c>
      <c r="M69" t="e">
        <f t="shared" ca="1" si="107"/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74" t="s">
        <v>37</v>
      </c>
      <c r="B2" s="574"/>
      <c r="C2" s="574"/>
      <c r="D2" s="574"/>
      <c r="E2" s="57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76</v>
      </c>
      <c r="S19" t="s">
        <v>77</v>
      </c>
      <c r="W19" t="s">
        <v>78</v>
      </c>
      <c r="AA19" t="s">
        <v>79</v>
      </c>
      <c r="AE19" t="s">
        <v>80</v>
      </c>
      <c r="AI19" t="s">
        <v>81</v>
      </c>
      <c r="AM19" t="s">
        <v>83</v>
      </c>
      <c r="AQ19" t="s">
        <v>84</v>
      </c>
      <c r="AU19" t="s">
        <v>85</v>
      </c>
      <c r="AY19" t="s">
        <v>82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74" t="s">
        <v>37</v>
      </c>
      <c r="B2" s="574"/>
      <c r="C2" s="574"/>
      <c r="D2" s="574"/>
      <c r="E2" s="57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Z45"/>
  <sheetViews>
    <sheetView showGridLines="0" showOutlineSymbols="0" topLeftCell="B3" zoomScale="70" zoomScaleNormal="70" workbookViewId="0">
      <selection activeCell="P18" sqref="P18:Q18"/>
    </sheetView>
  </sheetViews>
  <sheetFormatPr baseColWidth="10" defaultColWidth="9.140625" defaultRowHeight="26.25" x14ac:dyDescent="0.4"/>
  <cols>
    <col min="1" max="1" width="4.7109375" style="157" customWidth="1"/>
    <col min="2" max="2" width="34.7109375" style="157" customWidth="1"/>
    <col min="3" max="5" width="3.42578125" style="157" customWidth="1"/>
    <col min="6" max="6" width="4.5703125" style="368" customWidth="1"/>
    <col min="7" max="7" width="1.7109375" style="157" customWidth="1"/>
    <col min="8" max="8" width="4.85546875" style="368" customWidth="1"/>
    <col min="9" max="11" width="3.42578125" style="359" customWidth="1"/>
    <col min="12" max="13" width="34.28515625" style="157" customWidth="1"/>
    <col min="14" max="15" width="20.140625" style="341" customWidth="1"/>
    <col min="16" max="17" width="18.5703125" style="341" customWidth="1"/>
    <col min="18" max="19" width="16.7109375" style="157" customWidth="1"/>
    <col min="20" max="20" width="24" style="157" customWidth="1"/>
    <col min="21" max="21" width="16.7109375" style="157" customWidth="1"/>
    <col min="22" max="22" width="5.7109375" style="157" customWidth="1"/>
    <col min="23" max="24" width="16.7109375" style="157" customWidth="1"/>
    <col min="25" max="25" width="5.7109375" style="157" customWidth="1"/>
    <col min="26" max="26" width="7.7109375" style="157" customWidth="1"/>
    <col min="27" max="16384" width="9.140625" style="157"/>
  </cols>
  <sheetData>
    <row r="1" spans="1:26" s="156" customFormat="1" ht="73.5" customHeight="1" x14ac:dyDescent="0.2">
      <c r="A1" s="413" t="s">
        <v>197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155"/>
    </row>
    <row r="2" spans="1:26" s="156" customFormat="1" ht="73.5" customHeight="1" x14ac:dyDescent="0.2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85"/>
    </row>
    <row r="3" spans="1:26" ht="21" customHeight="1" thickBot="1" x14ac:dyDescent="0.45">
      <c r="M3" s="158"/>
      <c r="R3" s="159"/>
      <c r="S3" s="160"/>
      <c r="X3" s="158"/>
    </row>
    <row r="4" spans="1:26" ht="20.100000000000001" customHeight="1" thickBot="1" x14ac:dyDescent="0.25">
      <c r="B4" s="424" t="s">
        <v>12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6"/>
      <c r="V4" s="417" t="s">
        <v>70</v>
      </c>
      <c r="W4" s="418"/>
      <c r="X4" s="418"/>
      <c r="Y4" s="419"/>
    </row>
    <row r="5" spans="1:26" ht="20.100000000000001" customHeight="1" thickBot="1" x14ac:dyDescent="0.45">
      <c r="B5" s="212"/>
      <c r="C5" s="213"/>
      <c r="D5" s="213"/>
      <c r="E5" s="213"/>
      <c r="F5" s="369"/>
      <c r="G5" s="213"/>
      <c r="H5" s="369"/>
      <c r="I5" s="360"/>
      <c r="J5" s="360"/>
      <c r="K5" s="360"/>
      <c r="L5" s="213"/>
      <c r="M5" s="224" t="s">
        <v>58</v>
      </c>
      <c r="N5" s="423" t="s">
        <v>27</v>
      </c>
      <c r="O5" s="423"/>
      <c r="P5" s="423" t="s">
        <v>53</v>
      </c>
      <c r="Q5" s="423"/>
      <c r="R5" s="415" t="s">
        <v>102</v>
      </c>
      <c r="S5" s="415"/>
      <c r="T5" s="223" t="s">
        <v>111</v>
      </c>
      <c r="V5" s="420"/>
      <c r="W5" s="421"/>
      <c r="X5" s="421"/>
      <c r="Y5" s="422"/>
    </row>
    <row r="6" spans="1:26" ht="26.25" customHeight="1" x14ac:dyDescent="0.2">
      <c r="A6" s="195">
        <v>1</v>
      </c>
      <c r="B6" s="315" t="str">
        <f ca="1">CELL("CONTENIDO",W7)</f>
        <v>UN EQUIPO</v>
      </c>
      <c r="C6" s="357"/>
      <c r="D6" s="357">
        <v>25</v>
      </c>
      <c r="E6" s="357">
        <v>25</v>
      </c>
      <c r="F6" s="363">
        <v>2</v>
      </c>
      <c r="G6" s="164" t="s">
        <v>13</v>
      </c>
      <c r="H6" s="366">
        <v>0</v>
      </c>
      <c r="I6" s="371">
        <v>19</v>
      </c>
      <c r="J6" s="371">
        <v>12</v>
      </c>
      <c r="K6" s="372"/>
      <c r="L6" s="316" t="str">
        <f ca="1">CELL("CONTENIDO",W9)</f>
        <v>POLVAZZO</v>
      </c>
      <c r="M6" s="317" t="s">
        <v>215</v>
      </c>
      <c r="N6" s="396">
        <v>42083</v>
      </c>
      <c r="O6" s="397"/>
      <c r="P6" s="402">
        <v>0.58333333333333337</v>
      </c>
      <c r="Q6" s="402"/>
      <c r="R6" s="408"/>
      <c r="S6" s="408"/>
      <c r="T6" s="225" t="s">
        <v>221</v>
      </c>
      <c r="U6" s="161"/>
      <c r="V6" s="204"/>
      <c r="W6" s="416"/>
      <c r="X6" s="416"/>
      <c r="Y6" s="205"/>
    </row>
    <row r="7" spans="1:26" ht="26.25" customHeight="1" x14ac:dyDescent="0.35">
      <c r="A7" s="195">
        <v>2</v>
      </c>
      <c r="B7" s="315" t="str">
        <f ca="1">CELL("CONTENIDO",W11)</f>
        <v>FAC. ING. VOLLEY</v>
      </c>
      <c r="C7" s="357"/>
      <c r="D7" s="357">
        <v>25</v>
      </c>
      <c r="E7" s="357">
        <v>25</v>
      </c>
      <c r="F7" s="363">
        <v>2</v>
      </c>
      <c r="G7" s="164" t="s">
        <v>13</v>
      </c>
      <c r="H7" s="366">
        <v>0</v>
      </c>
      <c r="I7" s="371">
        <v>10</v>
      </c>
      <c r="J7" s="371">
        <v>15</v>
      </c>
      <c r="K7" s="372"/>
      <c r="L7" s="316" t="str">
        <f ca="1">CELL("CONTENIDO",W13)</f>
        <v>EL SALTO DEL NEGRITO</v>
      </c>
      <c r="M7" s="317" t="s">
        <v>215</v>
      </c>
      <c r="N7" s="396">
        <v>42069</v>
      </c>
      <c r="O7" s="397"/>
      <c r="P7" s="402">
        <v>0.45833333333333331</v>
      </c>
      <c r="Q7" s="402"/>
      <c r="R7" s="408"/>
      <c r="S7" s="408"/>
      <c r="T7" s="225" t="s">
        <v>221</v>
      </c>
      <c r="U7" s="151"/>
      <c r="V7" s="206"/>
      <c r="W7" s="406" t="s">
        <v>204</v>
      </c>
      <c r="X7" s="406"/>
      <c r="Y7" s="207"/>
    </row>
    <row r="8" spans="1:26" ht="26.25" customHeight="1" x14ac:dyDescent="0.4">
      <c r="A8" s="195">
        <v>3</v>
      </c>
      <c r="B8" s="351" t="str">
        <f ca="1">CELL("CONTENIDO",W15)</f>
        <v>LOS SOTERRADOS</v>
      </c>
      <c r="C8" s="358"/>
      <c r="D8" s="358"/>
      <c r="E8" s="358"/>
      <c r="F8" s="364"/>
      <c r="G8" s="352" t="s">
        <v>13</v>
      </c>
      <c r="H8" s="367"/>
      <c r="I8" s="374"/>
      <c r="J8" s="374"/>
      <c r="K8" s="373"/>
      <c r="L8" s="353" t="str">
        <f ca="1">CELL("CONTENIDO",W17)</f>
        <v>LOS PINGUINOS</v>
      </c>
      <c r="M8" s="354" t="s">
        <v>215</v>
      </c>
      <c r="N8" s="390">
        <v>42136</v>
      </c>
      <c r="O8" s="391"/>
      <c r="P8" s="404">
        <v>0.54166666666666663</v>
      </c>
      <c r="Q8" s="404"/>
      <c r="R8" s="409"/>
      <c r="S8" s="409"/>
      <c r="T8" s="355"/>
      <c r="U8" s="152"/>
      <c r="V8" s="208"/>
      <c r="W8" s="48"/>
      <c r="X8" s="62"/>
      <c r="Y8" s="209"/>
    </row>
    <row r="9" spans="1:26" ht="26.25" customHeight="1" x14ac:dyDescent="0.2">
      <c r="A9" s="195">
        <v>4</v>
      </c>
      <c r="B9" s="315" t="str">
        <f ca="1">CELL("CONTENIDO",W7)</f>
        <v>UN EQUIPO</v>
      </c>
      <c r="C9" s="357">
        <v>12</v>
      </c>
      <c r="D9" s="357">
        <v>21</v>
      </c>
      <c r="E9" s="357">
        <v>25</v>
      </c>
      <c r="F9" s="363">
        <v>1</v>
      </c>
      <c r="G9" s="164" t="s">
        <v>13</v>
      </c>
      <c r="H9" s="366">
        <v>2</v>
      </c>
      <c r="I9" s="371">
        <v>19</v>
      </c>
      <c r="J9" s="371">
        <v>25</v>
      </c>
      <c r="K9" s="371">
        <v>15</v>
      </c>
      <c r="L9" s="316" t="str">
        <f ca="1">CELL("CONTENIDO",W11)</f>
        <v>FAC. ING. VOLLEY</v>
      </c>
      <c r="M9" s="317" t="s">
        <v>215</v>
      </c>
      <c r="N9" s="396">
        <v>42080</v>
      </c>
      <c r="O9" s="397"/>
      <c r="P9" s="402">
        <v>0.58333333333333337</v>
      </c>
      <c r="Q9" s="402"/>
      <c r="R9" s="408"/>
      <c r="S9" s="408"/>
      <c r="T9" s="225" t="s">
        <v>221</v>
      </c>
      <c r="U9" s="161"/>
      <c r="V9" s="206"/>
      <c r="W9" s="407" t="s">
        <v>205</v>
      </c>
      <c r="X9" s="407"/>
      <c r="Y9" s="207"/>
    </row>
    <row r="10" spans="1:26" ht="26.25" customHeight="1" x14ac:dyDescent="0.2">
      <c r="A10" s="195">
        <v>5</v>
      </c>
      <c r="B10" s="351" t="str">
        <f ca="1">CELL("CONTENIDO",W9)</f>
        <v>POLVAZZO</v>
      </c>
      <c r="C10" s="358"/>
      <c r="D10" s="358"/>
      <c r="E10" s="358"/>
      <c r="F10" s="364"/>
      <c r="G10" s="352" t="s">
        <v>13</v>
      </c>
      <c r="H10" s="367"/>
      <c r="I10" s="374"/>
      <c r="J10" s="374"/>
      <c r="K10" s="373"/>
      <c r="L10" s="353" t="str">
        <f ca="1">CELL("CONTENIDO",W15)</f>
        <v>LOS SOTERRADOS</v>
      </c>
      <c r="M10" s="354" t="s">
        <v>215</v>
      </c>
      <c r="N10" s="390">
        <v>42139</v>
      </c>
      <c r="O10" s="391"/>
      <c r="P10" s="404">
        <v>0.58333333333333337</v>
      </c>
      <c r="Q10" s="404"/>
      <c r="R10" s="409"/>
      <c r="S10" s="409"/>
      <c r="T10" s="355"/>
      <c r="U10" s="161"/>
      <c r="V10" s="208"/>
      <c r="W10" s="48"/>
      <c r="X10" s="62"/>
      <c r="Y10" s="209"/>
    </row>
    <row r="11" spans="1:26" ht="26.25" customHeight="1" x14ac:dyDescent="0.2">
      <c r="A11" s="195">
        <v>6</v>
      </c>
      <c r="B11" s="315" t="str">
        <f ca="1">CELL("CONTENIDO",W13)</f>
        <v>EL SALTO DEL NEGRITO</v>
      </c>
      <c r="C11" s="357"/>
      <c r="D11" s="357">
        <v>22</v>
      </c>
      <c r="E11" s="357">
        <v>23</v>
      </c>
      <c r="F11" s="363">
        <v>0</v>
      </c>
      <c r="G11" s="164" t="s">
        <v>13</v>
      </c>
      <c r="H11" s="366">
        <v>2</v>
      </c>
      <c r="I11" s="371">
        <v>25</v>
      </c>
      <c r="J11" s="371">
        <v>25</v>
      </c>
      <c r="K11" s="372"/>
      <c r="L11" s="316" t="str">
        <f ca="1">CELL("CONTENIDO",W17)</f>
        <v>LOS PINGUINOS</v>
      </c>
      <c r="M11" s="317" t="s">
        <v>215</v>
      </c>
      <c r="N11" s="396">
        <v>42090</v>
      </c>
      <c r="O11" s="397"/>
      <c r="P11" s="402" t="s">
        <v>107</v>
      </c>
      <c r="Q11" s="402"/>
      <c r="R11" s="408"/>
      <c r="S11" s="408"/>
      <c r="T11" s="225" t="s">
        <v>221</v>
      </c>
      <c r="U11" s="161"/>
      <c r="V11" s="206"/>
      <c r="W11" s="406" t="s">
        <v>206</v>
      </c>
      <c r="X11" s="406"/>
      <c r="Y11" s="207"/>
    </row>
    <row r="12" spans="1:26" ht="26.25" customHeight="1" x14ac:dyDescent="0.2">
      <c r="A12" s="195">
        <v>7</v>
      </c>
      <c r="B12" s="315" t="str">
        <f ca="1">CELL("CONTENIDO",W7)</f>
        <v>UN EQUIPO</v>
      </c>
      <c r="C12" s="357"/>
      <c r="D12" s="357">
        <v>25</v>
      </c>
      <c r="E12" s="357">
        <v>25</v>
      </c>
      <c r="F12" s="363">
        <v>2</v>
      </c>
      <c r="G12" s="164" t="s">
        <v>13</v>
      </c>
      <c r="H12" s="366">
        <v>0</v>
      </c>
      <c r="I12" s="371">
        <v>8</v>
      </c>
      <c r="J12" s="371">
        <v>8</v>
      </c>
      <c r="K12" s="372"/>
      <c r="L12" s="316" t="str">
        <f ca="1">CELL("CONTENIDO",W15)</f>
        <v>LOS SOTERRADOS</v>
      </c>
      <c r="M12" s="317" t="s">
        <v>215</v>
      </c>
      <c r="N12" s="396">
        <v>42124</v>
      </c>
      <c r="O12" s="397"/>
      <c r="P12" s="402">
        <v>0.58333333333333337</v>
      </c>
      <c r="Q12" s="402"/>
      <c r="R12" s="408"/>
      <c r="S12" s="408"/>
      <c r="T12" s="225" t="s">
        <v>221</v>
      </c>
      <c r="U12" s="161"/>
      <c r="V12" s="208"/>
      <c r="W12" s="48"/>
      <c r="X12" s="62"/>
      <c r="Y12" s="209"/>
    </row>
    <row r="13" spans="1:26" ht="26.25" customHeight="1" x14ac:dyDescent="0.2">
      <c r="A13" s="195">
        <v>8</v>
      </c>
      <c r="B13" s="315" t="str">
        <f ca="1">CELL("CONTENIDO",W9)</f>
        <v>POLVAZZO</v>
      </c>
      <c r="C13" s="357">
        <v>10</v>
      </c>
      <c r="D13" s="357">
        <v>14</v>
      </c>
      <c r="E13" s="357">
        <v>26</v>
      </c>
      <c r="F13" s="363">
        <v>1</v>
      </c>
      <c r="G13" s="164" t="s">
        <v>13</v>
      </c>
      <c r="H13" s="366">
        <v>2</v>
      </c>
      <c r="I13" s="371">
        <v>24</v>
      </c>
      <c r="J13" s="371">
        <v>25</v>
      </c>
      <c r="K13" s="371">
        <v>15</v>
      </c>
      <c r="L13" s="316" t="str">
        <f ca="1">CELL("CONTENIDO",W13)</f>
        <v>EL SALTO DEL NEGRITO</v>
      </c>
      <c r="M13" s="317" t="s">
        <v>215</v>
      </c>
      <c r="N13" s="396">
        <v>42104</v>
      </c>
      <c r="O13" s="397"/>
      <c r="P13" s="402">
        <v>0.45833333333333331</v>
      </c>
      <c r="Q13" s="402"/>
      <c r="R13" s="403"/>
      <c r="S13" s="403"/>
      <c r="T13" s="225" t="s">
        <v>221</v>
      </c>
      <c r="U13" s="161"/>
      <c r="V13" s="206"/>
      <c r="W13" s="406" t="s">
        <v>207</v>
      </c>
      <c r="X13" s="406"/>
      <c r="Y13" s="207"/>
    </row>
    <row r="14" spans="1:26" ht="26.25" customHeight="1" x14ac:dyDescent="0.2">
      <c r="A14" s="195">
        <v>9</v>
      </c>
      <c r="B14" s="315" t="str">
        <f ca="1">CELL("CONTENIDO",W11)</f>
        <v>FAC. ING. VOLLEY</v>
      </c>
      <c r="C14" s="357"/>
      <c r="D14" s="357">
        <v>25</v>
      </c>
      <c r="E14" s="357">
        <v>25</v>
      </c>
      <c r="F14" s="363">
        <v>2</v>
      </c>
      <c r="G14" s="164" t="s">
        <v>13</v>
      </c>
      <c r="H14" s="366">
        <v>0</v>
      </c>
      <c r="I14" s="371">
        <v>15</v>
      </c>
      <c r="J14" s="371">
        <v>17</v>
      </c>
      <c r="K14" s="372"/>
      <c r="L14" s="316" t="str">
        <f ca="1">CELL("CONTENIDO",W17)</f>
        <v>LOS PINGUINOS</v>
      </c>
      <c r="M14" s="317" t="s">
        <v>215</v>
      </c>
      <c r="N14" s="396">
        <v>42103</v>
      </c>
      <c r="O14" s="397"/>
      <c r="P14" s="402">
        <v>0.45833333333333331</v>
      </c>
      <c r="Q14" s="402"/>
      <c r="R14" s="403"/>
      <c r="S14" s="403"/>
      <c r="T14" s="225" t="s">
        <v>221</v>
      </c>
      <c r="U14" s="161"/>
      <c r="V14" s="208"/>
      <c r="W14" s="48"/>
      <c r="X14" s="62"/>
      <c r="Y14" s="209"/>
    </row>
    <row r="15" spans="1:26" ht="26.25" customHeight="1" x14ac:dyDescent="0.2">
      <c r="A15" s="195">
        <v>10</v>
      </c>
      <c r="B15" s="351" t="str">
        <f ca="1">CELL("CONTENIDO",W7)</f>
        <v>UN EQUIPO</v>
      </c>
      <c r="C15" s="358"/>
      <c r="D15" s="358"/>
      <c r="E15" s="358"/>
      <c r="F15" s="364"/>
      <c r="G15" s="352" t="s">
        <v>13</v>
      </c>
      <c r="H15" s="367"/>
      <c r="I15" s="374"/>
      <c r="J15" s="374"/>
      <c r="K15" s="373"/>
      <c r="L15" s="353" t="str">
        <f ca="1">CELL("CONTENIDO",W13)</f>
        <v>EL SALTO DEL NEGRITO</v>
      </c>
      <c r="M15" s="354" t="s">
        <v>215</v>
      </c>
      <c r="N15" s="390">
        <v>42136</v>
      </c>
      <c r="O15" s="391"/>
      <c r="P15" s="404">
        <v>0.58333333333333337</v>
      </c>
      <c r="Q15" s="404"/>
      <c r="R15" s="405"/>
      <c r="S15" s="405"/>
      <c r="T15" s="355"/>
      <c r="U15" s="161"/>
      <c r="V15" s="206"/>
      <c r="W15" s="406" t="s">
        <v>208</v>
      </c>
      <c r="X15" s="406"/>
      <c r="Y15" s="207"/>
    </row>
    <row r="16" spans="1:26" ht="26.25" customHeight="1" x14ac:dyDescent="0.2">
      <c r="A16" s="195">
        <v>11</v>
      </c>
      <c r="B16" s="315" t="str">
        <f ca="1">CELL("CONTENIDO",W11)</f>
        <v>FAC. ING. VOLLEY</v>
      </c>
      <c r="C16" s="357"/>
      <c r="D16" s="357">
        <v>25</v>
      </c>
      <c r="E16" s="357">
        <v>25</v>
      </c>
      <c r="F16" s="363">
        <v>2</v>
      </c>
      <c r="G16" s="164" t="s">
        <v>13</v>
      </c>
      <c r="H16" s="366">
        <v>0</v>
      </c>
      <c r="I16" s="371">
        <v>12</v>
      </c>
      <c r="J16" s="371">
        <v>21</v>
      </c>
      <c r="K16" s="372"/>
      <c r="L16" s="316" t="str">
        <f ca="1">CELL("CONTENIDO",W15)</f>
        <v>LOS SOTERRADOS</v>
      </c>
      <c r="M16" s="317" t="s">
        <v>215</v>
      </c>
      <c r="N16" s="396">
        <v>42122</v>
      </c>
      <c r="O16" s="397"/>
      <c r="P16" s="402">
        <v>0.58333333333333337</v>
      </c>
      <c r="Q16" s="402"/>
      <c r="R16" s="403"/>
      <c r="S16" s="403"/>
      <c r="T16" s="225"/>
      <c r="U16" s="161"/>
      <c r="V16" s="208"/>
      <c r="W16" s="48"/>
      <c r="X16" s="62"/>
      <c r="Y16" s="209"/>
    </row>
    <row r="17" spans="1:25" ht="26.25" customHeight="1" x14ac:dyDescent="0.2">
      <c r="A17" s="195">
        <v>12</v>
      </c>
      <c r="B17" s="351" t="str">
        <f ca="1">CELL("CONTENIDO",W9)</f>
        <v>POLVAZZO</v>
      </c>
      <c r="C17" s="358"/>
      <c r="D17" s="358"/>
      <c r="E17" s="358"/>
      <c r="F17" s="364"/>
      <c r="G17" s="352" t="s">
        <v>13</v>
      </c>
      <c r="H17" s="367"/>
      <c r="I17" s="374"/>
      <c r="J17" s="374"/>
      <c r="K17" s="373"/>
      <c r="L17" s="353" t="str">
        <f ca="1">CELL("CONTENIDO",W17)</f>
        <v>LOS PINGUINOS</v>
      </c>
      <c r="M17" s="354" t="s">
        <v>215</v>
      </c>
      <c r="N17" s="390">
        <v>42138</v>
      </c>
      <c r="O17" s="391"/>
      <c r="P17" s="404" t="s">
        <v>107</v>
      </c>
      <c r="Q17" s="404"/>
      <c r="R17" s="405"/>
      <c r="S17" s="405"/>
      <c r="T17" s="355"/>
      <c r="U17" s="161"/>
      <c r="V17" s="206"/>
      <c r="W17" s="406" t="s">
        <v>209</v>
      </c>
      <c r="X17" s="406"/>
      <c r="Y17" s="207"/>
    </row>
    <row r="18" spans="1:25" ht="26.25" customHeight="1" x14ac:dyDescent="0.2">
      <c r="A18" s="195">
        <v>13</v>
      </c>
      <c r="B18" s="351" t="str">
        <f ca="1">CELL("CONTENIDO",W7)</f>
        <v>UN EQUIPO</v>
      </c>
      <c r="C18" s="358"/>
      <c r="D18" s="358"/>
      <c r="E18" s="358"/>
      <c r="F18" s="364"/>
      <c r="G18" s="352" t="s">
        <v>13</v>
      </c>
      <c r="H18" s="367"/>
      <c r="I18" s="374"/>
      <c r="J18" s="374"/>
      <c r="K18" s="373"/>
      <c r="L18" s="353" t="str">
        <f ca="1">CELL("CONTENIDO",W17)</f>
        <v>LOS PINGUINOS</v>
      </c>
      <c r="M18" s="354" t="s">
        <v>215</v>
      </c>
      <c r="N18" s="390">
        <v>42131</v>
      </c>
      <c r="O18" s="391"/>
      <c r="P18" s="392">
        <v>0.54166666666666663</v>
      </c>
      <c r="Q18" s="393"/>
      <c r="R18" s="394"/>
      <c r="S18" s="395"/>
      <c r="T18" s="355"/>
      <c r="U18" s="161"/>
      <c r="V18" s="208"/>
      <c r="W18" s="48"/>
      <c r="X18" s="62"/>
      <c r="Y18" s="209"/>
    </row>
    <row r="19" spans="1:25" ht="26.25" customHeight="1" thickBot="1" x14ac:dyDescent="0.25">
      <c r="A19" s="195">
        <v>14</v>
      </c>
      <c r="B19" s="315" t="str">
        <f ca="1">CELL("CONTENIDO",W9)</f>
        <v>POLVAZZO</v>
      </c>
      <c r="C19" s="357"/>
      <c r="D19" s="357">
        <v>14</v>
      </c>
      <c r="E19" s="357">
        <v>18</v>
      </c>
      <c r="F19" s="363">
        <v>0</v>
      </c>
      <c r="G19" s="164" t="s">
        <v>13</v>
      </c>
      <c r="H19" s="366">
        <v>2</v>
      </c>
      <c r="I19" s="371">
        <v>25</v>
      </c>
      <c r="J19" s="371">
        <v>25</v>
      </c>
      <c r="K19" s="372"/>
      <c r="L19" s="316" t="str">
        <f ca="1">CELL("CONTENIDO",W11)</f>
        <v>FAC. ING. VOLLEY</v>
      </c>
      <c r="M19" s="317" t="s">
        <v>215</v>
      </c>
      <c r="N19" s="396">
        <v>42124</v>
      </c>
      <c r="O19" s="397"/>
      <c r="P19" s="398">
        <v>0.45833333333333331</v>
      </c>
      <c r="Q19" s="399"/>
      <c r="R19" s="400"/>
      <c r="S19" s="401"/>
      <c r="T19" s="225" t="s">
        <v>221</v>
      </c>
      <c r="U19" s="161"/>
      <c r="V19" s="210"/>
      <c r="W19" s="216"/>
      <c r="X19" s="216"/>
      <c r="Y19" s="211"/>
    </row>
    <row r="20" spans="1:25" ht="26.25" customHeight="1" x14ac:dyDescent="0.2">
      <c r="A20" s="195">
        <v>15</v>
      </c>
      <c r="B20" s="351" t="str">
        <f ca="1">CELL("CONTENIDO",W13)</f>
        <v>EL SALTO DEL NEGRITO</v>
      </c>
      <c r="C20" s="358"/>
      <c r="D20" s="358"/>
      <c r="E20" s="358"/>
      <c r="F20" s="364"/>
      <c r="G20" s="352" t="s">
        <v>13</v>
      </c>
      <c r="H20" s="367"/>
      <c r="I20" s="374"/>
      <c r="J20" s="374"/>
      <c r="K20" s="373"/>
      <c r="L20" s="353" t="str">
        <f ca="1">CELL("CONTENIDO",W15)</f>
        <v>LOS SOTERRADOS</v>
      </c>
      <c r="M20" s="354" t="s">
        <v>215</v>
      </c>
      <c r="N20" s="390">
        <v>42129</v>
      </c>
      <c r="O20" s="391"/>
      <c r="P20" s="392">
        <v>0.58333333333333337</v>
      </c>
      <c r="Q20" s="393"/>
      <c r="R20" s="394"/>
      <c r="S20" s="395"/>
      <c r="T20" s="355"/>
      <c r="U20" s="161"/>
      <c r="V20" s="165"/>
      <c r="W20" s="177"/>
      <c r="X20" s="177"/>
      <c r="Y20" s="165"/>
    </row>
    <row r="21" spans="1:25" ht="20.100000000000001" hidden="1" customHeight="1" x14ac:dyDescent="0.2">
      <c r="A21" s="195"/>
      <c r="B21" s="217"/>
      <c r="C21" s="217"/>
      <c r="D21" s="217"/>
      <c r="E21" s="217"/>
      <c r="F21" s="365"/>
      <c r="G21" s="217"/>
      <c r="H21" s="365"/>
      <c r="I21" s="361"/>
      <c r="J21" s="361"/>
      <c r="K21" s="361"/>
      <c r="L21" s="217"/>
      <c r="M21" s="219"/>
      <c r="N21" s="387"/>
      <c r="O21" s="387"/>
      <c r="P21" s="388"/>
      <c r="Q21" s="388"/>
      <c r="R21" s="389"/>
      <c r="S21" s="389"/>
      <c r="T21" s="220"/>
      <c r="U21" s="161"/>
      <c r="V21" s="165"/>
      <c r="W21" s="177"/>
      <c r="X21" s="177"/>
      <c r="Y21" s="165"/>
    </row>
    <row r="22" spans="1:25" ht="20.100000000000001" hidden="1" customHeight="1" x14ac:dyDescent="0.2">
      <c r="A22" s="195"/>
      <c r="B22" s="217"/>
      <c r="C22" s="217"/>
      <c r="D22" s="217"/>
      <c r="E22" s="217"/>
      <c r="F22" s="365"/>
      <c r="G22" s="217"/>
      <c r="H22" s="365"/>
      <c r="I22" s="361"/>
      <c r="J22" s="361"/>
      <c r="K22" s="361"/>
      <c r="L22" s="217"/>
      <c r="M22" s="219"/>
      <c r="N22" s="387"/>
      <c r="O22" s="387"/>
      <c r="P22" s="388"/>
      <c r="Q22" s="388"/>
      <c r="R22" s="389"/>
      <c r="S22" s="389"/>
      <c r="T22" s="220"/>
      <c r="U22" s="161"/>
      <c r="V22" s="165"/>
      <c r="W22" s="177"/>
      <c r="X22" s="177"/>
      <c r="Y22" s="165"/>
    </row>
    <row r="23" spans="1:25" ht="20.100000000000001" hidden="1" customHeight="1" x14ac:dyDescent="0.2">
      <c r="A23" s="195"/>
      <c r="B23" s="217"/>
      <c r="C23" s="217"/>
      <c r="D23" s="217"/>
      <c r="E23" s="217"/>
      <c r="F23" s="365"/>
      <c r="G23" s="217"/>
      <c r="H23" s="365"/>
      <c r="I23" s="361"/>
      <c r="J23" s="361"/>
      <c r="K23" s="361"/>
      <c r="L23" s="217"/>
      <c r="M23" s="219"/>
      <c r="N23" s="387"/>
      <c r="O23" s="387"/>
      <c r="P23" s="388"/>
      <c r="Q23" s="388"/>
      <c r="R23" s="389"/>
      <c r="S23" s="389"/>
      <c r="T23" s="220"/>
      <c r="U23" s="161"/>
      <c r="V23" s="165"/>
      <c r="W23" s="177"/>
      <c r="X23" s="177"/>
      <c r="Y23" s="165"/>
    </row>
    <row r="24" spans="1:25" ht="20.100000000000001" hidden="1" customHeight="1" x14ac:dyDescent="0.2">
      <c r="A24" s="195"/>
      <c r="B24" s="217"/>
      <c r="C24" s="217"/>
      <c r="D24" s="217"/>
      <c r="E24" s="217"/>
      <c r="F24" s="365"/>
      <c r="G24" s="217"/>
      <c r="H24" s="365"/>
      <c r="I24" s="361"/>
      <c r="J24" s="361"/>
      <c r="K24" s="361"/>
      <c r="L24" s="217"/>
      <c r="M24" s="219"/>
      <c r="N24" s="387"/>
      <c r="O24" s="387"/>
      <c r="P24" s="388"/>
      <c r="Q24" s="388"/>
      <c r="R24" s="389"/>
      <c r="S24" s="389"/>
      <c r="T24" s="220"/>
      <c r="U24" s="161"/>
      <c r="V24" s="165"/>
      <c r="W24" s="177"/>
      <c r="X24" s="177"/>
      <c r="Y24" s="165"/>
    </row>
    <row r="25" spans="1:25" ht="20.100000000000001" hidden="1" customHeight="1" x14ac:dyDescent="0.2">
      <c r="A25" s="195"/>
      <c r="B25" s="217"/>
      <c r="C25" s="217"/>
      <c r="D25" s="217"/>
      <c r="E25" s="217"/>
      <c r="F25" s="365"/>
      <c r="G25" s="217"/>
      <c r="H25" s="365"/>
      <c r="I25" s="361"/>
      <c r="J25" s="361"/>
      <c r="K25" s="361"/>
      <c r="L25" s="217"/>
      <c r="M25" s="219"/>
      <c r="N25" s="387"/>
      <c r="O25" s="387"/>
      <c r="P25" s="388"/>
      <c r="Q25" s="388"/>
      <c r="R25" s="389"/>
      <c r="S25" s="389"/>
      <c r="T25" s="220"/>
      <c r="U25" s="161"/>
      <c r="V25" s="165"/>
      <c r="W25" s="177"/>
      <c r="X25" s="177"/>
      <c r="Y25" s="165"/>
    </row>
    <row r="26" spans="1:25" ht="20.100000000000001" customHeight="1" x14ac:dyDescent="0.2">
      <c r="A26" s="195"/>
      <c r="B26" s="217"/>
      <c r="C26" s="217"/>
      <c r="D26" s="217"/>
      <c r="E26" s="217"/>
      <c r="F26" s="365"/>
      <c r="G26" s="217"/>
      <c r="H26" s="365"/>
      <c r="I26" s="361"/>
      <c r="J26" s="361"/>
      <c r="K26" s="361"/>
      <c r="L26" s="217"/>
      <c r="M26" s="219"/>
      <c r="N26" s="387"/>
      <c r="O26" s="387"/>
      <c r="P26" s="388"/>
      <c r="Q26" s="388"/>
      <c r="R26" s="389"/>
      <c r="S26" s="389"/>
      <c r="T26" s="220"/>
      <c r="U26" s="161"/>
      <c r="V26" s="165"/>
      <c r="W26" s="177"/>
      <c r="X26" s="177"/>
      <c r="Y26" s="165"/>
    </row>
    <row r="27" spans="1:25" ht="14.25" customHeight="1" x14ac:dyDescent="0.4">
      <c r="B27" s="166"/>
      <c r="C27" s="166"/>
      <c r="D27" s="166"/>
      <c r="E27" s="166"/>
      <c r="F27" s="370"/>
      <c r="G27" s="167"/>
      <c r="H27" s="370"/>
      <c r="I27" s="362"/>
      <c r="J27" s="362"/>
      <c r="K27" s="362"/>
      <c r="L27" s="161"/>
      <c r="M27" s="168"/>
      <c r="N27" s="345"/>
      <c r="O27" s="345"/>
      <c r="P27" s="346"/>
      <c r="Q27" s="346"/>
      <c r="R27" s="153"/>
      <c r="S27" s="153"/>
      <c r="U27" s="161"/>
      <c r="V27" s="131"/>
      <c r="W27" s="177"/>
      <c r="X27" s="177"/>
      <c r="Y27" s="165"/>
    </row>
    <row r="28" spans="1:25" ht="13.5" customHeight="1" thickBot="1" x14ac:dyDescent="0.45">
      <c r="B28" s="166"/>
      <c r="C28" s="166"/>
      <c r="D28" s="166"/>
      <c r="E28" s="166"/>
      <c r="F28" s="370"/>
      <c r="G28" s="167"/>
      <c r="H28" s="370"/>
      <c r="I28" s="362"/>
      <c r="J28" s="362"/>
      <c r="K28" s="362"/>
      <c r="L28" s="161"/>
      <c r="M28" s="168"/>
      <c r="N28" s="345"/>
      <c r="O28" s="345"/>
      <c r="P28" s="347"/>
      <c r="Q28" s="346"/>
      <c r="R28" s="153"/>
      <c r="S28" s="153"/>
      <c r="U28" s="161"/>
      <c r="W28" s="177"/>
      <c r="X28" s="177"/>
      <c r="Y28" s="161"/>
    </row>
    <row r="29" spans="1:25" ht="27" thickBot="1" x14ac:dyDescent="0.45">
      <c r="M29" s="410" t="s">
        <v>28</v>
      </c>
      <c r="N29" s="411"/>
      <c r="O29" s="411"/>
      <c r="P29" s="411"/>
      <c r="Q29" s="411"/>
      <c r="R29" s="411"/>
      <c r="S29" s="411"/>
      <c r="T29" s="412"/>
      <c r="U29" s="177"/>
      <c r="V29" s="177"/>
      <c r="W29" s="177"/>
      <c r="X29" s="177"/>
    </row>
    <row r="30" spans="1:25" ht="31.5" customHeight="1" x14ac:dyDescent="0.4">
      <c r="M30" s="334" t="s">
        <v>97</v>
      </c>
      <c r="N30" s="335" t="s">
        <v>98</v>
      </c>
      <c r="O30" s="335" t="s">
        <v>99</v>
      </c>
      <c r="P30" s="335" t="s">
        <v>101</v>
      </c>
      <c r="Q30" s="335" t="s">
        <v>225</v>
      </c>
      <c r="R30" s="335" t="s">
        <v>226</v>
      </c>
      <c r="S30" s="335" t="s">
        <v>227</v>
      </c>
      <c r="T30" s="348" t="s">
        <v>34</v>
      </c>
      <c r="U30" s="177"/>
      <c r="V30" s="177"/>
      <c r="W30" s="177"/>
    </row>
    <row r="31" spans="1:25" ht="31.5" customHeight="1" x14ac:dyDescent="0.4">
      <c r="L31" s="170" t="s">
        <v>196</v>
      </c>
      <c r="M31" s="336" t="s">
        <v>206</v>
      </c>
      <c r="N31" s="337">
        <f ca="1">calculoA!G69</f>
        <v>5</v>
      </c>
      <c r="O31" s="337">
        <f ca="1">calculoA!H69</f>
        <v>5</v>
      </c>
      <c r="P31" s="337">
        <f ca="1">calculoA!J69</f>
        <v>0</v>
      </c>
      <c r="Q31" s="337">
        <v>259</v>
      </c>
      <c r="R31" s="337">
        <v>180</v>
      </c>
      <c r="S31" s="337">
        <f>Q31/R31</f>
        <v>1.4388888888888889</v>
      </c>
      <c r="T31" s="349">
        <v>10</v>
      </c>
      <c r="U31" s="171"/>
      <c r="V31" s="177"/>
      <c r="W31" s="177"/>
      <c r="X31" s="82"/>
    </row>
    <row r="32" spans="1:25" ht="31.5" customHeight="1" x14ac:dyDescent="0.4">
      <c r="L32" s="170" t="s">
        <v>196</v>
      </c>
      <c r="M32" s="336" t="s">
        <v>204</v>
      </c>
      <c r="N32" s="337">
        <f ca="1">calculoA!G70</f>
        <v>3</v>
      </c>
      <c r="O32" s="337">
        <f ca="1">calculoA!H70</f>
        <v>2</v>
      </c>
      <c r="P32" s="337">
        <f ca="1">calculoA!J70</f>
        <v>1</v>
      </c>
      <c r="Q32" s="337">
        <v>158</v>
      </c>
      <c r="R32" s="337">
        <v>106</v>
      </c>
      <c r="S32" s="337">
        <f t="shared" ref="S32:S36" si="0">Q32/R32</f>
        <v>1.4905660377358489</v>
      </c>
      <c r="T32" s="349">
        <v>5</v>
      </c>
      <c r="U32" s="171"/>
      <c r="V32" s="177"/>
      <c r="W32" s="177"/>
      <c r="X32" s="82"/>
    </row>
    <row r="33" spans="2:24" ht="31.5" customHeight="1" x14ac:dyDescent="0.4">
      <c r="L33" s="170"/>
      <c r="M33" s="376" t="s">
        <v>207</v>
      </c>
      <c r="N33" s="337">
        <f ca="1">calculoA!G71</f>
        <v>3</v>
      </c>
      <c r="O33" s="337">
        <f ca="1">calculoA!H71</f>
        <v>1</v>
      </c>
      <c r="P33" s="337">
        <f ca="1">calculoA!J71</f>
        <v>2</v>
      </c>
      <c r="Q33" s="337">
        <v>134</v>
      </c>
      <c r="R33" s="337">
        <v>150</v>
      </c>
      <c r="S33" s="337">
        <f t="shared" si="0"/>
        <v>0.89333333333333331</v>
      </c>
      <c r="T33" s="349">
        <v>4</v>
      </c>
      <c r="U33" s="82"/>
      <c r="V33" s="177"/>
      <c r="W33" s="177"/>
      <c r="X33" s="82"/>
    </row>
    <row r="34" spans="2:24" ht="31.5" customHeight="1" x14ac:dyDescent="0.4">
      <c r="L34" s="170"/>
      <c r="M34" s="336" t="str">
        <f ca="1">calculoA!F72</f>
        <v>LOS PINGUINOS</v>
      </c>
      <c r="N34" s="337">
        <f ca="1">calculoA!G72</f>
        <v>2</v>
      </c>
      <c r="O34" s="337">
        <f ca="1">calculoA!H72</f>
        <v>1</v>
      </c>
      <c r="P34" s="337">
        <f ca="1">calculoA!J72</f>
        <v>1</v>
      </c>
      <c r="Q34" s="337">
        <v>82</v>
      </c>
      <c r="R34" s="337">
        <v>95</v>
      </c>
      <c r="S34" s="337">
        <f t="shared" si="0"/>
        <v>0.86315789473684212</v>
      </c>
      <c r="T34" s="349">
        <v>3</v>
      </c>
      <c r="U34" s="82"/>
      <c r="V34" s="177"/>
      <c r="W34" s="177"/>
      <c r="X34" s="82"/>
    </row>
    <row r="35" spans="2:24" ht="31.5" customHeight="1" x14ac:dyDescent="0.4">
      <c r="M35" s="336" t="s">
        <v>205</v>
      </c>
      <c r="N35" s="337">
        <f ca="1">calculoA!G73</f>
        <v>3</v>
      </c>
      <c r="O35" s="337">
        <f ca="1">calculoA!H73</f>
        <v>0</v>
      </c>
      <c r="P35" s="337">
        <f ca="1">calculoA!J73</f>
        <v>3</v>
      </c>
      <c r="Q35" s="337">
        <v>113</v>
      </c>
      <c r="R35" s="337">
        <v>164</v>
      </c>
      <c r="S35" s="337">
        <f t="shared" si="0"/>
        <v>0.68902439024390238</v>
      </c>
      <c r="T35" s="349">
        <v>3</v>
      </c>
      <c r="V35" s="177"/>
      <c r="W35" s="177"/>
    </row>
    <row r="36" spans="2:24" ht="31.5" customHeight="1" thickBot="1" x14ac:dyDescent="0.45">
      <c r="M36" s="338" t="s">
        <v>208</v>
      </c>
      <c r="N36" s="339">
        <v>2</v>
      </c>
      <c r="O36" s="339">
        <f ca="1">calculoA!H74</f>
        <v>0</v>
      </c>
      <c r="P36" s="339">
        <v>2</v>
      </c>
      <c r="Q36" s="339">
        <v>49</v>
      </c>
      <c r="R36" s="339">
        <v>100</v>
      </c>
      <c r="S36" s="337">
        <f t="shared" si="0"/>
        <v>0.49</v>
      </c>
      <c r="T36" s="350">
        <v>2</v>
      </c>
      <c r="V36" s="177"/>
      <c r="W36" s="177"/>
    </row>
    <row r="37" spans="2:24" ht="17.850000000000001" customHeight="1" x14ac:dyDescent="0.4">
      <c r="W37" s="177"/>
      <c r="X37" s="177"/>
    </row>
    <row r="38" spans="2:24" ht="11.25" customHeight="1" x14ac:dyDescent="0.4">
      <c r="W38" s="177"/>
      <c r="X38" s="177"/>
    </row>
    <row r="39" spans="2:24" ht="9" customHeight="1" x14ac:dyDescent="0.4">
      <c r="T39" s="154"/>
      <c r="U39" s="154"/>
      <c r="W39" s="177"/>
      <c r="X39" s="177"/>
    </row>
    <row r="40" spans="2:24" x14ac:dyDescent="0.4">
      <c r="B40" s="172"/>
      <c r="C40" s="172"/>
      <c r="D40" s="172"/>
      <c r="E40" s="172"/>
      <c r="V40" s="174"/>
      <c r="W40" s="177"/>
      <c r="X40" s="177"/>
    </row>
    <row r="41" spans="2:24" ht="12.75" customHeight="1" x14ac:dyDescent="0.4">
      <c r="W41" s="177"/>
      <c r="X41" s="177"/>
    </row>
    <row r="42" spans="2:24" ht="12.75" customHeight="1" x14ac:dyDescent="0.4">
      <c r="W42" s="177"/>
      <c r="X42" s="177"/>
    </row>
    <row r="43" spans="2:24" x14ac:dyDescent="0.4">
      <c r="W43" s="177"/>
      <c r="X43" s="177"/>
    </row>
    <row r="44" spans="2:24" x14ac:dyDescent="0.4">
      <c r="W44" s="177"/>
      <c r="X44" s="177"/>
    </row>
    <row r="45" spans="2:24" x14ac:dyDescent="0.4">
      <c r="W45" s="177"/>
      <c r="X45" s="177"/>
    </row>
  </sheetData>
  <dataConsolidate/>
  <mergeCells count="77">
    <mergeCell ref="M29:T29"/>
    <mergeCell ref="N7:O7"/>
    <mergeCell ref="A1:Y2"/>
    <mergeCell ref="N6:O6"/>
    <mergeCell ref="P6:Q6"/>
    <mergeCell ref="R5:S5"/>
    <mergeCell ref="W6:X6"/>
    <mergeCell ref="R6:S6"/>
    <mergeCell ref="V4:Y5"/>
    <mergeCell ref="N5:O5"/>
    <mergeCell ref="P5:Q5"/>
    <mergeCell ref="B4:T4"/>
    <mergeCell ref="N8:O8"/>
    <mergeCell ref="W17:X17"/>
    <mergeCell ref="R9:S9"/>
    <mergeCell ref="R10:S10"/>
    <mergeCell ref="R11:S11"/>
    <mergeCell ref="N9:O9"/>
    <mergeCell ref="N11:O11"/>
    <mergeCell ref="P11:Q11"/>
    <mergeCell ref="P9:Q9"/>
    <mergeCell ref="P10:Q10"/>
    <mergeCell ref="N10:O10"/>
    <mergeCell ref="N12:O12"/>
    <mergeCell ref="P12:Q12"/>
    <mergeCell ref="R12:S12"/>
    <mergeCell ref="N13:O13"/>
    <mergeCell ref="P13:Q13"/>
    <mergeCell ref="P7:Q7"/>
    <mergeCell ref="P8:Q8"/>
    <mergeCell ref="W15:X15"/>
    <mergeCell ref="N14:O14"/>
    <mergeCell ref="P14:Q14"/>
    <mergeCell ref="R14:S14"/>
    <mergeCell ref="N15:O15"/>
    <mergeCell ref="P15:Q15"/>
    <mergeCell ref="R15:S15"/>
    <mergeCell ref="W7:X7"/>
    <mergeCell ref="W9:X9"/>
    <mergeCell ref="W11:X11"/>
    <mergeCell ref="W13:X13"/>
    <mergeCell ref="R7:S7"/>
    <mergeCell ref="R13:S13"/>
    <mergeCell ref="R8:S8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6:O26"/>
    <mergeCell ref="P26:Q26"/>
    <mergeCell ref="R26:S26"/>
    <mergeCell ref="N24:O24"/>
    <mergeCell ref="P24:Q24"/>
    <mergeCell ref="R24:S24"/>
    <mergeCell ref="N25:O25"/>
    <mergeCell ref="P25:Q25"/>
    <mergeCell ref="R25:S25"/>
  </mergeCells>
  <phoneticPr fontId="16" type="noConversion"/>
  <conditionalFormatting sqref="L31:L34">
    <cfRule type="expression" dxfId="482" priority="247" stopIfTrue="1">
      <formula>IF(AND($N$31=3,$N$32=3,$N$33=3,$N$34=3),1,0)</formula>
    </cfRule>
  </conditionalFormatting>
  <conditionalFormatting sqref="F7:K7 R7:S7">
    <cfRule type="expression" dxfId="481" priority="249" stopIfTrue="1">
      <formula>IF(OR($R$7="en juego",$R$7="hoy!"),1,0)</formula>
    </cfRule>
  </conditionalFormatting>
  <conditionalFormatting sqref="F7:F8 F6:K6 R6:S6 R13:S13 R16:S16 R21:S26 B16:E16 L16 P13:Q14 H7:K11 B18:K20 F13:K17 M31:T36">
    <cfRule type="expression" dxfId="480" priority="250" stopIfTrue="1">
      <formula>IF(OR($R$6="en juego",$R$6="hoy!"),1,0)</formula>
    </cfRule>
  </conditionalFormatting>
  <conditionalFormatting sqref="F8:K8 R8:S11">
    <cfRule type="expression" dxfId="479" priority="251" stopIfTrue="1">
      <formula>IF(OR($R$8="en juego",$R$8="hoy!"),1,0)</formula>
    </cfRule>
  </conditionalFormatting>
  <conditionalFormatting sqref="B21:L26">
    <cfRule type="expression" dxfId="478" priority="232" stopIfTrue="1">
      <formula>IF(OR($R$6="en juego",$R$6="hoy!"),1,0)</formula>
    </cfRule>
  </conditionalFormatting>
  <conditionalFormatting sqref="M21:M24">
    <cfRule type="expression" dxfId="477" priority="227" stopIfTrue="1">
      <formula>IF(OR($R$6="en juego",$R$6="hoy!"),1,0)</formula>
    </cfRule>
  </conditionalFormatting>
  <conditionalFormatting sqref="M21:M24">
    <cfRule type="expression" dxfId="476" priority="226" stopIfTrue="1">
      <formula>IF(OR($R$6="en juego",$R$6="hoy!"),1,0)</formula>
    </cfRule>
  </conditionalFormatting>
  <conditionalFormatting sqref="M21:M24">
    <cfRule type="expression" dxfId="475" priority="225" stopIfTrue="1">
      <formula>IF(OR($R$8="en juego",$R$8="hoy!"),1,0)</formula>
    </cfRule>
  </conditionalFormatting>
  <conditionalFormatting sqref="N21:O23">
    <cfRule type="expression" dxfId="474" priority="224" stopIfTrue="1">
      <formula>IF(OR($R$6="en juego",$R$6="hoy!"),1,0)</formula>
    </cfRule>
  </conditionalFormatting>
  <conditionalFormatting sqref="P21:Q26">
    <cfRule type="expression" dxfId="473" priority="223" stopIfTrue="1">
      <formula>IF(OR($R$6="en juego",$R$6="hoy!"),1,0)</formula>
    </cfRule>
  </conditionalFormatting>
  <conditionalFormatting sqref="N25:O26">
    <cfRule type="expression" dxfId="472" priority="222" stopIfTrue="1">
      <formula>IF(OR($R$6="en juego",$R$6="hoy!"),1,0)</formula>
    </cfRule>
  </conditionalFormatting>
  <conditionalFormatting sqref="M25:M26">
    <cfRule type="expression" dxfId="471" priority="221" stopIfTrue="1">
      <formula>IF(OR($R$6="en juego",$R$6="hoy!"),1,0)</formula>
    </cfRule>
  </conditionalFormatting>
  <conditionalFormatting sqref="M25:M26">
    <cfRule type="expression" dxfId="470" priority="220" stopIfTrue="1">
      <formula>IF(OR($R$6="en juego",$R$6="hoy!"),1,0)</formula>
    </cfRule>
  </conditionalFormatting>
  <conditionalFormatting sqref="M25:M26">
    <cfRule type="expression" dxfId="469" priority="219" stopIfTrue="1">
      <formula>IF(OR($R$8="en juego",$R$8="hoy!"),1,0)</formula>
    </cfRule>
  </conditionalFormatting>
  <conditionalFormatting sqref="T21:T26 T5:T8 T13">
    <cfRule type="expression" dxfId="468" priority="217" stopIfTrue="1">
      <formula>IF(OR($R$11="en juego",$R$11="hoy!"),1,0)</formula>
    </cfRule>
  </conditionalFormatting>
  <conditionalFormatting sqref="N24:O24">
    <cfRule type="expression" dxfId="467" priority="216" stopIfTrue="1">
      <formula>IF(OR($R$6="en juego",$R$6="hoy!"),1,0)</formula>
    </cfRule>
  </conditionalFormatting>
  <conditionalFormatting sqref="B6:E6">
    <cfRule type="expression" dxfId="466" priority="215" stopIfTrue="1">
      <formula>IF(OR($R$6="en juego",$R$6="hoy!"),1,0)</formula>
    </cfRule>
  </conditionalFormatting>
  <conditionalFormatting sqref="B8:E8">
    <cfRule type="expression" dxfId="465" priority="214" stopIfTrue="1">
      <formula>IF(OR($R$6="en juego",$R$6="hoy!"),1,0)</formula>
    </cfRule>
  </conditionalFormatting>
  <conditionalFormatting sqref="B7:E7">
    <cfRule type="expression" dxfId="464" priority="212" stopIfTrue="1">
      <formula>IF(OR($R$6="en juego",$R$6="hoy!"),1,0)</formula>
    </cfRule>
  </conditionalFormatting>
  <conditionalFormatting sqref="B13:E13">
    <cfRule type="expression" dxfId="463" priority="209" stopIfTrue="1">
      <formula>IF(OR($R$6="en juego",$R$6="hoy!"),1,0)</formula>
    </cfRule>
  </conditionalFormatting>
  <conditionalFormatting sqref="L6">
    <cfRule type="expression" dxfId="462" priority="208" stopIfTrue="1">
      <formula>IF(OR($R$6="en juego",$R$6="hoy!"),1,0)</formula>
    </cfRule>
  </conditionalFormatting>
  <conditionalFormatting sqref="L8">
    <cfRule type="expression" dxfId="461" priority="205" stopIfTrue="1">
      <formula>IF(OR($R$6="en juego",$R$6="hoy!"),1,0)</formula>
    </cfRule>
  </conditionalFormatting>
  <conditionalFormatting sqref="L7">
    <cfRule type="expression" dxfId="460" priority="203" stopIfTrue="1">
      <formula>IF(OR($R$6="en juego",$R$6="hoy!"),1,0)</formula>
    </cfRule>
  </conditionalFormatting>
  <conditionalFormatting sqref="L13">
    <cfRule type="expression" dxfId="459" priority="202" stopIfTrue="1">
      <formula>IF(OR($R$6="en juego",$R$6="hoy!"),1,0)</formula>
    </cfRule>
  </conditionalFormatting>
  <conditionalFormatting sqref="R14:S14">
    <cfRule type="expression" dxfId="458" priority="124" stopIfTrue="1">
      <formula>IF(OR($R$6="en juego",$R$6="hoy!"),1,0)</formula>
    </cfRule>
  </conditionalFormatting>
  <conditionalFormatting sqref="B14:E14">
    <cfRule type="expression" dxfId="457" priority="121" stopIfTrue="1">
      <formula>IF(OR($R$6="en juego",$R$6="hoy!"),1,0)</formula>
    </cfRule>
  </conditionalFormatting>
  <conditionalFormatting sqref="L14">
    <cfRule type="expression" dxfId="456" priority="120" stopIfTrue="1">
      <formula>IF(OR($R$6="en juego",$R$6="hoy!"),1,0)</formula>
    </cfRule>
  </conditionalFormatting>
  <conditionalFormatting sqref="T14">
    <cfRule type="expression" dxfId="455" priority="115" stopIfTrue="1">
      <formula>IF(OR($R$11="en juego",$R$11="hoy!"),1,0)</formula>
    </cfRule>
  </conditionalFormatting>
  <conditionalFormatting sqref="P7:Q8">
    <cfRule type="expression" dxfId="454" priority="99" stopIfTrue="1">
      <formula>IF(OR($R$6="en juego",$R$6="hoy!"),1,0)</formula>
    </cfRule>
  </conditionalFormatting>
  <conditionalFormatting sqref="P6:Q6">
    <cfRule type="expression" dxfId="453" priority="97" stopIfTrue="1">
      <formula>IF(OR($R$6="en juego",$R$6="hoy!"),1,0)</formula>
    </cfRule>
  </conditionalFormatting>
  <conditionalFormatting sqref="F9">
    <cfRule type="expression" dxfId="452" priority="88" stopIfTrue="1">
      <formula>IF(OR($R$6="en juego",$R$6="hoy!"),1,0)</formula>
    </cfRule>
  </conditionalFormatting>
  <conditionalFormatting sqref="F9:K9">
    <cfRule type="expression" dxfId="451" priority="89" stopIfTrue="1">
      <formula>IF(OR($R$8="en juego",$R$8="hoy!"),1,0)</formula>
    </cfRule>
  </conditionalFormatting>
  <conditionalFormatting sqref="T9">
    <cfRule type="expression" dxfId="450" priority="87" stopIfTrue="1">
      <formula>IF(OR($R$11="en juego",$R$11="hoy!"),1,0)</formula>
    </cfRule>
  </conditionalFormatting>
  <conditionalFormatting sqref="B9:E9">
    <cfRule type="expression" dxfId="449" priority="86" stopIfTrue="1">
      <formula>IF(OR($R$6="en juego",$R$6="hoy!"),1,0)</formula>
    </cfRule>
  </conditionalFormatting>
  <conditionalFormatting sqref="L9">
    <cfRule type="expression" dxfId="448" priority="85" stopIfTrue="1">
      <formula>IF(OR($R$6="en juego",$R$6="hoy!"),1,0)</formula>
    </cfRule>
  </conditionalFormatting>
  <conditionalFormatting sqref="P9:Q9">
    <cfRule type="expression" dxfId="447" priority="81" stopIfTrue="1">
      <formula>IF(OR($R$6="en juego",$R$6="hoy!"),1,0)</formula>
    </cfRule>
  </conditionalFormatting>
  <conditionalFormatting sqref="F10">
    <cfRule type="expression" dxfId="446" priority="79" stopIfTrue="1">
      <formula>IF(OR($R$6="en juego",$R$6="hoy!"),1,0)</formula>
    </cfRule>
  </conditionalFormatting>
  <conditionalFormatting sqref="F10:K10">
    <cfRule type="expression" dxfId="445" priority="80" stopIfTrue="1">
      <formula>IF(OR($R$8="en juego",$R$8="hoy!"),1,0)</formula>
    </cfRule>
  </conditionalFormatting>
  <conditionalFormatting sqref="T10">
    <cfRule type="expression" dxfId="444" priority="78" stopIfTrue="1">
      <formula>IF(OR($R$11="en juego",$R$11="hoy!"),1,0)</formula>
    </cfRule>
  </conditionalFormatting>
  <conditionalFormatting sqref="B10:E10">
    <cfRule type="expression" dxfId="443" priority="77" stopIfTrue="1">
      <formula>IF(OR($R$6="en juego",$R$6="hoy!"),1,0)</formula>
    </cfRule>
  </conditionalFormatting>
  <conditionalFormatting sqref="L10">
    <cfRule type="expression" dxfId="442" priority="76" stopIfTrue="1">
      <formula>IF(OR($R$6="en juego",$R$6="hoy!"),1,0)</formula>
    </cfRule>
  </conditionalFormatting>
  <conditionalFormatting sqref="F11">
    <cfRule type="expression" dxfId="441" priority="70" stopIfTrue="1">
      <formula>IF(OR($R$6="en juego",$R$6="hoy!"),1,0)</formula>
    </cfRule>
  </conditionalFormatting>
  <conditionalFormatting sqref="F11:K11">
    <cfRule type="expression" dxfId="440" priority="71" stopIfTrue="1">
      <formula>IF(OR($R$8="en juego",$R$8="hoy!"),1,0)</formula>
    </cfRule>
  </conditionalFormatting>
  <conditionalFormatting sqref="T11">
    <cfRule type="expression" dxfId="439" priority="69" stopIfTrue="1">
      <formula>IF(OR($R$11="en juego",$R$11="hoy!"),1,0)</formula>
    </cfRule>
  </conditionalFormatting>
  <conditionalFormatting sqref="B11:E11">
    <cfRule type="expression" dxfId="438" priority="68" stopIfTrue="1">
      <formula>IF(OR($R$6="en juego",$R$6="hoy!"),1,0)</formula>
    </cfRule>
  </conditionalFormatting>
  <conditionalFormatting sqref="L11">
    <cfRule type="expression" dxfId="437" priority="67" stopIfTrue="1">
      <formula>IF(OR($R$6="en juego",$R$6="hoy!"),1,0)</formula>
    </cfRule>
  </conditionalFormatting>
  <conditionalFormatting sqref="P11:Q11">
    <cfRule type="expression" dxfId="436" priority="63" stopIfTrue="1">
      <formula>IF(OR($R$6="en juego",$R$6="hoy!"),1,0)</formula>
    </cfRule>
  </conditionalFormatting>
  <conditionalFormatting sqref="R17:S17">
    <cfRule type="expression" dxfId="435" priority="60" stopIfTrue="1">
      <formula>IF(OR($R$6="en juego",$R$6="hoy!"),1,0)</formula>
    </cfRule>
  </conditionalFormatting>
  <conditionalFormatting sqref="B17:E17">
    <cfRule type="expression" dxfId="434" priority="59" stopIfTrue="1">
      <formula>IF(OR($R$6="en juego",$R$6="hoy!"),1,0)</formula>
    </cfRule>
  </conditionalFormatting>
  <conditionalFormatting sqref="L17">
    <cfRule type="expression" dxfId="433" priority="58" stopIfTrue="1">
      <formula>IF(OR($R$6="en juego",$R$6="hoy!"),1,0)</formula>
    </cfRule>
  </conditionalFormatting>
  <conditionalFormatting sqref="T17">
    <cfRule type="expression" dxfId="432" priority="57" stopIfTrue="1">
      <formula>IF(OR($R$11="en juego",$R$11="hoy!"),1,0)</formula>
    </cfRule>
  </conditionalFormatting>
  <conditionalFormatting sqref="P17:Q17">
    <cfRule type="expression" dxfId="431" priority="53" stopIfTrue="1">
      <formula>IF(OR($R$6="en juego",$R$6="hoy!"),1,0)</formula>
    </cfRule>
  </conditionalFormatting>
  <conditionalFormatting sqref="P18:Q18">
    <cfRule type="expression" dxfId="430" priority="45" stopIfTrue="1">
      <formula>IF(OR($R$6="en juego",$R$6="hoy!"),1,0)</formula>
    </cfRule>
  </conditionalFormatting>
  <conditionalFormatting sqref="Q18:S18">
    <cfRule type="expression" dxfId="429" priority="52" stopIfTrue="1">
      <formula>IF(OR($R$6="en juego",$R$6="hoy!"),1,0)</formula>
    </cfRule>
  </conditionalFormatting>
  <conditionalFormatting sqref="B18:E18">
    <cfRule type="expression" dxfId="428" priority="51" stopIfTrue="1">
      <formula>IF(OR($R$6="en juego",$R$6="hoy!"),1,0)</formula>
    </cfRule>
  </conditionalFormatting>
  <conditionalFormatting sqref="L18">
    <cfRule type="expression" dxfId="427" priority="50" stopIfTrue="1">
      <formula>IF(OR($R$6="en juego",$R$6="hoy!"),1,0)</formula>
    </cfRule>
  </conditionalFormatting>
  <conditionalFormatting sqref="T18">
    <cfRule type="expression" dxfId="426" priority="49" stopIfTrue="1">
      <formula>IF(OR($R$11="en juego",$R$11="hoy!"),1,0)</formula>
    </cfRule>
  </conditionalFormatting>
  <conditionalFormatting sqref="P20:Q20">
    <cfRule type="expression" dxfId="425" priority="37" stopIfTrue="1">
      <formula>IF(OR($R$6="en juego",$R$6="hoy!"),1,0)</formula>
    </cfRule>
  </conditionalFormatting>
  <conditionalFormatting sqref="Q20:S20">
    <cfRule type="expression" dxfId="424" priority="44" stopIfTrue="1">
      <formula>IF(OR($R$6="en juego",$R$6="hoy!"),1,0)</formula>
    </cfRule>
  </conditionalFormatting>
  <conditionalFormatting sqref="B20:E20">
    <cfRule type="expression" dxfId="423" priority="43" stopIfTrue="1">
      <formula>IF(OR($R$6="en juego",$R$6="hoy!"),1,0)</formula>
    </cfRule>
  </conditionalFormatting>
  <conditionalFormatting sqref="L20">
    <cfRule type="expression" dxfId="422" priority="42" stopIfTrue="1">
      <formula>IF(OR($R$6="en juego",$R$6="hoy!"),1,0)</formula>
    </cfRule>
  </conditionalFormatting>
  <conditionalFormatting sqref="T20">
    <cfRule type="expression" dxfId="421" priority="41" stopIfTrue="1">
      <formula>IF(OR($R$11="en juego",$R$11="hoy!"),1,0)</formula>
    </cfRule>
  </conditionalFormatting>
  <conditionalFormatting sqref="T16">
    <cfRule type="expression" dxfId="420" priority="36" stopIfTrue="1">
      <formula>IF(OR($R$11="en juego",$R$11="hoy!"),1,0)</formula>
    </cfRule>
  </conditionalFormatting>
  <conditionalFormatting sqref="P19:Q19">
    <cfRule type="expression" dxfId="419" priority="28" stopIfTrue="1">
      <formula>IF(OR($R$6="en juego",$R$6="hoy!"),1,0)</formula>
    </cfRule>
  </conditionalFormatting>
  <conditionalFormatting sqref="Q19:S19">
    <cfRule type="expression" dxfId="418" priority="35" stopIfTrue="1">
      <formula>IF(OR($R$6="en juego",$R$6="hoy!"),1,0)</formula>
    </cfRule>
  </conditionalFormatting>
  <conditionalFormatting sqref="B19:E19">
    <cfRule type="expression" dxfId="417" priority="34" stopIfTrue="1">
      <formula>IF(OR($R$6="en juego",$R$6="hoy!"),1,0)</formula>
    </cfRule>
  </conditionalFormatting>
  <conditionalFormatting sqref="L19">
    <cfRule type="expression" dxfId="416" priority="33" stopIfTrue="1">
      <formula>IF(OR($R$6="en juego",$R$6="hoy!"),1,0)</formula>
    </cfRule>
  </conditionalFormatting>
  <conditionalFormatting sqref="T19">
    <cfRule type="expression" dxfId="415" priority="32" stopIfTrue="1">
      <formula>IF(OR($R$11="en juego",$R$11="hoy!"),1,0)</formula>
    </cfRule>
  </conditionalFormatting>
  <conditionalFormatting sqref="R15:S15">
    <cfRule type="expression" dxfId="414" priority="27" stopIfTrue="1">
      <formula>IF(OR($R$6="en juego",$R$6="hoy!"),1,0)</formula>
    </cfRule>
  </conditionalFormatting>
  <conditionalFormatting sqref="B15:E15">
    <cfRule type="expression" dxfId="413" priority="26" stopIfTrue="1">
      <formula>IF(OR($R$6="en juego",$R$6="hoy!"),1,0)</formula>
    </cfRule>
  </conditionalFormatting>
  <conditionalFormatting sqref="L15">
    <cfRule type="expression" dxfId="412" priority="25" stopIfTrue="1">
      <formula>IF(OR($R$6="en juego",$R$6="hoy!"),1,0)</formula>
    </cfRule>
  </conditionalFormatting>
  <conditionalFormatting sqref="T15">
    <cfRule type="expression" dxfId="411" priority="24" stopIfTrue="1">
      <formula>IF(OR($R$11="en juego",$R$11="hoy!"),1,0)</formula>
    </cfRule>
  </conditionalFormatting>
  <conditionalFormatting sqref="P15:Q15">
    <cfRule type="expression" dxfId="410" priority="20" stopIfTrue="1">
      <formula>IF(OR($R$6="en juego",$R$6="hoy!"),1,0)</formula>
    </cfRule>
  </conditionalFormatting>
  <conditionalFormatting sqref="M6:M11 M13:M20">
    <cfRule type="expression" dxfId="409" priority="16" stopIfTrue="1">
      <formula>IF(OR($R$6="en juego",$R$6="hoy!"),1,0)</formula>
    </cfRule>
  </conditionalFormatting>
  <conditionalFormatting sqref="M6:M11 M13:M20">
    <cfRule type="expression" dxfId="408" priority="15" stopIfTrue="1">
      <formula>IF(OR($R$6="en juego",$R$6="hoy!"),1,0)</formula>
    </cfRule>
  </conditionalFormatting>
  <conditionalFormatting sqref="M6:M11 M13:M20">
    <cfRule type="expression" dxfId="407" priority="14" stopIfTrue="1">
      <formula>IF(OR($R$8="en juego",$R$8="hoy!"),1,0)</formula>
    </cfRule>
  </conditionalFormatting>
  <conditionalFormatting sqref="P16:Q16">
    <cfRule type="expression" dxfId="406" priority="13" stopIfTrue="1">
      <formula>IF(OR($R$6="en juego",$R$6="hoy!"),1,0)</formula>
    </cfRule>
  </conditionalFormatting>
  <conditionalFormatting sqref="P10:Q10">
    <cfRule type="expression" dxfId="405" priority="12" stopIfTrue="1">
      <formula>IF(OR($R$6="en juego",$R$6="hoy!"),1,0)</formula>
    </cfRule>
  </conditionalFormatting>
  <conditionalFormatting sqref="H12:K12">
    <cfRule type="expression" dxfId="404" priority="10" stopIfTrue="1">
      <formula>IF(OR($R$6="en juego",$R$6="hoy!"),1,0)</formula>
    </cfRule>
  </conditionalFormatting>
  <conditionalFormatting sqref="R12:S12">
    <cfRule type="expression" dxfId="403" priority="11" stopIfTrue="1">
      <formula>IF(OR($R$8="en juego",$R$8="hoy!"),1,0)</formula>
    </cfRule>
  </conditionalFormatting>
  <conditionalFormatting sqref="F12">
    <cfRule type="expression" dxfId="402" priority="8" stopIfTrue="1">
      <formula>IF(OR($R$6="en juego",$R$6="hoy!"),1,0)</formula>
    </cfRule>
  </conditionalFormatting>
  <conditionalFormatting sqref="F12:K12">
    <cfRule type="expression" dxfId="401" priority="9" stopIfTrue="1">
      <formula>IF(OR($R$8="en juego",$R$8="hoy!"),1,0)</formula>
    </cfRule>
  </conditionalFormatting>
  <conditionalFormatting sqref="T12">
    <cfRule type="expression" dxfId="400" priority="7" stopIfTrue="1">
      <formula>IF(OR($R$11="en juego",$R$11="hoy!"),1,0)</formula>
    </cfRule>
  </conditionalFormatting>
  <conditionalFormatting sqref="B12:E12">
    <cfRule type="expression" dxfId="399" priority="6" stopIfTrue="1">
      <formula>IF(OR($R$6="en juego",$R$6="hoy!"),1,0)</formula>
    </cfRule>
  </conditionalFormatting>
  <conditionalFormatting sqref="L12">
    <cfRule type="expression" dxfId="398" priority="5" stopIfTrue="1">
      <formula>IF(OR($R$6="en juego",$R$6="hoy!"),1,0)</formula>
    </cfRule>
  </conditionalFormatting>
  <conditionalFormatting sqref="P12:Q12">
    <cfRule type="expression" dxfId="397" priority="4" stopIfTrue="1">
      <formula>IF(OR($R$6="en juego",$R$6="hoy!"),1,0)</formula>
    </cfRule>
  </conditionalFormatting>
  <conditionalFormatting sqref="M12">
    <cfRule type="expression" dxfId="396" priority="3" stopIfTrue="1">
      <formula>IF(OR($R$6="en juego",$R$6="hoy!"),1,0)</formula>
    </cfRule>
  </conditionalFormatting>
  <conditionalFormatting sqref="M12">
    <cfRule type="expression" dxfId="395" priority="2" stopIfTrue="1">
      <formula>IF(OR($R$6="en juego",$R$6="hoy!"),1,0)</formula>
    </cfRule>
  </conditionalFormatting>
  <conditionalFormatting sqref="M12">
    <cfRule type="expression" dxfId="394" priority="1" stopIfTrue="1">
      <formula>IF(OR($R$8="en juego",$R$8="hoy!"),1,0)</formula>
    </cfRule>
  </conditionalFormatting>
  <dataValidations count="1">
    <dataValidation type="whole" allowBlank="1" showErrorMessage="1" errorTitle="Dato no válido" error="Ingrese sólo un número entero_x000a_entre 0 y 99." sqref="F6:F26 H6:K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45"/>
  <sheetViews>
    <sheetView showGridLines="0" tabSelected="1" showOutlineSymbols="0" topLeftCell="A7" zoomScale="70" zoomScaleNormal="70" workbookViewId="0">
      <selection activeCell="C11" sqref="C11"/>
    </sheetView>
  </sheetViews>
  <sheetFormatPr baseColWidth="10" defaultColWidth="9.140625" defaultRowHeight="23.25" x14ac:dyDescent="0.35"/>
  <cols>
    <col min="1" max="1" width="4.7109375" style="157" customWidth="1"/>
    <col min="2" max="2" width="34.28515625" style="157" customWidth="1"/>
    <col min="3" max="5" width="3.42578125" style="157" customWidth="1"/>
    <col min="6" max="6" width="4.140625" style="157" customWidth="1"/>
    <col min="7" max="7" width="1.7109375" style="157" customWidth="1"/>
    <col min="8" max="8" width="4.28515625" style="157" customWidth="1"/>
    <col min="9" max="11" width="3.42578125" style="157" customWidth="1"/>
    <col min="12" max="12" width="34.28515625" style="157" customWidth="1"/>
    <col min="13" max="13" width="48.42578125" style="341" customWidth="1"/>
    <col min="14" max="17" width="16.7109375" style="341" customWidth="1"/>
    <col min="18" max="19" width="16.7109375" style="157" customWidth="1"/>
    <col min="20" max="20" width="24" style="157" customWidth="1"/>
    <col min="21" max="21" width="16.7109375" style="157" customWidth="1"/>
    <col min="22" max="22" width="5.7109375" style="157" customWidth="1"/>
    <col min="23" max="24" width="16.7109375" style="157" customWidth="1"/>
    <col min="25" max="25" width="5.7109375" style="157" customWidth="1"/>
    <col min="26" max="26" width="7.7109375" style="157" customWidth="1"/>
    <col min="27" max="16384" width="9.140625" style="157"/>
  </cols>
  <sheetData>
    <row r="1" spans="1:26" s="156" customFormat="1" ht="73.5" customHeight="1" x14ac:dyDescent="0.2">
      <c r="A1" s="413" t="s">
        <v>197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155"/>
    </row>
    <row r="2" spans="1:26" s="156" customFormat="1" ht="73.5" customHeight="1" x14ac:dyDescent="0.2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85"/>
    </row>
    <row r="3" spans="1:26" ht="21" customHeight="1" thickBot="1" x14ac:dyDescent="0.4">
      <c r="M3" s="340"/>
      <c r="R3" s="159"/>
      <c r="S3" s="160"/>
      <c r="X3" s="158"/>
    </row>
    <row r="4" spans="1:26" ht="20.100000000000001" customHeight="1" thickBot="1" x14ac:dyDescent="0.25">
      <c r="B4" s="424" t="s">
        <v>12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6"/>
      <c r="V4" s="417" t="s">
        <v>70</v>
      </c>
      <c r="W4" s="418"/>
      <c r="X4" s="418"/>
      <c r="Y4" s="419"/>
    </row>
    <row r="5" spans="1:26" ht="27.75" customHeight="1" thickBot="1" x14ac:dyDescent="0.4"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342" t="s">
        <v>58</v>
      </c>
      <c r="N5" s="423" t="s">
        <v>27</v>
      </c>
      <c r="O5" s="423"/>
      <c r="P5" s="423" t="s">
        <v>53</v>
      </c>
      <c r="Q5" s="423"/>
      <c r="R5" s="415" t="s">
        <v>102</v>
      </c>
      <c r="S5" s="415"/>
      <c r="T5" s="223" t="s">
        <v>111</v>
      </c>
      <c r="V5" s="420"/>
      <c r="W5" s="421"/>
      <c r="X5" s="421"/>
      <c r="Y5" s="422"/>
    </row>
    <row r="6" spans="1:26" ht="30" customHeight="1" x14ac:dyDescent="0.2">
      <c r="A6" s="195">
        <v>1</v>
      </c>
      <c r="B6" s="315" t="str">
        <f ca="1">CELL("CONTENIDO",W7)</f>
        <v>LO IMPOSIBLE</v>
      </c>
      <c r="C6" s="357"/>
      <c r="D6" s="357">
        <v>20</v>
      </c>
      <c r="E6" s="357">
        <v>20</v>
      </c>
      <c r="F6" s="363">
        <v>2</v>
      </c>
      <c r="G6" s="164" t="s">
        <v>13</v>
      </c>
      <c r="H6" s="363">
        <v>0</v>
      </c>
      <c r="I6" s="357">
        <v>0</v>
      </c>
      <c r="J6" s="357">
        <v>0</v>
      </c>
      <c r="K6" s="357"/>
      <c r="L6" s="316" t="str">
        <f ca="1">CELL("CONTENIDO",W9)</f>
        <v>ISOTOPOS</v>
      </c>
      <c r="M6" s="333" t="s">
        <v>215</v>
      </c>
      <c r="N6" s="396">
        <v>42083</v>
      </c>
      <c r="O6" s="397"/>
      <c r="P6" s="402">
        <v>0.625</v>
      </c>
      <c r="Q6" s="402"/>
      <c r="R6" s="408"/>
      <c r="S6" s="408"/>
      <c r="T6" s="225" t="s">
        <v>222</v>
      </c>
      <c r="U6" s="161"/>
      <c r="V6" s="204"/>
      <c r="W6" s="416"/>
      <c r="X6" s="416"/>
      <c r="Y6" s="205"/>
    </row>
    <row r="7" spans="1:26" ht="30" customHeight="1" x14ac:dyDescent="0.35">
      <c r="A7" s="195">
        <v>2</v>
      </c>
      <c r="B7" s="351" t="str">
        <f ca="1">CELL("CONTENIDO",W11)</f>
        <v>SUPER ZONA</v>
      </c>
      <c r="C7" s="358"/>
      <c r="D7" s="358"/>
      <c r="E7" s="358"/>
      <c r="F7" s="364"/>
      <c r="G7" s="352"/>
      <c r="H7" s="364"/>
      <c r="I7" s="358"/>
      <c r="J7" s="358"/>
      <c r="K7" s="358"/>
      <c r="L7" s="353" t="str">
        <f ca="1">CELL("CONTENIDO",W13)</f>
        <v>PAO PAO VOLLEY</v>
      </c>
      <c r="M7" s="356" t="s">
        <v>215</v>
      </c>
      <c r="N7" s="390">
        <v>42139</v>
      </c>
      <c r="O7" s="391"/>
      <c r="P7" s="404">
        <v>0.625</v>
      </c>
      <c r="Q7" s="404"/>
      <c r="R7" s="409"/>
      <c r="S7" s="409"/>
      <c r="T7" s="355"/>
      <c r="U7" s="151"/>
      <c r="V7" s="206"/>
      <c r="W7" s="406" t="s">
        <v>210</v>
      </c>
      <c r="X7" s="406"/>
      <c r="Y7" s="207"/>
    </row>
    <row r="8" spans="1:26" ht="30" customHeight="1" x14ac:dyDescent="0.4">
      <c r="A8" s="195">
        <v>3</v>
      </c>
      <c r="B8" s="315" t="str">
        <f ca="1">CELL("CONTENIDO",W15)</f>
        <v>VOLEITRONICS</v>
      </c>
      <c r="C8" s="357"/>
      <c r="D8" s="357">
        <v>25</v>
      </c>
      <c r="E8" s="357">
        <v>25</v>
      </c>
      <c r="F8" s="363">
        <v>2</v>
      </c>
      <c r="G8" s="164" t="s">
        <v>13</v>
      </c>
      <c r="H8" s="363">
        <v>0</v>
      </c>
      <c r="I8" s="357">
        <v>19</v>
      </c>
      <c r="J8" s="357">
        <v>15</v>
      </c>
      <c r="K8" s="357"/>
      <c r="L8" s="316" t="str">
        <f ca="1">CELL("CONTENIDO",W17)</f>
        <v>LOS VOLEY QUESO</v>
      </c>
      <c r="M8" s="333" t="s">
        <v>215</v>
      </c>
      <c r="N8" s="396">
        <v>42074</v>
      </c>
      <c r="O8" s="397"/>
      <c r="P8" s="402">
        <v>0.58333333333333337</v>
      </c>
      <c r="Q8" s="402"/>
      <c r="R8" s="408"/>
      <c r="S8" s="408"/>
      <c r="T8" s="225" t="s">
        <v>221</v>
      </c>
      <c r="U8" s="152"/>
      <c r="V8" s="208"/>
      <c r="W8" s="48"/>
      <c r="X8" s="62"/>
      <c r="Y8" s="209"/>
    </row>
    <row r="9" spans="1:26" ht="30" customHeight="1" x14ac:dyDescent="0.2">
      <c r="A9" s="195">
        <v>4</v>
      </c>
      <c r="B9" s="315" t="str">
        <f ca="1">CELL("CONTENIDO",W7)</f>
        <v>LO IMPOSIBLE</v>
      </c>
      <c r="C9" s="357"/>
      <c r="D9" s="357">
        <v>25</v>
      </c>
      <c r="E9" s="357">
        <v>25</v>
      </c>
      <c r="F9" s="363">
        <v>2</v>
      </c>
      <c r="G9" s="164" t="s">
        <v>13</v>
      </c>
      <c r="H9" s="363">
        <v>0</v>
      </c>
      <c r="I9" s="357">
        <v>11</v>
      </c>
      <c r="J9" s="357">
        <v>22</v>
      </c>
      <c r="K9" s="357"/>
      <c r="L9" s="316" t="str">
        <f ca="1">CELL("CONTENIDO",W11)</f>
        <v>SUPER ZONA</v>
      </c>
      <c r="M9" s="333" t="s">
        <v>215</v>
      </c>
      <c r="N9" s="396">
        <v>42090</v>
      </c>
      <c r="O9" s="397"/>
      <c r="P9" s="402">
        <v>0.54166666666666663</v>
      </c>
      <c r="Q9" s="402"/>
      <c r="R9" s="408"/>
      <c r="S9" s="408"/>
      <c r="T9" s="225" t="s">
        <v>221</v>
      </c>
      <c r="U9" s="161"/>
      <c r="V9" s="206"/>
      <c r="W9" s="407" t="s">
        <v>211</v>
      </c>
      <c r="X9" s="407"/>
      <c r="Y9" s="207"/>
    </row>
    <row r="10" spans="1:26" ht="30" customHeight="1" x14ac:dyDescent="0.2">
      <c r="A10" s="195">
        <v>5</v>
      </c>
      <c r="B10" s="315" t="str">
        <f ca="1">CELL("CONTENIDO",W9)</f>
        <v>ISOTOPOS</v>
      </c>
      <c r="C10" s="357"/>
      <c r="D10" s="357">
        <v>0</v>
      </c>
      <c r="E10" s="357">
        <v>0</v>
      </c>
      <c r="F10" s="363">
        <v>0</v>
      </c>
      <c r="G10" s="164" t="s">
        <v>13</v>
      </c>
      <c r="H10" s="363">
        <v>0</v>
      </c>
      <c r="I10" s="357">
        <v>0</v>
      </c>
      <c r="J10" s="357">
        <v>0</v>
      </c>
      <c r="K10" s="357"/>
      <c r="L10" s="316" t="str">
        <f ca="1">CELL("CONTENIDO",W15)</f>
        <v>VOLEITRONICS</v>
      </c>
      <c r="M10" s="333" t="s">
        <v>215</v>
      </c>
      <c r="N10" s="396">
        <v>42102</v>
      </c>
      <c r="O10" s="397"/>
      <c r="P10" s="402">
        <v>0.58333333333333337</v>
      </c>
      <c r="Q10" s="402"/>
      <c r="R10" s="408"/>
      <c r="S10" s="408"/>
      <c r="T10" s="375" t="s">
        <v>223</v>
      </c>
      <c r="U10" s="161"/>
      <c r="V10" s="208"/>
      <c r="W10" s="48"/>
      <c r="X10" s="62"/>
      <c r="Y10" s="209"/>
    </row>
    <row r="11" spans="1:26" ht="30" customHeight="1" x14ac:dyDescent="0.2">
      <c r="A11" s="195">
        <v>6</v>
      </c>
      <c r="B11" s="351" t="str">
        <f ca="1">CELL("CONTENIDO",W13)</f>
        <v>PAO PAO VOLLEY</v>
      </c>
      <c r="C11" s="358"/>
      <c r="D11" s="358"/>
      <c r="E11" s="358"/>
      <c r="F11" s="364"/>
      <c r="G11" s="352" t="s">
        <v>13</v>
      </c>
      <c r="H11" s="364"/>
      <c r="I11" s="358"/>
      <c r="J11" s="358"/>
      <c r="K11" s="358"/>
      <c r="L11" s="353" t="str">
        <f ca="1">CELL("CONTENIDO",W17)</f>
        <v>LOS VOLEY QUESO</v>
      </c>
      <c r="M11" s="356" t="s">
        <v>215</v>
      </c>
      <c r="N11" s="390">
        <v>42130</v>
      </c>
      <c r="O11" s="391"/>
      <c r="P11" s="404">
        <v>0.625</v>
      </c>
      <c r="Q11" s="404"/>
      <c r="R11" s="409"/>
      <c r="S11" s="409"/>
      <c r="T11" s="355"/>
      <c r="U11" s="161"/>
      <c r="V11" s="206"/>
      <c r="W11" s="406" t="s">
        <v>212</v>
      </c>
      <c r="X11" s="406"/>
      <c r="Y11" s="207"/>
    </row>
    <row r="12" spans="1:26" ht="30" customHeight="1" x14ac:dyDescent="0.2">
      <c r="A12" s="195">
        <v>7</v>
      </c>
      <c r="B12" s="315" t="str">
        <f ca="1">CELL("CONTENIDO",W7)</f>
        <v>LO IMPOSIBLE</v>
      </c>
      <c r="C12" s="357"/>
      <c r="D12" s="357">
        <v>20</v>
      </c>
      <c r="E12" s="357">
        <v>20</v>
      </c>
      <c r="F12" s="363">
        <v>2</v>
      </c>
      <c r="G12" s="164" t="s">
        <v>13</v>
      </c>
      <c r="H12" s="363">
        <v>0</v>
      </c>
      <c r="I12" s="357">
        <v>0</v>
      </c>
      <c r="J12" s="357">
        <v>0</v>
      </c>
      <c r="K12" s="357"/>
      <c r="L12" s="316" t="str">
        <f ca="1">CELL("CONTENIDO",W15)</f>
        <v>VOLEITRONICS</v>
      </c>
      <c r="M12" s="333" t="s">
        <v>215</v>
      </c>
      <c r="N12" s="396">
        <v>42111</v>
      </c>
      <c r="O12" s="397"/>
      <c r="P12" s="402">
        <v>0.66666666666666663</v>
      </c>
      <c r="Q12" s="402"/>
      <c r="R12" s="403"/>
      <c r="S12" s="403"/>
      <c r="T12" s="225" t="s">
        <v>222</v>
      </c>
      <c r="U12" s="161"/>
      <c r="V12" s="208"/>
      <c r="W12" s="48"/>
      <c r="X12" s="62"/>
      <c r="Y12" s="209"/>
    </row>
    <row r="13" spans="1:26" ht="30" customHeight="1" x14ac:dyDescent="0.2">
      <c r="A13" s="195">
        <v>8</v>
      </c>
      <c r="B13" s="315" t="str">
        <f ca="1">CELL("CONTENIDO",W9)</f>
        <v>ISOTOPOS</v>
      </c>
      <c r="C13" s="357"/>
      <c r="D13" s="357">
        <v>0</v>
      </c>
      <c r="E13" s="357">
        <v>0</v>
      </c>
      <c r="F13" s="363">
        <v>0</v>
      </c>
      <c r="G13" s="164" t="s">
        <v>13</v>
      </c>
      <c r="H13" s="363">
        <v>2</v>
      </c>
      <c r="I13" s="357">
        <v>20</v>
      </c>
      <c r="J13" s="357">
        <v>20</v>
      </c>
      <c r="K13" s="357"/>
      <c r="L13" s="316" t="str">
        <f ca="1">CELL("CONTENIDO",W13)</f>
        <v>PAO PAO VOLLEY</v>
      </c>
      <c r="M13" s="333" t="s">
        <v>215</v>
      </c>
      <c r="N13" s="396">
        <v>42108</v>
      </c>
      <c r="O13" s="397"/>
      <c r="P13" s="402">
        <v>0.58333333333333337</v>
      </c>
      <c r="Q13" s="402"/>
      <c r="R13" s="403"/>
      <c r="S13" s="403"/>
      <c r="T13" s="225" t="s">
        <v>222</v>
      </c>
      <c r="U13" s="161"/>
      <c r="V13" s="206"/>
      <c r="W13" s="406" t="s">
        <v>213</v>
      </c>
      <c r="X13" s="406"/>
      <c r="Y13" s="207"/>
    </row>
    <row r="14" spans="1:26" ht="30" customHeight="1" x14ac:dyDescent="0.2">
      <c r="A14" s="195">
        <v>9</v>
      </c>
      <c r="B14" s="315" t="str">
        <f ca="1">CELL("CONTENIDO",W11)</f>
        <v>SUPER ZONA</v>
      </c>
      <c r="C14" s="357"/>
      <c r="D14" s="357">
        <v>0</v>
      </c>
      <c r="E14" s="357">
        <v>0</v>
      </c>
      <c r="F14" s="363">
        <v>0</v>
      </c>
      <c r="G14" s="164" t="s">
        <v>13</v>
      </c>
      <c r="H14" s="363">
        <v>2</v>
      </c>
      <c r="I14" s="357">
        <v>20</v>
      </c>
      <c r="J14" s="357">
        <v>20</v>
      </c>
      <c r="K14" s="357"/>
      <c r="L14" s="316" t="str">
        <f ca="1">CELL("CONTENIDO",W17)</f>
        <v>LOS VOLEY QUESO</v>
      </c>
      <c r="M14" s="333" t="s">
        <v>215</v>
      </c>
      <c r="N14" s="396">
        <v>42111</v>
      </c>
      <c r="O14" s="397"/>
      <c r="P14" s="402">
        <v>0.625</v>
      </c>
      <c r="Q14" s="402"/>
      <c r="R14" s="403"/>
      <c r="S14" s="403"/>
      <c r="T14" s="225" t="s">
        <v>222</v>
      </c>
      <c r="U14" s="161"/>
      <c r="V14" s="208"/>
      <c r="W14" s="48"/>
      <c r="X14" s="62"/>
      <c r="Y14" s="209"/>
    </row>
    <row r="15" spans="1:26" ht="30" customHeight="1" x14ac:dyDescent="0.2">
      <c r="A15" s="195">
        <v>10</v>
      </c>
      <c r="B15" s="315" t="str">
        <f ca="1">CELL("CONTENIDO",W7)</f>
        <v>LO IMPOSIBLE</v>
      </c>
      <c r="C15" s="357"/>
      <c r="D15" s="357">
        <v>8</v>
      </c>
      <c r="E15" s="357">
        <v>16</v>
      </c>
      <c r="F15" s="363">
        <v>0</v>
      </c>
      <c r="G15" s="164" t="s">
        <v>13</v>
      </c>
      <c r="H15" s="363">
        <v>2</v>
      </c>
      <c r="I15" s="357">
        <v>25</v>
      </c>
      <c r="J15" s="357">
        <v>25</v>
      </c>
      <c r="K15" s="357"/>
      <c r="L15" s="316" t="str">
        <f ca="1">CELL("CONTENIDO",W13)</f>
        <v>PAO PAO VOLLEY</v>
      </c>
      <c r="M15" s="333" t="s">
        <v>215</v>
      </c>
      <c r="N15" s="396">
        <v>42083</v>
      </c>
      <c r="O15" s="397"/>
      <c r="P15" s="402">
        <v>0.66666666666666663</v>
      </c>
      <c r="Q15" s="402"/>
      <c r="R15" s="403"/>
      <c r="S15" s="403"/>
      <c r="T15" s="225" t="s">
        <v>221</v>
      </c>
      <c r="U15" s="161"/>
      <c r="V15" s="206"/>
      <c r="W15" s="406" t="s">
        <v>214</v>
      </c>
      <c r="X15" s="406"/>
      <c r="Y15" s="207"/>
    </row>
    <row r="16" spans="1:26" ht="30" customHeight="1" x14ac:dyDescent="0.2">
      <c r="A16" s="195">
        <v>11</v>
      </c>
      <c r="B16" s="351" t="str">
        <f ca="1">CELL("CONTENIDO",W11)</f>
        <v>SUPER ZONA</v>
      </c>
      <c r="C16" s="358"/>
      <c r="D16" s="358"/>
      <c r="E16" s="358"/>
      <c r="F16" s="364"/>
      <c r="G16" s="352"/>
      <c r="H16" s="364"/>
      <c r="I16" s="358"/>
      <c r="J16" s="358"/>
      <c r="K16" s="358"/>
      <c r="L16" s="353" t="str">
        <f ca="1">CELL("CONTENIDO",W15)</f>
        <v>VOLEITRONICS</v>
      </c>
      <c r="M16" s="356" t="s">
        <v>215</v>
      </c>
      <c r="N16" s="390">
        <v>42132</v>
      </c>
      <c r="O16" s="391"/>
      <c r="P16" s="404">
        <v>0.66666666666666663</v>
      </c>
      <c r="Q16" s="404"/>
      <c r="R16" s="405"/>
      <c r="S16" s="405"/>
      <c r="T16" s="355"/>
      <c r="U16" s="161"/>
      <c r="V16" s="208"/>
      <c r="W16" s="48"/>
      <c r="X16" s="62"/>
      <c r="Y16" s="209"/>
    </row>
    <row r="17" spans="1:25" ht="30" customHeight="1" x14ac:dyDescent="0.2">
      <c r="A17" s="195">
        <v>12</v>
      </c>
      <c r="B17" s="315" t="str">
        <f ca="1">CELL("CONTENIDO",W9)</f>
        <v>ISOTOPOS</v>
      </c>
      <c r="C17" s="357"/>
      <c r="D17" s="357">
        <v>0</v>
      </c>
      <c r="E17" s="357">
        <v>0</v>
      </c>
      <c r="F17" s="363">
        <v>0</v>
      </c>
      <c r="G17" s="164" t="s">
        <v>13</v>
      </c>
      <c r="H17" s="363">
        <v>2</v>
      </c>
      <c r="I17" s="357">
        <v>20</v>
      </c>
      <c r="J17" s="357">
        <v>20</v>
      </c>
      <c r="K17" s="357"/>
      <c r="L17" s="316" t="str">
        <f ca="1">CELL("CONTENIDO",W17)</f>
        <v>LOS VOLEY QUESO</v>
      </c>
      <c r="M17" s="333" t="s">
        <v>215</v>
      </c>
      <c r="N17" s="396" t="s">
        <v>224</v>
      </c>
      <c r="O17" s="427"/>
      <c r="P17" s="427"/>
      <c r="Q17" s="397"/>
      <c r="R17" s="403"/>
      <c r="S17" s="403"/>
      <c r="T17" s="225" t="s">
        <v>222</v>
      </c>
      <c r="U17" s="161"/>
      <c r="V17" s="206"/>
      <c r="W17" s="406" t="s">
        <v>216</v>
      </c>
      <c r="X17" s="406"/>
      <c r="Y17" s="207"/>
    </row>
    <row r="18" spans="1:25" ht="30" customHeight="1" x14ac:dyDescent="0.2">
      <c r="A18" s="195">
        <v>13</v>
      </c>
      <c r="B18" s="351" t="str">
        <f ca="1">CELL("CONTENIDO",W7)</f>
        <v>LO IMPOSIBLE</v>
      </c>
      <c r="C18" s="358"/>
      <c r="D18" s="358"/>
      <c r="E18" s="358"/>
      <c r="F18" s="364"/>
      <c r="G18" s="352" t="s">
        <v>13</v>
      </c>
      <c r="H18" s="364"/>
      <c r="I18" s="358"/>
      <c r="J18" s="358"/>
      <c r="K18" s="358"/>
      <c r="L18" s="353" t="str">
        <f ca="1">CELL("CONTENIDO",W17)</f>
        <v>LOS VOLEY QUESO</v>
      </c>
      <c r="M18" s="356" t="s">
        <v>215</v>
      </c>
      <c r="N18" s="390">
        <v>42137</v>
      </c>
      <c r="O18" s="391"/>
      <c r="P18" s="392">
        <v>0.66666666666666663</v>
      </c>
      <c r="Q18" s="393"/>
      <c r="R18" s="394"/>
      <c r="S18" s="395"/>
      <c r="T18" s="355"/>
      <c r="U18" s="161"/>
      <c r="V18" s="208"/>
      <c r="W18" s="48"/>
      <c r="X18" s="62"/>
      <c r="Y18" s="209"/>
    </row>
    <row r="19" spans="1:25" ht="30" customHeight="1" thickBot="1" x14ac:dyDescent="0.25">
      <c r="A19" s="195">
        <v>14</v>
      </c>
      <c r="B19" s="315" t="str">
        <f ca="1">CELL("CONTENIDO",W9)</f>
        <v>ISOTOPOS</v>
      </c>
      <c r="C19" s="357"/>
      <c r="D19" s="357">
        <v>0</v>
      </c>
      <c r="E19" s="357">
        <v>0</v>
      </c>
      <c r="F19" s="363">
        <v>0</v>
      </c>
      <c r="G19" s="164" t="s">
        <v>13</v>
      </c>
      <c r="H19" s="363">
        <v>2</v>
      </c>
      <c r="I19" s="357">
        <v>20</v>
      </c>
      <c r="J19" s="357">
        <v>20</v>
      </c>
      <c r="K19" s="357"/>
      <c r="L19" s="316" t="str">
        <f ca="1">CELL("CONTENIDO",W11)</f>
        <v>SUPER ZONA</v>
      </c>
      <c r="M19" s="333" t="s">
        <v>215</v>
      </c>
      <c r="N19" s="396" t="s">
        <v>224</v>
      </c>
      <c r="O19" s="427"/>
      <c r="P19" s="427"/>
      <c r="Q19" s="397"/>
      <c r="R19" s="400"/>
      <c r="S19" s="401"/>
      <c r="T19" s="225" t="s">
        <v>222</v>
      </c>
      <c r="U19" s="161"/>
      <c r="V19" s="210"/>
      <c r="W19" s="322"/>
      <c r="X19" s="322"/>
      <c r="Y19" s="211"/>
    </row>
    <row r="20" spans="1:25" ht="30" customHeight="1" x14ac:dyDescent="0.2">
      <c r="A20" s="195">
        <v>15</v>
      </c>
      <c r="B20" s="351" t="str">
        <f ca="1">CELL("CONTENIDO",W13)</f>
        <v>PAO PAO VOLLEY</v>
      </c>
      <c r="C20" s="358"/>
      <c r="D20" s="358"/>
      <c r="E20" s="358"/>
      <c r="F20" s="364"/>
      <c r="G20" s="352" t="s">
        <v>13</v>
      </c>
      <c r="H20" s="364"/>
      <c r="I20" s="358"/>
      <c r="J20" s="358"/>
      <c r="K20" s="358"/>
      <c r="L20" s="353" t="str">
        <f ca="1">CELL("CONTENIDO",W15)</f>
        <v>VOLEITRONICS</v>
      </c>
      <c r="M20" s="356" t="s">
        <v>215</v>
      </c>
      <c r="N20" s="390">
        <v>42137</v>
      </c>
      <c r="O20" s="391"/>
      <c r="P20" s="392">
        <v>0.58333333333333337</v>
      </c>
      <c r="Q20" s="393"/>
      <c r="R20" s="394"/>
      <c r="S20" s="395"/>
      <c r="T20" s="355"/>
      <c r="U20" s="161"/>
      <c r="V20" s="165"/>
      <c r="W20" s="177"/>
      <c r="X20" s="177"/>
      <c r="Y20" s="165"/>
    </row>
    <row r="21" spans="1:25" ht="20.100000000000001" hidden="1" customHeight="1" x14ac:dyDescent="0.2">
      <c r="A21" s="195"/>
      <c r="B21" s="217"/>
      <c r="C21" s="217"/>
      <c r="D21" s="217"/>
      <c r="E21" s="217"/>
      <c r="F21" s="218"/>
      <c r="G21" s="217"/>
      <c r="H21" s="218"/>
      <c r="I21" s="217"/>
      <c r="J21" s="217"/>
      <c r="K21" s="217"/>
      <c r="L21" s="217"/>
      <c r="M21" s="343"/>
      <c r="N21" s="387"/>
      <c r="O21" s="387"/>
      <c r="P21" s="388"/>
      <c r="Q21" s="388"/>
      <c r="R21" s="389"/>
      <c r="S21" s="389"/>
      <c r="T21" s="220"/>
      <c r="U21" s="161"/>
      <c r="V21" s="165"/>
      <c r="W21" s="177"/>
      <c r="X21" s="177"/>
      <c r="Y21" s="165"/>
    </row>
    <row r="22" spans="1:25" ht="20.100000000000001" hidden="1" customHeight="1" x14ac:dyDescent="0.2">
      <c r="A22" s="195"/>
      <c r="B22" s="217"/>
      <c r="C22" s="217"/>
      <c r="D22" s="217"/>
      <c r="E22" s="217"/>
      <c r="F22" s="218"/>
      <c r="G22" s="217"/>
      <c r="H22" s="218"/>
      <c r="I22" s="217"/>
      <c r="J22" s="217"/>
      <c r="K22" s="217"/>
      <c r="L22" s="217"/>
      <c r="M22" s="343"/>
      <c r="N22" s="387"/>
      <c r="O22" s="387"/>
      <c r="P22" s="388"/>
      <c r="Q22" s="388"/>
      <c r="R22" s="389"/>
      <c r="S22" s="389"/>
      <c r="T22" s="220"/>
      <c r="U22" s="161"/>
      <c r="V22" s="165"/>
      <c r="W22" s="177"/>
      <c r="X22" s="177"/>
      <c r="Y22" s="165"/>
    </row>
    <row r="23" spans="1:25" ht="20.100000000000001" hidden="1" customHeight="1" x14ac:dyDescent="0.2">
      <c r="A23" s="195"/>
      <c r="B23" s="217"/>
      <c r="C23" s="217"/>
      <c r="D23" s="217"/>
      <c r="E23" s="217"/>
      <c r="F23" s="218"/>
      <c r="G23" s="217"/>
      <c r="H23" s="218"/>
      <c r="I23" s="217"/>
      <c r="J23" s="217"/>
      <c r="K23" s="217"/>
      <c r="L23" s="217"/>
      <c r="M23" s="343"/>
      <c r="N23" s="387"/>
      <c r="O23" s="387"/>
      <c r="P23" s="388"/>
      <c r="Q23" s="388"/>
      <c r="R23" s="389"/>
      <c r="S23" s="389"/>
      <c r="T23" s="220"/>
      <c r="U23" s="161"/>
      <c r="V23" s="165"/>
      <c r="W23" s="177"/>
      <c r="X23" s="177"/>
      <c r="Y23" s="165"/>
    </row>
    <row r="24" spans="1:25" ht="20.100000000000001" hidden="1" customHeight="1" x14ac:dyDescent="0.2">
      <c r="A24" s="195"/>
      <c r="B24" s="217"/>
      <c r="C24" s="217"/>
      <c r="D24" s="217"/>
      <c r="E24" s="217"/>
      <c r="F24" s="218"/>
      <c r="G24" s="217"/>
      <c r="H24" s="218"/>
      <c r="I24" s="217"/>
      <c r="J24" s="217"/>
      <c r="K24" s="217"/>
      <c r="L24" s="217"/>
      <c r="M24" s="343"/>
      <c r="N24" s="387"/>
      <c r="O24" s="387"/>
      <c r="P24" s="388"/>
      <c r="Q24" s="388"/>
      <c r="R24" s="389"/>
      <c r="S24" s="389"/>
      <c r="T24" s="220"/>
      <c r="U24" s="161"/>
      <c r="V24" s="165"/>
      <c r="W24" s="177"/>
      <c r="X24" s="177"/>
      <c r="Y24" s="165"/>
    </row>
    <row r="25" spans="1:25" ht="20.100000000000001" hidden="1" customHeight="1" x14ac:dyDescent="0.2">
      <c r="A25" s="195"/>
      <c r="B25" s="217"/>
      <c r="C25" s="217"/>
      <c r="D25" s="217"/>
      <c r="E25" s="217"/>
      <c r="F25" s="218"/>
      <c r="G25" s="217"/>
      <c r="H25" s="218"/>
      <c r="I25" s="217"/>
      <c r="J25" s="217"/>
      <c r="K25" s="217"/>
      <c r="L25" s="217"/>
      <c r="M25" s="343"/>
      <c r="N25" s="387"/>
      <c r="O25" s="387"/>
      <c r="P25" s="388"/>
      <c r="Q25" s="388"/>
      <c r="R25" s="389"/>
      <c r="S25" s="389"/>
      <c r="T25" s="220"/>
      <c r="U25" s="161"/>
      <c r="V25" s="165"/>
      <c r="W25" s="177"/>
      <c r="X25" s="177"/>
      <c r="Y25" s="165"/>
    </row>
    <row r="26" spans="1:25" ht="20.100000000000001" customHeight="1" x14ac:dyDescent="0.2">
      <c r="A26" s="195"/>
      <c r="B26" s="217"/>
      <c r="C26" s="217"/>
      <c r="D26" s="217"/>
      <c r="E26" s="217"/>
      <c r="F26" s="218"/>
      <c r="G26" s="217"/>
      <c r="H26" s="218"/>
      <c r="I26" s="217"/>
      <c r="J26" s="217"/>
      <c r="K26" s="217"/>
      <c r="L26" s="217"/>
      <c r="M26" s="343"/>
      <c r="N26" s="387"/>
      <c r="O26" s="387"/>
      <c r="P26" s="388"/>
      <c r="Q26" s="388"/>
      <c r="R26" s="389"/>
      <c r="S26" s="389"/>
      <c r="T26" s="220"/>
      <c r="U26" s="161"/>
      <c r="V26" s="165"/>
      <c r="W26" s="177"/>
      <c r="X26" s="177"/>
      <c r="Y26" s="165"/>
    </row>
    <row r="27" spans="1:25" ht="14.25" customHeight="1" x14ac:dyDescent="0.35">
      <c r="B27" s="166"/>
      <c r="C27" s="166"/>
      <c r="D27" s="166"/>
      <c r="E27" s="166"/>
      <c r="F27" s="167"/>
      <c r="G27" s="167"/>
      <c r="H27" s="167"/>
      <c r="I27" s="166"/>
      <c r="J27" s="166"/>
      <c r="K27" s="166"/>
      <c r="L27" s="161"/>
      <c r="M27" s="344"/>
      <c r="N27" s="345"/>
      <c r="O27" s="345"/>
      <c r="P27" s="346"/>
      <c r="Q27" s="346"/>
      <c r="R27" s="153"/>
      <c r="S27" s="153"/>
      <c r="U27" s="161"/>
      <c r="V27" s="131"/>
      <c r="W27" s="177"/>
      <c r="X27" s="177"/>
      <c r="Y27" s="165"/>
    </row>
    <row r="28" spans="1:25" ht="13.5" customHeight="1" thickBot="1" x14ac:dyDescent="0.4">
      <c r="B28" s="166"/>
      <c r="C28" s="166"/>
      <c r="D28" s="166"/>
      <c r="E28" s="166"/>
      <c r="F28" s="167"/>
      <c r="G28" s="167"/>
      <c r="H28" s="167"/>
      <c r="I28" s="166"/>
      <c r="J28" s="166"/>
      <c r="K28" s="166"/>
      <c r="L28" s="161"/>
      <c r="M28" s="344"/>
      <c r="N28" s="345"/>
      <c r="O28" s="345"/>
      <c r="P28" s="347"/>
      <c r="Q28" s="346"/>
      <c r="R28" s="153"/>
      <c r="S28" s="153"/>
      <c r="U28" s="161"/>
      <c r="W28" s="177"/>
      <c r="X28" s="177"/>
      <c r="Y28" s="161"/>
    </row>
    <row r="29" spans="1:25" ht="16.5" thickBot="1" x14ac:dyDescent="0.3">
      <c r="M29" s="410" t="s">
        <v>28</v>
      </c>
      <c r="N29" s="411"/>
      <c r="O29" s="411"/>
      <c r="P29" s="411"/>
      <c r="Q29" s="411"/>
      <c r="R29" s="411"/>
      <c r="S29" s="411"/>
      <c r="T29" s="412"/>
      <c r="U29" s="177"/>
      <c r="V29" s="177"/>
      <c r="W29" s="177"/>
      <c r="X29" s="177"/>
    </row>
    <row r="30" spans="1:25" ht="36" customHeight="1" x14ac:dyDescent="0.3">
      <c r="M30" s="334" t="s">
        <v>97</v>
      </c>
      <c r="N30" s="335" t="s">
        <v>98</v>
      </c>
      <c r="O30" s="335" t="s">
        <v>99</v>
      </c>
      <c r="P30" s="335" t="s">
        <v>101</v>
      </c>
      <c r="Q30" s="335" t="s">
        <v>192</v>
      </c>
      <c r="R30" s="335" t="s">
        <v>193</v>
      </c>
      <c r="S30" s="335" t="s">
        <v>33</v>
      </c>
      <c r="T30" s="348" t="s">
        <v>34</v>
      </c>
      <c r="U30" s="177"/>
      <c r="V30" s="177"/>
      <c r="W30" s="177"/>
    </row>
    <row r="31" spans="1:25" ht="36" customHeight="1" x14ac:dyDescent="0.2">
      <c r="L31" s="170" t="s">
        <v>196</v>
      </c>
      <c r="M31" s="336" t="s">
        <v>210</v>
      </c>
      <c r="N31" s="337">
        <v>4</v>
      </c>
      <c r="O31" s="337">
        <v>3</v>
      </c>
      <c r="P31" s="337">
        <v>1</v>
      </c>
      <c r="Q31" s="337">
        <v>154</v>
      </c>
      <c r="R31" s="337">
        <v>84</v>
      </c>
      <c r="S31" s="337">
        <f>Q31/R31</f>
        <v>1.8333333333333333</v>
      </c>
      <c r="T31" s="349">
        <v>7</v>
      </c>
      <c r="U31" s="171"/>
      <c r="V31" s="177"/>
      <c r="W31" s="177"/>
      <c r="X31" s="82"/>
    </row>
    <row r="32" spans="1:25" ht="36" customHeight="1" x14ac:dyDescent="0.2">
      <c r="L32" s="170" t="s">
        <v>196</v>
      </c>
      <c r="M32" s="336" t="s">
        <v>216</v>
      </c>
      <c r="N32" s="337">
        <f ca="1">calculoA!G70</f>
        <v>3</v>
      </c>
      <c r="O32" s="337">
        <v>2</v>
      </c>
      <c r="P32" s="337">
        <v>1</v>
      </c>
      <c r="Q32" s="337">
        <v>114</v>
      </c>
      <c r="R32" s="337">
        <v>50</v>
      </c>
      <c r="S32" s="337">
        <f t="shared" ref="S32:S35" si="0">Q32/R32</f>
        <v>2.2799999999999998</v>
      </c>
      <c r="T32" s="349">
        <v>5</v>
      </c>
      <c r="U32" s="171"/>
      <c r="V32" s="177"/>
      <c r="W32" s="177"/>
      <c r="X32" s="82"/>
    </row>
    <row r="33" spans="2:24" ht="36" customHeight="1" x14ac:dyDescent="0.2">
      <c r="L33" s="170"/>
      <c r="M33" s="336" t="s">
        <v>213</v>
      </c>
      <c r="N33" s="337">
        <v>2</v>
      </c>
      <c r="O33" s="337">
        <v>2</v>
      </c>
      <c r="P33" s="337">
        <v>0</v>
      </c>
      <c r="Q33" s="337">
        <v>90</v>
      </c>
      <c r="R33" s="337">
        <v>24</v>
      </c>
      <c r="S33" s="337">
        <f t="shared" si="0"/>
        <v>3.75</v>
      </c>
      <c r="T33" s="349">
        <v>4</v>
      </c>
      <c r="U33" s="82"/>
      <c r="V33" s="177"/>
      <c r="W33" s="177"/>
      <c r="X33" s="82"/>
    </row>
    <row r="34" spans="2:24" ht="36" customHeight="1" x14ac:dyDescent="0.2">
      <c r="L34" s="170"/>
      <c r="M34" s="336" t="s">
        <v>212</v>
      </c>
      <c r="N34" s="337">
        <v>3</v>
      </c>
      <c r="O34" s="337">
        <v>1</v>
      </c>
      <c r="P34" s="337">
        <v>2</v>
      </c>
      <c r="Q34" s="337">
        <v>73</v>
      </c>
      <c r="R34" s="337">
        <v>90</v>
      </c>
      <c r="S34" s="337">
        <f t="shared" si="0"/>
        <v>0.81111111111111112</v>
      </c>
      <c r="T34" s="349">
        <v>3</v>
      </c>
      <c r="U34" s="82"/>
      <c r="V34" s="177"/>
      <c r="W34" s="177"/>
      <c r="X34" s="82"/>
    </row>
    <row r="35" spans="2:24" ht="36" customHeight="1" x14ac:dyDescent="0.2">
      <c r="M35" s="336" t="s">
        <v>214</v>
      </c>
      <c r="N35" s="337">
        <f ca="1">calculoA!G73</f>
        <v>3</v>
      </c>
      <c r="O35" s="337">
        <v>1</v>
      </c>
      <c r="P35" s="337">
        <v>2</v>
      </c>
      <c r="Q35" s="337">
        <v>50</v>
      </c>
      <c r="R35" s="337">
        <v>114</v>
      </c>
      <c r="S35" s="337">
        <f t="shared" si="0"/>
        <v>0.43859649122807015</v>
      </c>
      <c r="T35" s="349">
        <v>2</v>
      </c>
      <c r="V35" s="177"/>
      <c r="W35" s="177"/>
    </row>
    <row r="36" spans="2:24" ht="36" customHeight="1" thickBot="1" x14ac:dyDescent="0.25">
      <c r="M36" s="338" t="s">
        <v>211</v>
      </c>
      <c r="N36" s="339">
        <f ca="1">calculoA!G74</f>
        <v>0</v>
      </c>
      <c r="O36" s="339">
        <f ca="1">calculoA!H74</f>
        <v>0</v>
      </c>
      <c r="P36" s="339">
        <f ca="1">calculoA!J74</f>
        <v>0</v>
      </c>
      <c r="Q36" s="339">
        <v>0</v>
      </c>
      <c r="R36" s="339">
        <v>0</v>
      </c>
      <c r="S36" s="337">
        <v>0</v>
      </c>
      <c r="T36" s="350">
        <v>0</v>
      </c>
      <c r="V36" s="177"/>
      <c r="W36" s="177"/>
    </row>
    <row r="37" spans="2:24" ht="17.850000000000001" customHeight="1" x14ac:dyDescent="0.35">
      <c r="W37" s="177"/>
      <c r="X37" s="177"/>
    </row>
    <row r="38" spans="2:24" ht="11.25" customHeight="1" x14ac:dyDescent="0.35">
      <c r="W38" s="177"/>
      <c r="X38" s="177"/>
    </row>
    <row r="39" spans="2:24" ht="9" customHeight="1" x14ac:dyDescent="0.35">
      <c r="T39" s="154"/>
      <c r="U39" s="154"/>
      <c r="W39" s="177"/>
      <c r="X39" s="177"/>
    </row>
    <row r="40" spans="2:24" x14ac:dyDescent="0.35">
      <c r="B40" s="172"/>
      <c r="C40" s="172"/>
      <c r="D40" s="172"/>
      <c r="E40" s="172"/>
      <c r="F40" s="173"/>
      <c r="I40" s="172"/>
      <c r="J40" s="172"/>
      <c r="K40" s="172"/>
      <c r="V40" s="174"/>
      <c r="W40" s="177"/>
      <c r="X40" s="177"/>
    </row>
    <row r="41" spans="2:24" ht="12.75" customHeight="1" x14ac:dyDescent="0.35">
      <c r="W41" s="177"/>
      <c r="X41" s="177"/>
    </row>
    <row r="42" spans="2:24" ht="12.75" customHeight="1" x14ac:dyDescent="0.35">
      <c r="W42" s="177"/>
      <c r="X42" s="177"/>
    </row>
    <row r="43" spans="2:24" x14ac:dyDescent="0.35">
      <c r="W43" s="177"/>
      <c r="X43" s="177"/>
    </row>
    <row r="44" spans="2:24" x14ac:dyDescent="0.35">
      <c r="W44" s="177"/>
      <c r="X44" s="177"/>
    </row>
    <row r="45" spans="2:24" x14ac:dyDescent="0.35">
      <c r="W45" s="177"/>
      <c r="X45" s="177"/>
    </row>
  </sheetData>
  <dataConsolidate/>
  <mergeCells count="75">
    <mergeCell ref="N26:O26"/>
    <mergeCell ref="P26:Q26"/>
    <mergeCell ref="R26:S26"/>
    <mergeCell ref="M29:T29"/>
    <mergeCell ref="N24:O24"/>
    <mergeCell ref="P24:Q24"/>
    <mergeCell ref="R24:S24"/>
    <mergeCell ref="N25:O25"/>
    <mergeCell ref="P25:Q25"/>
    <mergeCell ref="R25:S25"/>
    <mergeCell ref="N22:O22"/>
    <mergeCell ref="P22:Q22"/>
    <mergeCell ref="R22:S22"/>
    <mergeCell ref="N23:O23"/>
    <mergeCell ref="P23:Q23"/>
    <mergeCell ref="R23:S23"/>
    <mergeCell ref="N20:O20"/>
    <mergeCell ref="P20:Q20"/>
    <mergeCell ref="R20:S20"/>
    <mergeCell ref="N21:O21"/>
    <mergeCell ref="P21:Q21"/>
    <mergeCell ref="R21:S21"/>
    <mergeCell ref="W17:X17"/>
    <mergeCell ref="N18:O18"/>
    <mergeCell ref="P18:Q18"/>
    <mergeCell ref="R18:S18"/>
    <mergeCell ref="R19:S19"/>
    <mergeCell ref="N19:Q19"/>
    <mergeCell ref="N16:O16"/>
    <mergeCell ref="P16:Q16"/>
    <mergeCell ref="R16:S16"/>
    <mergeCell ref="R17:S17"/>
    <mergeCell ref="N17:Q17"/>
    <mergeCell ref="W13:X13"/>
    <mergeCell ref="N14:O14"/>
    <mergeCell ref="P14:Q14"/>
    <mergeCell ref="R14:S14"/>
    <mergeCell ref="N15:O15"/>
    <mergeCell ref="P15:Q15"/>
    <mergeCell ref="R15:S15"/>
    <mergeCell ref="W15:X15"/>
    <mergeCell ref="N12:O12"/>
    <mergeCell ref="P12:Q12"/>
    <mergeCell ref="R12:S12"/>
    <mergeCell ref="N13:O13"/>
    <mergeCell ref="P13:Q13"/>
    <mergeCell ref="R13:S13"/>
    <mergeCell ref="W9:X9"/>
    <mergeCell ref="N10:O10"/>
    <mergeCell ref="P10:Q10"/>
    <mergeCell ref="R10:S10"/>
    <mergeCell ref="N11:O11"/>
    <mergeCell ref="P11:Q11"/>
    <mergeCell ref="R11:S11"/>
    <mergeCell ref="W11:X11"/>
    <mergeCell ref="N8:O8"/>
    <mergeCell ref="P8:Q8"/>
    <mergeCell ref="R8:S8"/>
    <mergeCell ref="N9:O9"/>
    <mergeCell ref="P9:Q9"/>
    <mergeCell ref="R9:S9"/>
    <mergeCell ref="N6:O6"/>
    <mergeCell ref="P6:Q6"/>
    <mergeCell ref="R6:S6"/>
    <mergeCell ref="W6:X6"/>
    <mergeCell ref="N7:O7"/>
    <mergeCell ref="P7:Q7"/>
    <mergeCell ref="R7:S7"/>
    <mergeCell ref="W7:X7"/>
    <mergeCell ref="A1:Y2"/>
    <mergeCell ref="B4:T4"/>
    <mergeCell ref="V4:Y5"/>
    <mergeCell ref="N5:O5"/>
    <mergeCell ref="P5:Q5"/>
    <mergeCell ref="R5:S5"/>
  </mergeCells>
  <conditionalFormatting sqref="L31:L34">
    <cfRule type="expression" dxfId="393" priority="160" stopIfTrue="1">
      <formula>IF(AND($N$31=3,$N$32=3,$N$33=3,$N$34=3),1,0)</formula>
    </cfRule>
  </conditionalFormatting>
  <conditionalFormatting sqref="G6 R6:S6 R12:S13 R16:S16 R21:S26 B16 L16 P12:Q14 B18:B20 F21:H26 L21:L26 G12:G14 G16:G20 M31:T36">
    <cfRule type="expression" dxfId="392" priority="162" stopIfTrue="1">
      <formula>IF(OR($R$6="en juego",$R$6="hoy!"),1,0)</formula>
    </cfRule>
  </conditionalFormatting>
  <conditionalFormatting sqref="G8 R8:S11">
    <cfRule type="expression" dxfId="391" priority="163" stopIfTrue="1">
      <formula>IF(OR($R$8="en juego",$R$8="hoy!"),1,0)</formula>
    </cfRule>
  </conditionalFormatting>
  <conditionalFormatting sqref="B21:B26">
    <cfRule type="expression" dxfId="390" priority="159" stopIfTrue="1">
      <formula>IF(OR($R$6="en juego",$R$6="hoy!"),1,0)</formula>
    </cfRule>
  </conditionalFormatting>
  <conditionalFormatting sqref="M6">
    <cfRule type="expression" dxfId="389" priority="158" stopIfTrue="1">
      <formula>IF(OR($R$6="en juego",$R$6="hoy!"),1,0)</formula>
    </cfRule>
  </conditionalFormatting>
  <conditionalFormatting sqref="M6">
    <cfRule type="expression" dxfId="388" priority="157" stopIfTrue="1">
      <formula>IF(OR($R$6="en juego",$R$6="hoy!"),1,0)</formula>
    </cfRule>
  </conditionalFormatting>
  <conditionalFormatting sqref="M6">
    <cfRule type="expression" dxfId="387" priority="156" stopIfTrue="1">
      <formula>IF(OR($R$8="en juego",$R$8="hoy!"),1,0)</formula>
    </cfRule>
  </conditionalFormatting>
  <conditionalFormatting sqref="M21:M24">
    <cfRule type="expression" dxfId="386" priority="155" stopIfTrue="1">
      <formula>IF(OR($R$6="en juego",$R$6="hoy!"),1,0)</formula>
    </cfRule>
  </conditionalFormatting>
  <conditionalFormatting sqref="M21:M24">
    <cfRule type="expression" dxfId="385" priority="154" stopIfTrue="1">
      <formula>IF(OR($R$6="en juego",$R$6="hoy!"),1,0)</formula>
    </cfRule>
  </conditionalFormatting>
  <conditionalFormatting sqref="M21:M24">
    <cfRule type="expression" dxfId="384" priority="153" stopIfTrue="1">
      <formula>IF(OR($R$8="en juego",$R$8="hoy!"),1,0)</formula>
    </cfRule>
  </conditionalFormatting>
  <conditionalFormatting sqref="N21:O23">
    <cfRule type="expression" dxfId="383" priority="152" stopIfTrue="1">
      <formula>IF(OR($R$6="en juego",$R$6="hoy!"),1,0)</formula>
    </cfRule>
  </conditionalFormatting>
  <conditionalFormatting sqref="P21:Q26">
    <cfRule type="expression" dxfId="382" priority="151" stopIfTrue="1">
      <formula>IF(OR($R$6="en juego",$R$6="hoy!"),1,0)</formula>
    </cfRule>
  </conditionalFormatting>
  <conditionalFormatting sqref="N25:O26">
    <cfRule type="expression" dxfId="381" priority="150" stopIfTrue="1">
      <formula>IF(OR($R$6="en juego",$R$6="hoy!"),1,0)</formula>
    </cfRule>
  </conditionalFormatting>
  <conditionalFormatting sqref="M25:M26">
    <cfRule type="expression" dxfId="380" priority="149" stopIfTrue="1">
      <formula>IF(OR($R$6="en juego",$R$6="hoy!"),1,0)</formula>
    </cfRule>
  </conditionalFormatting>
  <conditionalFormatting sqref="M25:M26">
    <cfRule type="expression" dxfId="379" priority="148" stopIfTrue="1">
      <formula>IF(OR($R$6="en juego",$R$6="hoy!"),1,0)</formula>
    </cfRule>
  </conditionalFormatting>
  <conditionalFormatting sqref="M25:M26">
    <cfRule type="expression" dxfId="378" priority="147" stopIfTrue="1">
      <formula>IF(OR($R$8="en juego",$R$8="hoy!"),1,0)</formula>
    </cfRule>
  </conditionalFormatting>
  <conditionalFormatting sqref="T21:T26 T5:T6 T12:T13 T8">
    <cfRule type="expression" dxfId="377" priority="146" stopIfTrue="1">
      <formula>IF(OR($R$11="en juego",$R$11="hoy!"),1,0)</formula>
    </cfRule>
  </conditionalFormatting>
  <conditionalFormatting sqref="N24:O24">
    <cfRule type="expression" dxfId="376" priority="145" stopIfTrue="1">
      <formula>IF(OR($R$6="en juego",$R$6="hoy!"),1,0)</formula>
    </cfRule>
  </conditionalFormatting>
  <conditionalFormatting sqref="B6">
    <cfRule type="expression" dxfId="375" priority="144" stopIfTrue="1">
      <formula>IF(OR($R$6="en juego",$R$6="hoy!"),1,0)</formula>
    </cfRule>
  </conditionalFormatting>
  <conditionalFormatting sqref="B8">
    <cfRule type="expression" dxfId="374" priority="143" stopIfTrue="1">
      <formula>IF(OR($R$6="en juego",$R$6="hoy!"),1,0)</formula>
    </cfRule>
  </conditionalFormatting>
  <conditionalFormatting sqref="B12:B13">
    <cfRule type="expression" dxfId="373" priority="141" stopIfTrue="1">
      <formula>IF(OR($R$6="en juego",$R$6="hoy!"),1,0)</formula>
    </cfRule>
  </conditionalFormatting>
  <conditionalFormatting sqref="L6">
    <cfRule type="expression" dxfId="372" priority="140" stopIfTrue="1">
      <formula>IF(OR($R$6="en juego",$R$6="hoy!"),1,0)</formula>
    </cfRule>
  </conditionalFormatting>
  <conditionalFormatting sqref="L8">
    <cfRule type="expression" dxfId="371" priority="139" stopIfTrue="1">
      <formula>IF(OR($R$6="en juego",$R$6="hoy!"),1,0)</formula>
    </cfRule>
  </conditionalFormatting>
  <conditionalFormatting sqref="L12:L13">
    <cfRule type="expression" dxfId="370" priority="137" stopIfTrue="1">
      <formula>IF(OR($R$6="en juego",$R$6="hoy!"),1,0)</formula>
    </cfRule>
  </conditionalFormatting>
  <conditionalFormatting sqref="R14:S14">
    <cfRule type="expression" dxfId="369" priority="136" stopIfTrue="1">
      <formula>IF(OR($R$6="en juego",$R$6="hoy!"),1,0)</formula>
    </cfRule>
  </conditionalFormatting>
  <conditionalFormatting sqref="B14">
    <cfRule type="expression" dxfId="368" priority="135" stopIfTrue="1">
      <formula>IF(OR($R$6="en juego",$R$6="hoy!"),1,0)</formula>
    </cfRule>
  </conditionalFormatting>
  <conditionalFormatting sqref="L14">
    <cfRule type="expression" dxfId="367" priority="134" stopIfTrue="1">
      <formula>IF(OR($R$6="en juego",$R$6="hoy!"),1,0)</formula>
    </cfRule>
  </conditionalFormatting>
  <conditionalFormatting sqref="T14">
    <cfRule type="expression" dxfId="366" priority="133" stopIfTrue="1">
      <formula>IF(OR($R$11="en juego",$R$11="hoy!"),1,0)</formula>
    </cfRule>
  </conditionalFormatting>
  <conditionalFormatting sqref="P8:Q8">
    <cfRule type="expression" dxfId="365" priority="129" stopIfTrue="1">
      <formula>IF(OR($R$6="en juego",$R$6="hoy!"),1,0)</formula>
    </cfRule>
  </conditionalFormatting>
  <conditionalFormatting sqref="P6:Q6">
    <cfRule type="expression" dxfId="364" priority="128" stopIfTrue="1">
      <formula>IF(OR($R$6="en juego",$R$6="hoy!"),1,0)</formula>
    </cfRule>
  </conditionalFormatting>
  <conditionalFormatting sqref="G9">
    <cfRule type="expression" dxfId="363" priority="126" stopIfTrue="1">
      <formula>IF(OR($R$8="en juego",$R$8="hoy!"),1,0)</formula>
    </cfRule>
  </conditionalFormatting>
  <conditionalFormatting sqref="T9">
    <cfRule type="expression" dxfId="362" priority="124" stopIfTrue="1">
      <formula>IF(OR($R$11="en juego",$R$11="hoy!"),1,0)</formula>
    </cfRule>
  </conditionalFormatting>
  <conditionalFormatting sqref="B9">
    <cfRule type="expression" dxfId="361" priority="123" stopIfTrue="1">
      <formula>IF(OR($R$6="en juego",$R$6="hoy!"),1,0)</formula>
    </cfRule>
  </conditionalFormatting>
  <conditionalFormatting sqref="L9">
    <cfRule type="expression" dxfId="360" priority="122" stopIfTrue="1">
      <formula>IF(OR($R$6="en juego",$R$6="hoy!"),1,0)</formula>
    </cfRule>
  </conditionalFormatting>
  <conditionalFormatting sqref="P9:Q9">
    <cfRule type="expression" dxfId="359" priority="118" stopIfTrue="1">
      <formula>IF(OR($R$6="en juego",$R$6="hoy!"),1,0)</formula>
    </cfRule>
  </conditionalFormatting>
  <conditionalFormatting sqref="G10">
    <cfRule type="expression" dxfId="358" priority="117" stopIfTrue="1">
      <formula>IF(OR($R$8="en juego",$R$8="hoy!"),1,0)</formula>
    </cfRule>
  </conditionalFormatting>
  <conditionalFormatting sqref="T10">
    <cfRule type="expression" dxfId="357" priority="115" stopIfTrue="1">
      <formula>IF(OR($R$11="en juego",$R$11="hoy!"),1,0)</formula>
    </cfRule>
  </conditionalFormatting>
  <conditionalFormatting sqref="B10">
    <cfRule type="expression" dxfId="356" priority="114" stopIfTrue="1">
      <formula>IF(OR($R$6="en juego",$R$6="hoy!"),1,0)</formula>
    </cfRule>
  </conditionalFormatting>
  <conditionalFormatting sqref="L10">
    <cfRule type="expression" dxfId="355" priority="113" stopIfTrue="1">
      <formula>IF(OR($R$6="en juego",$R$6="hoy!"),1,0)</formula>
    </cfRule>
  </conditionalFormatting>
  <conditionalFormatting sqref="P10:Q10">
    <cfRule type="expression" dxfId="354" priority="109" stopIfTrue="1">
      <formula>IF(OR($R$6="en juego",$R$6="hoy!"),1,0)</formula>
    </cfRule>
  </conditionalFormatting>
  <conditionalFormatting sqref="G11">
    <cfRule type="expression" dxfId="353" priority="108" stopIfTrue="1">
      <formula>IF(OR($R$8="en juego",$R$8="hoy!"),1,0)</formula>
    </cfRule>
  </conditionalFormatting>
  <conditionalFormatting sqref="T11">
    <cfRule type="expression" dxfId="352" priority="106" stopIfTrue="1">
      <formula>IF(OR($R$11="en juego",$R$11="hoy!"),1,0)</formula>
    </cfRule>
  </conditionalFormatting>
  <conditionalFormatting sqref="B11">
    <cfRule type="expression" dxfId="351" priority="105" stopIfTrue="1">
      <formula>IF(OR($R$6="en juego",$R$6="hoy!"),1,0)</formula>
    </cfRule>
  </conditionalFormatting>
  <conditionalFormatting sqref="L11">
    <cfRule type="expression" dxfId="350" priority="104" stopIfTrue="1">
      <formula>IF(OR($R$6="en juego",$R$6="hoy!"),1,0)</formula>
    </cfRule>
  </conditionalFormatting>
  <conditionalFormatting sqref="P11:Q11">
    <cfRule type="expression" dxfId="349" priority="100" stopIfTrue="1">
      <formula>IF(OR($R$6="en juego",$R$6="hoy!"),1,0)</formula>
    </cfRule>
  </conditionalFormatting>
  <conditionalFormatting sqref="R17:S17">
    <cfRule type="expression" dxfId="348" priority="99" stopIfTrue="1">
      <formula>IF(OR($R$6="en juego",$R$6="hoy!"),1,0)</formula>
    </cfRule>
  </conditionalFormatting>
  <conditionalFormatting sqref="B17">
    <cfRule type="expression" dxfId="347" priority="98" stopIfTrue="1">
      <formula>IF(OR($R$6="en juego",$R$6="hoy!"),1,0)</formula>
    </cfRule>
  </conditionalFormatting>
  <conditionalFormatting sqref="L17">
    <cfRule type="expression" dxfId="346" priority="97" stopIfTrue="1">
      <formula>IF(OR($R$6="en juego",$R$6="hoy!"),1,0)</formula>
    </cfRule>
  </conditionalFormatting>
  <conditionalFormatting sqref="T17">
    <cfRule type="expression" dxfId="345" priority="96" stopIfTrue="1">
      <formula>IF(OR($R$11="en juego",$R$11="hoy!"),1,0)</formula>
    </cfRule>
  </conditionalFormatting>
  <conditionalFormatting sqref="P18:Q18">
    <cfRule type="expression" dxfId="344" priority="84" stopIfTrue="1">
      <formula>IF(OR($R$6="en juego",$R$6="hoy!"),1,0)</formula>
    </cfRule>
  </conditionalFormatting>
  <conditionalFormatting sqref="Q18:S18">
    <cfRule type="expression" dxfId="343" priority="91" stopIfTrue="1">
      <formula>IF(OR($R$6="en juego",$R$6="hoy!"),1,0)</formula>
    </cfRule>
  </conditionalFormatting>
  <conditionalFormatting sqref="B18">
    <cfRule type="expression" dxfId="342" priority="90" stopIfTrue="1">
      <formula>IF(OR($R$6="en juego",$R$6="hoy!"),1,0)</formula>
    </cfRule>
  </conditionalFormatting>
  <conditionalFormatting sqref="L18">
    <cfRule type="expression" dxfId="341" priority="89" stopIfTrue="1">
      <formula>IF(OR($R$6="en juego",$R$6="hoy!"),1,0)</formula>
    </cfRule>
  </conditionalFormatting>
  <conditionalFormatting sqref="T18">
    <cfRule type="expression" dxfId="340" priority="88" stopIfTrue="1">
      <formula>IF(OR($R$11="en juego",$R$11="hoy!"),1,0)</formula>
    </cfRule>
  </conditionalFormatting>
  <conditionalFormatting sqref="P20:Q20">
    <cfRule type="expression" dxfId="339" priority="76" stopIfTrue="1">
      <formula>IF(OR($R$6="en juego",$R$6="hoy!"),1,0)</formula>
    </cfRule>
  </conditionalFormatting>
  <conditionalFormatting sqref="Q20:S20">
    <cfRule type="expression" dxfId="338" priority="83" stopIfTrue="1">
      <formula>IF(OR($R$6="en juego",$R$6="hoy!"),1,0)</formula>
    </cfRule>
  </conditionalFormatting>
  <conditionalFormatting sqref="B20">
    <cfRule type="expression" dxfId="337" priority="82" stopIfTrue="1">
      <formula>IF(OR($R$6="en juego",$R$6="hoy!"),1,0)</formula>
    </cfRule>
  </conditionalFormatting>
  <conditionalFormatting sqref="L20">
    <cfRule type="expression" dxfId="336" priority="81" stopIfTrue="1">
      <formula>IF(OR($R$6="en juego",$R$6="hoy!"),1,0)</formula>
    </cfRule>
  </conditionalFormatting>
  <conditionalFormatting sqref="T20">
    <cfRule type="expression" dxfId="335" priority="80" stopIfTrue="1">
      <formula>IF(OR($R$11="en juego",$R$11="hoy!"),1,0)</formula>
    </cfRule>
  </conditionalFormatting>
  <conditionalFormatting sqref="T16">
    <cfRule type="expression" dxfId="334" priority="75" stopIfTrue="1">
      <formula>IF(OR($R$11="en juego",$R$11="hoy!"),1,0)</formula>
    </cfRule>
  </conditionalFormatting>
  <conditionalFormatting sqref="R19:S19">
    <cfRule type="expression" dxfId="333" priority="74" stopIfTrue="1">
      <formula>IF(OR($R$6="en juego",$R$6="hoy!"),1,0)</formula>
    </cfRule>
  </conditionalFormatting>
  <conditionalFormatting sqref="B19">
    <cfRule type="expression" dxfId="332" priority="73" stopIfTrue="1">
      <formula>IF(OR($R$6="en juego",$R$6="hoy!"),1,0)</formula>
    </cfRule>
  </conditionalFormatting>
  <conditionalFormatting sqref="L19">
    <cfRule type="expression" dxfId="331" priority="72" stopIfTrue="1">
      <formula>IF(OR($R$6="en juego",$R$6="hoy!"),1,0)</formula>
    </cfRule>
  </conditionalFormatting>
  <conditionalFormatting sqref="T19">
    <cfRule type="expression" dxfId="330" priority="71" stopIfTrue="1">
      <formula>IF(OR($R$11="en juego",$R$11="hoy!"),1,0)</formula>
    </cfRule>
  </conditionalFormatting>
  <conditionalFormatting sqref="R15:S15">
    <cfRule type="expression" dxfId="329" priority="66" stopIfTrue="1">
      <formula>IF(OR($R$6="en juego",$R$6="hoy!"),1,0)</formula>
    </cfRule>
  </conditionalFormatting>
  <conditionalFormatting sqref="B15">
    <cfRule type="expression" dxfId="328" priority="65" stopIfTrue="1">
      <formula>IF(OR($R$6="en juego",$R$6="hoy!"),1,0)</formula>
    </cfRule>
  </conditionalFormatting>
  <conditionalFormatting sqref="L15">
    <cfRule type="expression" dxfId="327" priority="64" stopIfTrue="1">
      <formula>IF(OR($R$6="en juego",$R$6="hoy!"),1,0)</formula>
    </cfRule>
  </conditionalFormatting>
  <conditionalFormatting sqref="T15">
    <cfRule type="expression" dxfId="326" priority="63" stopIfTrue="1">
      <formula>IF(OR($R$11="en juego",$R$11="hoy!"),1,0)</formula>
    </cfRule>
  </conditionalFormatting>
  <conditionalFormatting sqref="P15:Q15">
    <cfRule type="expression" dxfId="325" priority="59" stopIfTrue="1">
      <formula>IF(OR($R$6="en juego",$R$6="hoy!"),1,0)</formula>
    </cfRule>
  </conditionalFormatting>
  <conditionalFormatting sqref="M8:M20">
    <cfRule type="expression" dxfId="324" priority="58" stopIfTrue="1">
      <formula>IF(OR($R$6="en juego",$R$6="hoy!"),1,0)</formula>
    </cfRule>
  </conditionalFormatting>
  <conditionalFormatting sqref="M8:M20">
    <cfRule type="expression" dxfId="323" priority="57" stopIfTrue="1">
      <formula>IF(OR($R$6="en juego",$R$6="hoy!"),1,0)</formula>
    </cfRule>
  </conditionalFormatting>
  <conditionalFormatting sqref="M8:M20">
    <cfRule type="expression" dxfId="322" priority="56" stopIfTrue="1">
      <formula>IF(OR($R$8="en juego",$R$8="hoy!"),1,0)</formula>
    </cfRule>
  </conditionalFormatting>
  <conditionalFormatting sqref="P16:Q16">
    <cfRule type="expression" dxfId="321" priority="55" stopIfTrue="1">
      <formula>IF(OR($R$6="en juego",$R$6="hoy!"),1,0)</formula>
    </cfRule>
  </conditionalFormatting>
  <conditionalFormatting sqref="F6">
    <cfRule type="expression" dxfId="320" priority="20" stopIfTrue="1">
      <formula>IF(OR($R$6="en juego",$R$6="hoy!"),1,0)</formula>
    </cfRule>
  </conditionalFormatting>
  <conditionalFormatting sqref="F8:F14 F16:F20">
    <cfRule type="expression" dxfId="319" priority="19" stopIfTrue="1">
      <formula>IF(OR($R$6="en juego",$R$6="hoy!"),1,0)</formula>
    </cfRule>
  </conditionalFormatting>
  <conditionalFormatting sqref="H6 H8:H14 H16:H20">
    <cfRule type="expression" dxfId="318" priority="18" stopIfTrue="1">
      <formula>IF(OR($R$6="en juego",$R$6="hoy!"),1,0)</formula>
    </cfRule>
  </conditionalFormatting>
  <conditionalFormatting sqref="G7 R7:S7">
    <cfRule type="expression" dxfId="317" priority="17" stopIfTrue="1">
      <formula>IF(OR($R$6="en juego",$R$6="hoy!"),1,0)</formula>
    </cfRule>
  </conditionalFormatting>
  <conditionalFormatting sqref="M7">
    <cfRule type="expression" dxfId="316" priority="16" stopIfTrue="1">
      <formula>IF(OR($R$6="en juego",$R$6="hoy!"),1,0)</formula>
    </cfRule>
  </conditionalFormatting>
  <conditionalFormatting sqref="M7">
    <cfRule type="expression" dxfId="315" priority="15" stopIfTrue="1">
      <formula>IF(OR($R$6="en juego",$R$6="hoy!"),1,0)</formula>
    </cfRule>
  </conditionalFormatting>
  <conditionalFormatting sqref="M7">
    <cfRule type="expression" dxfId="314" priority="14" stopIfTrue="1">
      <formula>IF(OR($R$8="en juego",$R$8="hoy!"),1,0)</formula>
    </cfRule>
  </conditionalFormatting>
  <conditionalFormatting sqref="T7">
    <cfRule type="expression" dxfId="313" priority="13" stopIfTrue="1">
      <formula>IF(OR($R$11="en juego",$R$11="hoy!"),1,0)</formula>
    </cfRule>
  </conditionalFormatting>
  <conditionalFormatting sqref="B7">
    <cfRule type="expression" dxfId="312" priority="12" stopIfTrue="1">
      <formula>IF(OR($R$6="en juego",$R$6="hoy!"),1,0)</formula>
    </cfRule>
  </conditionalFormatting>
  <conditionalFormatting sqref="L7">
    <cfRule type="expression" dxfId="311" priority="11" stopIfTrue="1">
      <formula>IF(OR($R$6="en juego",$R$6="hoy!"),1,0)</formula>
    </cfRule>
  </conditionalFormatting>
  <conditionalFormatting sqref="P7:Q7">
    <cfRule type="expression" dxfId="310" priority="10" stopIfTrue="1">
      <formula>IF(OR($R$6="en juego",$R$6="hoy!"),1,0)</formula>
    </cfRule>
  </conditionalFormatting>
  <conditionalFormatting sqref="F7">
    <cfRule type="expression" dxfId="309" priority="7" stopIfTrue="1">
      <formula>IF(OR($R$6="en juego",$R$6="hoy!"),1,0)</formula>
    </cfRule>
  </conditionalFormatting>
  <conditionalFormatting sqref="H7">
    <cfRule type="expression" dxfId="308" priority="6" stopIfTrue="1">
      <formula>IF(OR($R$6="en juego",$R$6="hoy!"),1,0)</formula>
    </cfRule>
  </conditionalFormatting>
  <conditionalFormatting sqref="G15">
    <cfRule type="expression" dxfId="307" priority="5" stopIfTrue="1">
      <formula>IF(OR($R$6="en juego",$R$6="hoy!"),1,0)</formula>
    </cfRule>
  </conditionalFormatting>
  <conditionalFormatting sqref="F15">
    <cfRule type="expression" dxfId="306" priority="2" stopIfTrue="1">
      <formula>IF(OR($R$6="en juego",$R$6="hoy!"),1,0)</formula>
    </cfRule>
  </conditionalFormatting>
  <conditionalFormatting sqref="H15">
    <cfRule type="expression" dxfId="305" priority="1" stopIfTrue="1">
      <formula>IF(OR($R$6="en juego",$R$6="hoy!"),1,0)</formula>
    </cfRule>
  </conditionalFormatting>
  <dataValidations count="1">
    <dataValidation type="whole" allowBlank="1" showErrorMessage="1" errorTitle="Dato no válido" error="Ingrese sólo un número entero_x000a_entre 0 y 99." sqref="H6:H26 F6:F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" stopIfTrue="1" id="{521DBFBF-3CFE-40EF-937F-3D580BF6362C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C18:E20</xm:sqref>
        </x14:conditionalFormatting>
        <x14:conditionalFormatting xmlns:xm="http://schemas.microsoft.com/office/excel/2006/main">
          <x14:cfRule type="expression" priority="53" stopIfTrue="1" id="{AE59B94C-9FE3-466A-AE4C-4969BFB2AF1F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C21:E26</xm:sqref>
        </x14:conditionalFormatting>
        <x14:conditionalFormatting xmlns:xm="http://schemas.microsoft.com/office/excel/2006/main">
          <x14:cfRule type="expression" priority="52" stopIfTrue="1" id="{13DA83CF-D246-4BFC-89DC-2E5D23FBDE13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C6:E6</xm:sqref>
        </x14:conditionalFormatting>
        <x14:conditionalFormatting xmlns:xm="http://schemas.microsoft.com/office/excel/2006/main">
          <x14:cfRule type="expression" priority="43" stopIfTrue="1" id="{20A44D14-1AF3-4A30-9B15-BEF8FFFA8A4D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C18:E18</xm:sqref>
        </x14:conditionalFormatting>
        <x14:conditionalFormatting xmlns:xm="http://schemas.microsoft.com/office/excel/2006/main">
          <x14:cfRule type="expression" priority="42" stopIfTrue="1" id="{E16A11B9-3DC4-4782-8B60-8388479E34B6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C20:E20</xm:sqref>
        </x14:conditionalFormatting>
        <x14:conditionalFormatting xmlns:xm="http://schemas.microsoft.com/office/excel/2006/main">
          <x14:cfRule type="expression" priority="41" stopIfTrue="1" id="{FF9A6F72-66ED-4789-AA77-619AFB7A3763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C19:E19</xm:sqref>
        </x14:conditionalFormatting>
        <x14:conditionalFormatting xmlns:xm="http://schemas.microsoft.com/office/excel/2006/main">
          <x14:cfRule type="expression" priority="38" stopIfTrue="1" id="{1F487221-9501-47E0-AAE2-69D498973347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I18:K20</xm:sqref>
        </x14:conditionalFormatting>
        <x14:conditionalFormatting xmlns:xm="http://schemas.microsoft.com/office/excel/2006/main">
          <x14:cfRule type="expression" priority="37" stopIfTrue="1" id="{3C2033A2-7172-45CD-8F09-8920DF0353EB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I21:K26</xm:sqref>
        </x14:conditionalFormatting>
        <x14:conditionalFormatting xmlns:xm="http://schemas.microsoft.com/office/excel/2006/main">
          <x14:cfRule type="expression" priority="36" stopIfTrue="1" id="{CC43109C-B9CF-46E7-A14A-DE909DF430F8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I6:K6</xm:sqref>
        </x14:conditionalFormatting>
        <x14:conditionalFormatting xmlns:xm="http://schemas.microsoft.com/office/excel/2006/main">
          <x14:cfRule type="expression" priority="27" stopIfTrue="1" id="{A3286155-B192-4419-AD7F-F2F0631EDF1A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I18:K18</xm:sqref>
        </x14:conditionalFormatting>
        <x14:conditionalFormatting xmlns:xm="http://schemas.microsoft.com/office/excel/2006/main">
          <x14:cfRule type="expression" priority="26" stopIfTrue="1" id="{0BC16D5E-E10C-41D9-A6AE-472C02FAA686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I20:K20</xm:sqref>
        </x14:conditionalFormatting>
        <x14:conditionalFormatting xmlns:xm="http://schemas.microsoft.com/office/excel/2006/main">
          <x14:cfRule type="expression" priority="25" stopIfTrue="1" id="{848CC0AD-AB50-4B90-8982-9DFB0A47CD53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I19:K19</xm:sqref>
        </x14:conditionalFormatting>
        <x14:conditionalFormatting xmlns:xm="http://schemas.microsoft.com/office/excel/2006/main">
          <x14:cfRule type="expression" priority="22" stopIfTrue="1" id="{D380C10B-B51D-4AA8-B18B-0EDA4DFE0283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C8:E14 C16:E17 C15</xm:sqref>
        </x14:conditionalFormatting>
        <x14:conditionalFormatting xmlns:xm="http://schemas.microsoft.com/office/excel/2006/main">
          <x14:cfRule type="expression" priority="21" stopIfTrue="1" id="{D7117F30-9C6A-4044-86E2-3DFEEF9357AB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I8:K14 I16:K17 K15</xm:sqref>
        </x14:conditionalFormatting>
        <x14:conditionalFormatting xmlns:xm="http://schemas.microsoft.com/office/excel/2006/main">
          <x14:cfRule type="expression" priority="9" stopIfTrue="1" id="{283838E9-29C3-4D92-8344-09686F4EE2A9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C7:E7</xm:sqref>
        </x14:conditionalFormatting>
        <x14:conditionalFormatting xmlns:xm="http://schemas.microsoft.com/office/excel/2006/main">
          <x14:cfRule type="expression" priority="8" stopIfTrue="1" id="{181FE4C1-A9E9-4584-A30D-D15F5CDECEA1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I7:K7</xm:sqref>
        </x14:conditionalFormatting>
        <x14:conditionalFormatting xmlns:xm="http://schemas.microsoft.com/office/excel/2006/main">
          <x14:cfRule type="expression" priority="4" stopIfTrue="1" id="{71C64608-B482-487B-84B3-FB94D8269A5A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D15:E15</xm:sqref>
        </x14:conditionalFormatting>
        <x14:conditionalFormatting xmlns:xm="http://schemas.microsoft.com/office/excel/2006/main">
          <x14:cfRule type="expression" priority="3" stopIfTrue="1" id="{1CDFD34B-1F36-4DF6-84AB-D38921D0B6C8}">
            <xm:f>IF(OR('- A -'!$R$6="en juego",'- A -'!$R$6="hoy!"),1,0)</xm:f>
            <x14:dxf>
              <font>
                <b/>
                <i val="0"/>
                <condense val="0"/>
                <extend val="0"/>
              </font>
            </x14:dxf>
          </x14:cfRule>
          <xm:sqref>I15:J15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N579"/>
  <sheetViews>
    <sheetView showGridLines="0" showOutlineSymbols="0" workbookViewId="0">
      <selection activeCell="K11" sqref="K11:K12"/>
    </sheetView>
  </sheetViews>
  <sheetFormatPr baseColWidth="10" defaultRowHeight="20.25" x14ac:dyDescent="0.3"/>
  <cols>
    <col min="1" max="1" width="26.28515625" style="240" customWidth="1"/>
    <col min="2" max="2" width="8.7109375" style="240" bestFit="1" customWidth="1"/>
    <col min="3" max="3" width="32.5703125" style="240" customWidth="1"/>
    <col min="4" max="4" width="5" style="329" customWidth="1"/>
    <col min="5" max="5" width="4.5703125" style="240" bestFit="1" customWidth="1"/>
    <col min="6" max="6" width="5" style="329" customWidth="1"/>
    <col min="7" max="7" width="32.5703125" style="240" customWidth="1"/>
    <col min="8" max="8" width="26.42578125" style="240" customWidth="1"/>
    <col min="9" max="9" width="6.140625" style="240" bestFit="1" customWidth="1"/>
    <col min="10" max="10" width="8.7109375" style="240" customWidth="1"/>
    <col min="11" max="11" width="30.710937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56" t="s">
        <v>198</v>
      </c>
      <c r="B1" s="456"/>
      <c r="C1" s="456"/>
      <c r="D1" s="457"/>
      <c r="E1" s="456"/>
      <c r="F1" s="457"/>
      <c r="G1" s="456"/>
      <c r="H1" s="456"/>
      <c r="I1" s="456"/>
      <c r="J1" s="456"/>
      <c r="K1" s="456"/>
      <c r="L1" s="456"/>
      <c r="M1" s="456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69.75" customHeight="1" x14ac:dyDescent="0.2">
      <c r="A2" s="456"/>
      <c r="B2" s="456"/>
      <c r="C2" s="456"/>
      <c r="D2" s="457"/>
      <c r="E2" s="456"/>
      <c r="F2" s="457"/>
      <c r="G2" s="456"/>
      <c r="H2" s="456"/>
      <c r="I2" s="456"/>
      <c r="J2" s="456"/>
      <c r="K2" s="456"/>
      <c r="L2" s="456"/>
      <c r="M2" s="456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323"/>
      <c r="E3" s="277"/>
      <c r="F3" s="323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21" thickBot="1" x14ac:dyDescent="0.3">
      <c r="A4" s="276"/>
      <c r="B4" s="277"/>
      <c r="C4" s="277"/>
      <c r="D4" s="323"/>
      <c r="E4" s="277"/>
      <c r="F4" s="323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3">
      <c r="A5" s="283"/>
      <c r="B5" s="284" t="s">
        <v>158</v>
      </c>
      <c r="C5" s="285" t="s">
        <v>159</v>
      </c>
      <c r="D5" s="458"/>
      <c r="E5" s="459"/>
      <c r="F5" s="460"/>
      <c r="G5" s="285" t="s">
        <v>160</v>
      </c>
      <c r="H5" s="285" t="s">
        <v>109</v>
      </c>
      <c r="I5" s="461" t="s">
        <v>110</v>
      </c>
      <c r="J5" s="461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2"/>
      <c r="C6" s="463"/>
      <c r="D6" s="464"/>
      <c r="E6" s="463"/>
      <c r="F6" s="464"/>
      <c r="G6" s="463"/>
      <c r="H6" s="463"/>
      <c r="I6" s="463"/>
      <c r="J6" s="463"/>
      <c r="K6" s="463"/>
      <c r="L6" s="465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customHeight="1" x14ac:dyDescent="0.2">
      <c r="A7" s="289"/>
      <c r="B7" s="448" t="s">
        <v>194</v>
      </c>
      <c r="C7" s="429" t="s">
        <v>200</v>
      </c>
      <c r="D7" s="450"/>
      <c r="E7" s="452" t="s">
        <v>163</v>
      </c>
      <c r="F7" s="450"/>
      <c r="G7" s="429" t="s">
        <v>203</v>
      </c>
      <c r="H7" s="454" t="s">
        <v>217</v>
      </c>
      <c r="I7" s="434" t="s">
        <v>107</v>
      </c>
      <c r="J7" s="434"/>
      <c r="K7" s="443" t="s">
        <v>219</v>
      </c>
      <c r="L7" s="470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466"/>
      <c r="C8" s="429"/>
      <c r="D8" s="467"/>
      <c r="E8" s="468"/>
      <c r="F8" s="467"/>
      <c r="G8" s="429"/>
      <c r="H8" s="454"/>
      <c r="I8" s="434"/>
      <c r="J8" s="434"/>
      <c r="K8" s="469"/>
      <c r="L8" s="471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448" t="s">
        <v>195</v>
      </c>
      <c r="C9" s="429" t="s">
        <v>202</v>
      </c>
      <c r="D9" s="450"/>
      <c r="E9" s="452" t="s">
        <v>163</v>
      </c>
      <c r="F9" s="450"/>
      <c r="G9" s="431" t="s">
        <v>201</v>
      </c>
      <c r="H9" s="454" t="s">
        <v>218</v>
      </c>
      <c r="I9" s="434">
        <v>0.625</v>
      </c>
      <c r="J9" s="434"/>
      <c r="K9" s="443" t="s">
        <v>219</v>
      </c>
      <c r="L9" s="445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449"/>
      <c r="C10" s="430"/>
      <c r="D10" s="451"/>
      <c r="E10" s="453"/>
      <c r="F10" s="451"/>
      <c r="G10" s="430"/>
      <c r="H10" s="455"/>
      <c r="I10" s="435"/>
      <c r="J10" s="435"/>
      <c r="K10" s="444"/>
      <c r="L10" s="446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36"/>
      <c r="C11" s="320"/>
      <c r="D11" s="440"/>
      <c r="E11" s="436"/>
      <c r="F11" s="439"/>
      <c r="G11" s="320"/>
      <c r="H11" s="436"/>
      <c r="I11" s="437"/>
      <c r="J11" s="437"/>
      <c r="K11" s="438"/>
      <c r="L11" s="447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36"/>
      <c r="C12" s="293"/>
      <c r="D12" s="440"/>
      <c r="E12" s="436"/>
      <c r="F12" s="439"/>
      <c r="G12" s="293"/>
      <c r="H12" s="436"/>
      <c r="I12" s="437"/>
      <c r="J12" s="437"/>
      <c r="K12" s="438"/>
      <c r="L12" s="447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7.25" customHeight="1" x14ac:dyDescent="0.2">
      <c r="A13" s="289"/>
      <c r="B13" s="436"/>
      <c r="C13" s="320"/>
      <c r="D13" s="439"/>
      <c r="E13" s="436"/>
      <c r="F13" s="440"/>
      <c r="G13" s="320"/>
      <c r="H13" s="436"/>
      <c r="I13" s="442"/>
      <c r="J13" s="442"/>
      <c r="K13" s="438"/>
      <c r="L13" s="438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" customHeight="1" x14ac:dyDescent="0.2">
      <c r="A14" s="289"/>
      <c r="B14" s="436"/>
      <c r="C14" s="293"/>
      <c r="D14" s="439"/>
      <c r="E14" s="436"/>
      <c r="F14" s="440"/>
      <c r="G14" s="293"/>
      <c r="H14" s="436"/>
      <c r="I14" s="442"/>
      <c r="J14" s="442"/>
      <c r="K14" s="438"/>
      <c r="L14" s="438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8" customHeight="1" x14ac:dyDescent="0.2">
      <c r="A15" s="289"/>
      <c r="B15" s="436"/>
      <c r="C15" s="320"/>
      <c r="D15" s="440"/>
      <c r="E15" s="436"/>
      <c r="F15" s="440"/>
      <c r="G15" s="320"/>
      <c r="H15" s="436"/>
      <c r="I15" s="442"/>
      <c r="J15" s="442"/>
      <c r="K15" s="438"/>
      <c r="L15" s="438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8.25" customHeight="1" x14ac:dyDescent="0.2">
      <c r="A16" s="289"/>
      <c r="B16" s="436"/>
      <c r="C16" s="293"/>
      <c r="D16" s="440"/>
      <c r="E16" s="436"/>
      <c r="F16" s="440"/>
      <c r="G16" s="293"/>
      <c r="H16" s="436"/>
      <c r="I16" s="442"/>
      <c r="J16" s="442"/>
      <c r="K16" s="438"/>
      <c r="L16" s="438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5" x14ac:dyDescent="0.2">
      <c r="A17" s="289"/>
      <c r="B17" s="436"/>
      <c r="C17" s="320"/>
      <c r="D17" s="439"/>
      <c r="E17" s="436"/>
      <c r="F17" s="440"/>
      <c r="G17" s="320"/>
      <c r="H17" s="436"/>
      <c r="I17" s="441"/>
      <c r="J17" s="441"/>
      <c r="K17" s="438"/>
      <c r="L17" s="438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36"/>
      <c r="C18" s="293"/>
      <c r="D18" s="439"/>
      <c r="E18" s="436"/>
      <c r="F18" s="440"/>
      <c r="G18" s="293"/>
      <c r="H18" s="436"/>
      <c r="I18" s="441"/>
      <c r="J18" s="441"/>
      <c r="K18" s="438"/>
      <c r="L18" s="438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21" x14ac:dyDescent="0.25">
      <c r="A19" s="289"/>
      <c r="B19" s="319"/>
      <c r="C19" s="295"/>
      <c r="D19" s="325"/>
      <c r="E19" s="320"/>
      <c r="F19" s="324"/>
      <c r="G19" s="320"/>
      <c r="H19" s="295"/>
      <c r="I19" s="432"/>
      <c r="J19" s="432"/>
      <c r="K19" s="297"/>
      <c r="L19" s="298"/>
      <c r="M19" s="278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21" x14ac:dyDescent="0.25">
      <c r="A20" s="289"/>
      <c r="B20" s="321"/>
      <c r="C20" s="295"/>
      <c r="D20" s="325"/>
      <c r="E20" s="320"/>
      <c r="F20" s="324"/>
      <c r="G20" s="320"/>
      <c r="H20" s="320"/>
      <c r="I20" s="428"/>
      <c r="J20" s="428"/>
      <c r="K20" s="297"/>
      <c r="L20" s="297"/>
      <c r="M20" s="278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40" ht="21" x14ac:dyDescent="0.25">
      <c r="A21" s="289"/>
      <c r="B21" s="319"/>
      <c r="C21" s="320"/>
      <c r="D21" s="324"/>
      <c r="E21" s="320"/>
      <c r="F21" s="325"/>
      <c r="G21" s="295"/>
      <c r="H21" s="295"/>
      <c r="I21" s="433"/>
      <c r="J21" s="433"/>
      <c r="K21" s="297"/>
      <c r="L21" s="297"/>
      <c r="M21" s="278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40" ht="21" x14ac:dyDescent="0.25">
      <c r="A22" s="289"/>
      <c r="B22" s="321"/>
      <c r="C22" s="320"/>
      <c r="D22" s="324"/>
      <c r="E22" s="320"/>
      <c r="F22" s="325"/>
      <c r="G22" s="295"/>
      <c r="H22" s="320"/>
      <c r="I22" s="428"/>
      <c r="J22" s="428"/>
      <c r="K22" s="297"/>
      <c r="L22" s="29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40" ht="21" x14ac:dyDescent="0.25">
      <c r="A23" s="289"/>
      <c r="B23" s="321"/>
      <c r="C23" s="295"/>
      <c r="D23" s="325"/>
      <c r="E23" s="320"/>
      <c r="F23" s="324"/>
      <c r="G23" s="320"/>
      <c r="H23" s="320"/>
      <c r="I23" s="428"/>
      <c r="J23" s="428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40" ht="21" x14ac:dyDescent="0.25">
      <c r="A24" s="289"/>
      <c r="B24" s="321"/>
      <c r="C24" s="295"/>
      <c r="D24" s="325"/>
      <c r="E24" s="320"/>
      <c r="F24" s="324"/>
      <c r="G24" s="320"/>
      <c r="H24" s="320"/>
      <c r="I24" s="428"/>
      <c r="J24" s="428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21" x14ac:dyDescent="0.25">
      <c r="A25" s="289"/>
      <c r="B25" s="321"/>
      <c r="C25" s="320"/>
      <c r="D25" s="324"/>
      <c r="E25" s="320"/>
      <c r="F25" s="324"/>
      <c r="G25" s="320"/>
      <c r="H25" s="320"/>
      <c r="I25" s="428"/>
      <c r="J25" s="428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21" x14ac:dyDescent="0.25">
      <c r="A26" s="289"/>
      <c r="B26" s="321"/>
      <c r="C26" s="295"/>
      <c r="D26" s="325"/>
      <c r="E26" s="320"/>
      <c r="F26" s="324"/>
      <c r="G26" s="320"/>
      <c r="H26" s="320"/>
      <c r="I26" s="428"/>
      <c r="J26" s="428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x14ac:dyDescent="0.2">
      <c r="A27" s="289"/>
      <c r="B27" s="299"/>
      <c r="C27" s="300"/>
      <c r="D27" s="330"/>
      <c r="E27" s="301"/>
      <c r="F27" s="326"/>
      <c r="G27" s="302"/>
      <c r="H27" s="297"/>
      <c r="I27" s="297"/>
      <c r="J27" s="297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x14ac:dyDescent="0.2">
      <c r="A28" s="289"/>
      <c r="B28" s="318"/>
      <c r="C28" s="318"/>
      <c r="D28" s="327"/>
      <c r="E28" s="318"/>
      <c r="F28" s="327"/>
      <c r="G28" s="304"/>
      <c r="H28" s="305"/>
      <c r="I28" s="306"/>
      <c r="J28" s="297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x14ac:dyDescent="0.2">
      <c r="A29" s="289"/>
      <c r="B29" s="318"/>
      <c r="C29" s="318"/>
      <c r="D29" s="327"/>
      <c r="E29" s="318"/>
      <c r="F29" s="327"/>
      <c r="G29" s="297"/>
      <c r="H29" s="297"/>
      <c r="I29" s="297"/>
      <c r="J29" s="297"/>
      <c r="K29" s="297"/>
      <c r="L29" s="297"/>
      <c r="M29" s="278"/>
      <c r="N29" s="277"/>
      <c r="O29" s="277"/>
      <c r="P29" s="277"/>
      <c r="Q29" s="277"/>
      <c r="R29" s="277"/>
      <c r="S29" s="277"/>
      <c r="T29" s="307"/>
      <c r="U29" s="307"/>
      <c r="V29" s="277"/>
      <c r="W29" s="277"/>
      <c r="X29" s="277"/>
      <c r="Y29" s="277"/>
      <c r="Z29" s="277"/>
    </row>
    <row r="30" spans="1:40" x14ac:dyDescent="0.2">
      <c r="A30" s="289"/>
      <c r="B30" s="318"/>
      <c r="C30" s="318"/>
      <c r="D30" s="327"/>
      <c r="E30" s="318"/>
      <c r="F30" s="327"/>
      <c r="G30" s="297"/>
      <c r="H30" s="297"/>
      <c r="I30" s="297"/>
      <c r="J30" s="297"/>
      <c r="K30" s="297"/>
      <c r="L30" s="297"/>
      <c r="M30" s="278"/>
      <c r="N30" s="277"/>
      <c r="O30" s="277"/>
      <c r="P30" s="277"/>
      <c r="Q30" s="277"/>
      <c r="R30" s="277"/>
      <c r="S30" s="277"/>
      <c r="T30" s="307"/>
      <c r="U30" s="308"/>
      <c r="V30" s="277"/>
      <c r="W30" s="277"/>
      <c r="X30" s="277"/>
      <c r="Y30" s="277"/>
      <c r="Z30" s="277"/>
    </row>
    <row r="31" spans="1:40" x14ac:dyDescent="0.2">
      <c r="A31" s="289"/>
      <c r="B31" s="318"/>
      <c r="C31" s="318"/>
      <c r="D31" s="327"/>
      <c r="E31" s="318"/>
      <c r="F31" s="327"/>
      <c r="G31" s="297"/>
      <c r="H31" s="297"/>
      <c r="I31" s="297"/>
      <c r="J31" s="297"/>
      <c r="K31" s="297"/>
      <c r="L31" s="297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18"/>
      <c r="C32" s="318"/>
      <c r="D32" s="327"/>
      <c r="E32" s="318"/>
      <c r="F32" s="327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299"/>
      <c r="C33" s="300"/>
      <c r="D33" s="330"/>
      <c r="E33" s="301"/>
      <c r="F33" s="326"/>
      <c r="G33" s="302"/>
      <c r="H33" s="297"/>
      <c r="I33" s="297"/>
      <c r="J33" s="297"/>
      <c r="K33" s="297"/>
      <c r="L33" s="298"/>
      <c r="M33" s="278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x14ac:dyDescent="0.2">
      <c r="A34" s="289"/>
      <c r="B34" s="318"/>
      <c r="C34" s="318"/>
      <c r="D34" s="327"/>
      <c r="E34" s="318"/>
      <c r="F34" s="327"/>
      <c r="G34" s="304"/>
      <c r="H34" s="305"/>
      <c r="I34" s="306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x14ac:dyDescent="0.2">
      <c r="A35" s="289"/>
      <c r="B35" s="318"/>
      <c r="C35" s="318"/>
      <c r="D35" s="327"/>
      <c r="E35" s="318"/>
      <c r="F35" s="327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18"/>
      <c r="C36" s="318"/>
      <c r="D36" s="327"/>
      <c r="E36" s="318"/>
      <c r="F36" s="327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30"/>
      <c r="E37" s="301"/>
      <c r="F37" s="326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18"/>
      <c r="C38" s="318"/>
      <c r="D38" s="327"/>
      <c r="E38" s="318"/>
      <c r="F38" s="327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18"/>
      <c r="C39" s="318"/>
      <c r="D39" s="327"/>
      <c r="E39" s="318"/>
      <c r="F39" s="327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18"/>
      <c r="C40" s="318"/>
      <c r="D40" s="327"/>
      <c r="E40" s="318"/>
      <c r="F40" s="327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30"/>
      <c r="E41" s="301"/>
      <c r="F41" s="326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18"/>
      <c r="C42" s="318"/>
      <c r="D42" s="327"/>
      <c r="E42" s="318"/>
      <c r="F42" s="327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3"/>
      <c r="B43" s="309"/>
      <c r="C43" s="309"/>
      <c r="D43" s="327"/>
      <c r="E43" s="309"/>
      <c r="F43" s="327"/>
      <c r="G43" s="278"/>
      <c r="H43" s="278"/>
      <c r="I43" s="278"/>
      <c r="J43" s="278"/>
      <c r="K43" s="278"/>
      <c r="L43" s="278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3"/>
      <c r="B44" s="309"/>
      <c r="C44" s="309"/>
      <c r="D44" s="327"/>
      <c r="E44" s="309"/>
      <c r="F44" s="327"/>
      <c r="G44" s="278"/>
      <c r="H44" s="278"/>
      <c r="I44" s="278"/>
      <c r="J44" s="278"/>
      <c r="K44" s="278"/>
      <c r="L44" s="278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3"/>
      <c r="B45" s="278"/>
      <c r="C45" s="278"/>
      <c r="D45" s="328"/>
      <c r="E45" s="278"/>
      <c r="F45" s="328"/>
      <c r="G45" s="278"/>
      <c r="H45" s="278"/>
      <c r="I45" s="278"/>
      <c r="J45" s="278"/>
      <c r="K45" s="278"/>
      <c r="L45" s="27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3"/>
      <c r="B46" s="278"/>
      <c r="C46" s="278"/>
      <c r="D46" s="328"/>
      <c r="E46" s="278"/>
      <c r="F46" s="328"/>
      <c r="G46" s="278"/>
      <c r="H46" s="278"/>
      <c r="I46" s="278"/>
      <c r="J46" s="278"/>
      <c r="K46" s="278"/>
      <c r="L46" s="278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278"/>
      <c r="C47" s="278"/>
      <c r="D47" s="328"/>
      <c r="E47" s="278"/>
      <c r="F47" s="328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76"/>
      <c r="B48" s="277"/>
      <c r="C48" s="277"/>
      <c r="D48" s="323"/>
      <c r="E48" s="277"/>
      <c r="F48" s="323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76"/>
      <c r="B49" s="277"/>
      <c r="C49" s="277"/>
      <c r="D49" s="323"/>
      <c r="E49" s="277"/>
      <c r="F49" s="323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76"/>
      <c r="B50" s="277"/>
      <c r="C50" s="277"/>
      <c r="D50" s="323"/>
      <c r="E50" s="277"/>
      <c r="F50" s="323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76"/>
      <c r="B51" s="277"/>
      <c r="C51" s="277"/>
      <c r="D51" s="323"/>
      <c r="E51" s="277"/>
      <c r="F51" s="323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323"/>
      <c r="E52" s="277"/>
      <c r="F52" s="323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323"/>
      <c r="E53" s="277"/>
      <c r="F53" s="323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323"/>
      <c r="E54" s="277"/>
      <c r="F54" s="323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323"/>
      <c r="E55" s="277"/>
      <c r="F55" s="323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323"/>
      <c r="E56" s="277"/>
      <c r="F56" s="323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323"/>
      <c r="E57" s="277"/>
      <c r="F57" s="323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323"/>
      <c r="E58" s="277"/>
      <c r="F58" s="323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323"/>
      <c r="E59" s="277"/>
      <c r="F59" s="323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323"/>
      <c r="E60" s="277"/>
      <c r="F60" s="323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323"/>
      <c r="E61" s="277"/>
      <c r="F61" s="323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323"/>
      <c r="E62" s="277"/>
      <c r="F62" s="323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323"/>
      <c r="E63" s="277"/>
      <c r="F63" s="323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323"/>
      <c r="E64" s="277"/>
      <c r="F64" s="323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323"/>
      <c r="E65" s="277"/>
      <c r="F65" s="323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323"/>
      <c r="E66" s="277"/>
      <c r="F66" s="323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323"/>
      <c r="E67" s="277"/>
      <c r="F67" s="323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323"/>
      <c r="E68" s="277"/>
      <c r="F68" s="323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323"/>
      <c r="E69" s="277"/>
      <c r="F69" s="323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323"/>
      <c r="E70" s="277"/>
      <c r="F70" s="323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323"/>
      <c r="E71" s="277"/>
      <c r="F71" s="323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323"/>
      <c r="E72" s="277"/>
      <c r="F72" s="323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323"/>
      <c r="E73" s="277"/>
      <c r="F73" s="323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323"/>
      <c r="E74" s="277"/>
      <c r="F74" s="323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323"/>
      <c r="E75" s="277"/>
      <c r="F75" s="323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323"/>
      <c r="E76" s="277"/>
      <c r="F76" s="323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323"/>
      <c r="E77" s="277"/>
      <c r="F77" s="323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323"/>
      <c r="E78" s="277"/>
      <c r="F78" s="323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323"/>
      <c r="E79" s="277"/>
      <c r="F79" s="323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323"/>
      <c r="E80" s="277"/>
      <c r="F80" s="323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323"/>
      <c r="E81" s="277"/>
      <c r="F81" s="323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323"/>
      <c r="E82" s="277"/>
      <c r="F82" s="323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323"/>
      <c r="E83" s="277"/>
      <c r="F83" s="323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323"/>
      <c r="E84" s="277"/>
      <c r="F84" s="323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323"/>
      <c r="E85" s="277"/>
      <c r="F85" s="323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323"/>
      <c r="E86" s="277"/>
      <c r="F86" s="323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323"/>
      <c r="E87" s="277"/>
      <c r="F87" s="323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323"/>
      <c r="E88" s="277"/>
      <c r="F88" s="323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323"/>
      <c r="E89" s="277"/>
      <c r="F89" s="323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323"/>
      <c r="E90" s="277"/>
      <c r="F90" s="323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323"/>
      <c r="E91" s="277"/>
      <c r="F91" s="323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323"/>
      <c r="E92" s="277"/>
      <c r="F92" s="323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323"/>
      <c r="E93" s="277"/>
      <c r="F93" s="323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323"/>
      <c r="E94" s="277"/>
      <c r="F94" s="323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323"/>
      <c r="E95" s="277"/>
      <c r="F95" s="323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323"/>
      <c r="E96" s="277"/>
      <c r="F96" s="323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323"/>
      <c r="E97" s="277"/>
      <c r="F97" s="323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323"/>
      <c r="E98" s="277"/>
      <c r="F98" s="323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323"/>
      <c r="E99" s="277"/>
      <c r="F99" s="323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323"/>
      <c r="E100" s="277"/>
      <c r="F100" s="323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323"/>
      <c r="E101" s="277"/>
      <c r="F101" s="323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323"/>
      <c r="E102" s="277"/>
      <c r="F102" s="323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323"/>
      <c r="E103" s="277"/>
      <c r="F103" s="323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323"/>
      <c r="E104" s="277"/>
      <c r="F104" s="323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323"/>
      <c r="E105" s="277"/>
      <c r="F105" s="323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323"/>
      <c r="E106" s="277"/>
      <c r="F106" s="323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323"/>
      <c r="E107" s="277"/>
      <c r="F107" s="323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323"/>
      <c r="E108" s="277"/>
      <c r="F108" s="323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323"/>
      <c r="E109" s="277"/>
      <c r="F109" s="323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323"/>
      <c r="E110" s="277"/>
      <c r="F110" s="323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323"/>
      <c r="E111" s="277"/>
      <c r="F111" s="323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323"/>
      <c r="E112" s="277"/>
      <c r="F112" s="323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323"/>
      <c r="E113" s="277"/>
      <c r="F113" s="323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323"/>
      <c r="E114" s="277"/>
      <c r="F114" s="323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323"/>
      <c r="E115" s="277"/>
      <c r="F115" s="323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323"/>
      <c r="E116" s="277"/>
      <c r="F116" s="323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323"/>
      <c r="E117" s="277"/>
      <c r="F117" s="323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323"/>
      <c r="E118" s="277"/>
      <c r="F118" s="323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323"/>
      <c r="E119" s="277"/>
      <c r="F119" s="323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323"/>
      <c r="E120" s="277"/>
      <c r="F120" s="323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323"/>
      <c r="E121" s="277"/>
      <c r="F121" s="323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323"/>
      <c r="E122" s="277"/>
      <c r="F122" s="323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323"/>
      <c r="E123" s="277"/>
      <c r="F123" s="323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323"/>
      <c r="E124" s="277"/>
      <c r="F124" s="323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323"/>
      <c r="E125" s="277"/>
      <c r="F125" s="323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323"/>
      <c r="E126" s="277"/>
      <c r="F126" s="323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323"/>
      <c r="E127" s="277"/>
      <c r="F127" s="323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323"/>
      <c r="E128" s="277"/>
      <c r="F128" s="323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323"/>
      <c r="E129" s="277"/>
      <c r="F129" s="323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323"/>
      <c r="E130" s="277"/>
      <c r="F130" s="323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323"/>
      <c r="E131" s="277"/>
      <c r="F131" s="323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323"/>
      <c r="E132" s="277"/>
      <c r="F132" s="323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323"/>
      <c r="E133" s="277"/>
      <c r="F133" s="323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323"/>
      <c r="E134" s="277"/>
      <c r="F134" s="323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323"/>
      <c r="E135" s="277"/>
      <c r="F135" s="323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323"/>
      <c r="E136" s="277"/>
      <c r="F136" s="323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323"/>
      <c r="E137" s="277"/>
      <c r="F137" s="323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323"/>
      <c r="E138" s="277"/>
      <c r="F138" s="323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323"/>
      <c r="E139" s="277"/>
      <c r="F139" s="323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323"/>
      <c r="E140" s="277"/>
      <c r="F140" s="323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323"/>
      <c r="E141" s="277"/>
      <c r="F141" s="323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323"/>
      <c r="E142" s="277"/>
      <c r="F142" s="323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323"/>
      <c r="E143" s="277"/>
      <c r="F143" s="323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323"/>
      <c r="E144" s="277"/>
      <c r="F144" s="323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323"/>
      <c r="E145" s="277"/>
      <c r="F145" s="323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323"/>
      <c r="E146" s="277"/>
      <c r="F146" s="323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323"/>
      <c r="E147" s="277"/>
      <c r="F147" s="323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323"/>
      <c r="E148" s="277"/>
      <c r="F148" s="323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323"/>
      <c r="E149" s="277"/>
      <c r="F149" s="323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323"/>
      <c r="E150" s="277"/>
      <c r="F150" s="323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323"/>
      <c r="E151" s="277"/>
      <c r="F151" s="323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323"/>
      <c r="E152" s="277"/>
      <c r="F152" s="323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323"/>
      <c r="E153" s="277"/>
      <c r="F153" s="323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323"/>
      <c r="E154" s="277"/>
      <c r="F154" s="323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323"/>
      <c r="E155" s="277"/>
      <c r="F155" s="323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323"/>
      <c r="E156" s="277"/>
      <c r="F156" s="323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323"/>
      <c r="E157" s="277"/>
      <c r="F157" s="323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323"/>
      <c r="E158" s="277"/>
      <c r="F158" s="323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323"/>
      <c r="E159" s="277"/>
      <c r="F159" s="323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323"/>
      <c r="E160" s="277"/>
      <c r="F160" s="323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323"/>
      <c r="E161" s="277"/>
      <c r="F161" s="323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323"/>
      <c r="E162" s="277"/>
      <c r="F162" s="323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323"/>
      <c r="E163" s="277"/>
      <c r="F163" s="323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323"/>
      <c r="E164" s="277"/>
      <c r="F164" s="323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323"/>
      <c r="E165" s="277"/>
      <c r="F165" s="323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323"/>
      <c r="E166" s="277"/>
      <c r="F166" s="323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323"/>
      <c r="E167" s="277"/>
      <c r="F167" s="323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323"/>
      <c r="E168" s="277"/>
      <c r="F168" s="323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323"/>
      <c r="E169" s="277"/>
      <c r="F169" s="323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323"/>
      <c r="E170" s="277"/>
      <c r="F170" s="323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323"/>
      <c r="E171" s="277"/>
      <c r="F171" s="323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323"/>
      <c r="E172" s="277"/>
      <c r="F172" s="323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323"/>
      <c r="E173" s="277"/>
      <c r="F173" s="323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323"/>
      <c r="E174" s="277"/>
      <c r="F174" s="323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323"/>
      <c r="E175" s="277"/>
      <c r="F175" s="323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323"/>
      <c r="E176" s="277"/>
      <c r="F176" s="323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323"/>
      <c r="E177" s="277"/>
      <c r="F177" s="323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323"/>
      <c r="E178" s="277"/>
      <c r="F178" s="323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323"/>
      <c r="E179" s="277"/>
      <c r="F179" s="323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323"/>
      <c r="E180" s="277"/>
      <c r="F180" s="323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323"/>
      <c r="E181" s="277"/>
      <c r="F181" s="323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323"/>
      <c r="E182" s="277"/>
      <c r="F182" s="323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323"/>
      <c r="E183" s="277"/>
      <c r="F183" s="323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323"/>
      <c r="E184" s="277"/>
      <c r="F184" s="323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323"/>
      <c r="E185" s="277"/>
      <c r="F185" s="323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323"/>
      <c r="E186" s="277"/>
      <c r="F186" s="323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323"/>
      <c r="E187" s="277"/>
      <c r="F187" s="323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323"/>
      <c r="E188" s="277"/>
      <c r="F188" s="323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323"/>
      <c r="E189" s="277"/>
      <c r="F189" s="323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323"/>
      <c r="E190" s="277"/>
      <c r="F190" s="323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323"/>
      <c r="E191" s="277"/>
      <c r="F191" s="323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323"/>
      <c r="E192" s="277"/>
      <c r="F192" s="323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323"/>
      <c r="E193" s="277"/>
      <c r="F193" s="323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323"/>
      <c r="E194" s="277"/>
      <c r="F194" s="323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323"/>
      <c r="E195" s="277"/>
      <c r="F195" s="323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323"/>
      <c r="E196" s="277"/>
      <c r="F196" s="323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323"/>
      <c r="E197" s="277"/>
      <c r="F197" s="323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323"/>
      <c r="E198" s="277"/>
      <c r="F198" s="323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323"/>
      <c r="E199" s="277"/>
      <c r="F199" s="323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323"/>
      <c r="E200" s="277"/>
      <c r="F200" s="323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323"/>
      <c r="E201" s="277"/>
      <c r="F201" s="323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323"/>
      <c r="E202" s="277"/>
      <c r="F202" s="323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323"/>
      <c r="E203" s="277"/>
      <c r="F203" s="323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323"/>
      <c r="E204" s="277"/>
      <c r="F204" s="323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323"/>
      <c r="E205" s="277"/>
      <c r="F205" s="323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323"/>
      <c r="E206" s="277"/>
      <c r="F206" s="323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323"/>
      <c r="E207" s="277"/>
      <c r="F207" s="323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323"/>
      <c r="E208" s="277"/>
      <c r="F208" s="323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323"/>
      <c r="E209" s="277"/>
      <c r="F209" s="323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323"/>
      <c r="E210" s="277"/>
      <c r="F210" s="323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323"/>
      <c r="E211" s="277"/>
      <c r="F211" s="323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323"/>
      <c r="E212" s="277"/>
      <c r="F212" s="323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323"/>
      <c r="E213" s="277"/>
      <c r="F213" s="323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323"/>
      <c r="E214" s="277"/>
      <c r="F214" s="323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323"/>
      <c r="E215" s="277"/>
      <c r="F215" s="323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323"/>
      <c r="E216" s="277"/>
      <c r="F216" s="323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323"/>
      <c r="E217" s="277"/>
      <c r="F217" s="323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323"/>
      <c r="E218" s="277"/>
      <c r="F218" s="323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323"/>
      <c r="E219" s="277"/>
      <c r="F219" s="323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323"/>
      <c r="E220" s="277"/>
      <c r="F220" s="323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323"/>
      <c r="E221" s="277"/>
      <c r="F221" s="323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323"/>
      <c r="E222" s="277"/>
      <c r="F222" s="323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323"/>
      <c r="E223" s="277"/>
      <c r="F223" s="323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323"/>
      <c r="E224" s="277"/>
      <c r="F224" s="323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323"/>
      <c r="E225" s="277"/>
      <c r="F225" s="323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323"/>
      <c r="E226" s="277"/>
      <c r="F226" s="323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323"/>
      <c r="E227" s="277"/>
      <c r="F227" s="323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323"/>
      <c r="E228" s="277"/>
      <c r="F228" s="323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323"/>
      <c r="E229" s="277"/>
      <c r="F229" s="323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323"/>
      <c r="E230" s="277"/>
      <c r="F230" s="323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323"/>
      <c r="E231" s="277"/>
      <c r="F231" s="323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323"/>
      <c r="E232" s="277"/>
      <c r="F232" s="323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323"/>
      <c r="E233" s="277"/>
      <c r="F233" s="323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323"/>
      <c r="E234" s="277"/>
      <c r="F234" s="323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323"/>
      <c r="E235" s="277"/>
      <c r="F235" s="323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323"/>
      <c r="E236" s="277"/>
      <c r="F236" s="323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323"/>
      <c r="E237" s="277"/>
      <c r="F237" s="323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323"/>
      <c r="E238" s="277"/>
      <c r="F238" s="323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323"/>
      <c r="E239" s="277"/>
      <c r="F239" s="323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323"/>
      <c r="E240" s="277"/>
      <c r="F240" s="323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323"/>
      <c r="E241" s="277"/>
      <c r="F241" s="323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323"/>
      <c r="E242" s="277"/>
      <c r="F242" s="323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323"/>
      <c r="E243" s="277"/>
      <c r="F243" s="323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323"/>
      <c r="E244" s="277"/>
      <c r="F244" s="323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323"/>
      <c r="E245" s="277"/>
      <c r="F245" s="323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323"/>
      <c r="E246" s="277"/>
      <c r="F246" s="323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323"/>
      <c r="E247" s="277"/>
      <c r="F247" s="323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323"/>
      <c r="E248" s="277"/>
      <c r="F248" s="323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323"/>
      <c r="E249" s="277"/>
      <c r="F249" s="323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323"/>
      <c r="E250" s="277"/>
      <c r="F250" s="323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323"/>
      <c r="E251" s="277"/>
      <c r="F251" s="323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323"/>
      <c r="E252" s="277"/>
      <c r="F252" s="323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323"/>
      <c r="E253" s="277"/>
      <c r="F253" s="323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323"/>
      <c r="E254" s="277"/>
      <c r="F254" s="323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323"/>
      <c r="E255" s="277"/>
      <c r="F255" s="323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323"/>
      <c r="E256" s="277"/>
      <c r="F256" s="323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323"/>
      <c r="E257" s="277"/>
      <c r="F257" s="323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323"/>
      <c r="E258" s="277"/>
      <c r="F258" s="323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323"/>
      <c r="E259" s="277"/>
      <c r="F259" s="323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323"/>
      <c r="E260" s="277"/>
      <c r="F260" s="323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323"/>
      <c r="E261" s="277"/>
      <c r="F261" s="323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323"/>
      <c r="E262" s="277"/>
      <c r="F262" s="323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323"/>
      <c r="E263" s="277"/>
      <c r="F263" s="323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323"/>
      <c r="E264" s="277"/>
      <c r="F264" s="323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323"/>
      <c r="E265" s="277"/>
      <c r="F265" s="323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323"/>
      <c r="E266" s="277"/>
      <c r="F266" s="323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323"/>
      <c r="E267" s="277"/>
      <c r="F267" s="323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323"/>
      <c r="E268" s="277"/>
      <c r="F268" s="323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323"/>
      <c r="E269" s="277"/>
      <c r="F269" s="323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323"/>
      <c r="E270" s="277"/>
      <c r="F270" s="323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323"/>
      <c r="E271" s="277"/>
      <c r="F271" s="323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323"/>
      <c r="E272" s="277"/>
      <c r="F272" s="323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323"/>
      <c r="E273" s="277"/>
      <c r="F273" s="323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323"/>
      <c r="E274" s="277"/>
      <c r="F274" s="323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323"/>
      <c r="E275" s="277"/>
      <c r="F275" s="323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323"/>
      <c r="E276" s="277"/>
      <c r="F276" s="323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323"/>
      <c r="E277" s="277"/>
      <c r="F277" s="323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323"/>
      <c r="E278" s="277"/>
      <c r="F278" s="323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323"/>
      <c r="E279" s="277"/>
      <c r="F279" s="323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323"/>
      <c r="E280" s="277"/>
      <c r="F280" s="323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323"/>
      <c r="E281" s="277"/>
      <c r="F281" s="323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323"/>
      <c r="E282" s="277"/>
      <c r="F282" s="323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323"/>
      <c r="E283" s="277"/>
      <c r="F283" s="323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323"/>
      <c r="E284" s="277"/>
      <c r="F284" s="323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323"/>
      <c r="E285" s="277"/>
      <c r="F285" s="323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323"/>
      <c r="E286" s="277"/>
      <c r="F286" s="323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323"/>
      <c r="E287" s="277"/>
      <c r="F287" s="323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323"/>
      <c r="E288" s="277"/>
      <c r="F288" s="323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323"/>
      <c r="E289" s="277"/>
      <c r="F289" s="323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323"/>
      <c r="E290" s="277"/>
      <c r="F290" s="323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323"/>
      <c r="E291" s="277"/>
      <c r="F291" s="323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323"/>
      <c r="E292" s="277"/>
      <c r="F292" s="323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323"/>
      <c r="E293" s="277"/>
      <c r="F293" s="323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323"/>
      <c r="E294" s="277"/>
      <c r="F294" s="323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323"/>
      <c r="E295" s="277"/>
      <c r="F295" s="323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323"/>
      <c r="E296" s="277"/>
      <c r="F296" s="323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323"/>
      <c r="E297" s="277"/>
      <c r="F297" s="323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323"/>
      <c r="E298" s="277"/>
      <c r="F298" s="323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323"/>
      <c r="E299" s="277"/>
      <c r="F299" s="323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323"/>
      <c r="E300" s="277"/>
      <c r="F300" s="323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323"/>
      <c r="E301" s="277"/>
      <c r="F301" s="323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323"/>
      <c r="E302" s="277"/>
      <c r="F302" s="323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323"/>
      <c r="E303" s="277"/>
      <c r="F303" s="323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323"/>
      <c r="E304" s="277"/>
      <c r="F304" s="323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323"/>
      <c r="E305" s="277"/>
      <c r="F305" s="323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323"/>
      <c r="E306" s="277"/>
      <c r="F306" s="323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323"/>
      <c r="E307" s="277"/>
      <c r="F307" s="323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323"/>
      <c r="E308" s="277"/>
      <c r="F308" s="323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323"/>
      <c r="E309" s="277"/>
      <c r="F309" s="323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323"/>
      <c r="E310" s="277"/>
      <c r="F310" s="323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323"/>
      <c r="E311" s="277"/>
      <c r="F311" s="323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323"/>
      <c r="E312" s="277"/>
      <c r="F312" s="323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323"/>
      <c r="E313" s="277"/>
      <c r="F313" s="323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323"/>
      <c r="E314" s="277"/>
      <c r="F314" s="323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323"/>
      <c r="E315" s="277"/>
      <c r="F315" s="323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323"/>
      <c r="E316" s="277"/>
      <c r="F316" s="323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323"/>
      <c r="E317" s="277"/>
      <c r="F317" s="323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323"/>
      <c r="E318" s="277"/>
      <c r="F318" s="323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323"/>
      <c r="E319" s="277"/>
      <c r="F319" s="323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323"/>
      <c r="E320" s="277"/>
      <c r="F320" s="323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323"/>
      <c r="E321" s="277"/>
      <c r="F321" s="323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323"/>
      <c r="E322" s="277"/>
      <c r="F322" s="323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323"/>
      <c r="E323" s="277"/>
      <c r="F323" s="323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323"/>
      <c r="E324" s="277"/>
      <c r="F324" s="323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323"/>
      <c r="E325" s="277"/>
      <c r="F325" s="323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323"/>
      <c r="E326" s="277"/>
      <c r="F326" s="323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323"/>
      <c r="E327" s="277"/>
      <c r="F327" s="323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323"/>
      <c r="E328" s="277"/>
      <c r="F328" s="323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323"/>
      <c r="E329" s="277"/>
      <c r="F329" s="323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323"/>
      <c r="E330" s="277"/>
      <c r="F330" s="323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323"/>
      <c r="E331" s="277"/>
      <c r="F331" s="323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323"/>
      <c r="E332" s="277"/>
      <c r="F332" s="323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323"/>
      <c r="E333" s="277"/>
      <c r="F333" s="323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323"/>
      <c r="E334" s="277"/>
      <c r="F334" s="323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323"/>
      <c r="E335" s="277"/>
      <c r="F335" s="323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323"/>
      <c r="E336" s="277"/>
      <c r="F336" s="323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323"/>
      <c r="E337" s="277"/>
      <c r="F337" s="323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323"/>
      <c r="E338" s="277"/>
      <c r="F338" s="323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323"/>
      <c r="E339" s="277"/>
      <c r="F339" s="323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323"/>
      <c r="E340" s="277"/>
      <c r="F340" s="323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323"/>
      <c r="E341" s="277"/>
      <c r="F341" s="323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323"/>
      <c r="E342" s="277"/>
      <c r="F342" s="323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323"/>
      <c r="E343" s="277"/>
      <c r="F343" s="323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323"/>
      <c r="E344" s="277"/>
      <c r="F344" s="323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323"/>
      <c r="E345" s="277"/>
      <c r="F345" s="323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323"/>
      <c r="E346" s="277"/>
      <c r="F346" s="323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323"/>
      <c r="E347" s="277"/>
      <c r="F347" s="323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323"/>
      <c r="E348" s="277"/>
      <c r="F348" s="323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323"/>
      <c r="E349" s="277"/>
      <c r="F349" s="323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323"/>
      <c r="E350" s="277"/>
      <c r="F350" s="323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323"/>
      <c r="E351" s="277"/>
      <c r="F351" s="323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323"/>
      <c r="E352" s="277"/>
      <c r="F352" s="323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323"/>
      <c r="E353" s="277"/>
      <c r="F353" s="323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323"/>
      <c r="E354" s="277"/>
      <c r="F354" s="323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323"/>
      <c r="E355" s="277"/>
      <c r="F355" s="323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323"/>
      <c r="E356" s="277"/>
      <c r="F356" s="323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323"/>
      <c r="E357" s="277"/>
      <c r="F357" s="323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323"/>
      <c r="E358" s="277"/>
      <c r="F358" s="323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323"/>
      <c r="E359" s="277"/>
      <c r="F359" s="323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323"/>
      <c r="E360" s="277"/>
      <c r="F360" s="323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323"/>
      <c r="E361" s="277"/>
      <c r="F361" s="323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323"/>
      <c r="E362" s="277"/>
      <c r="F362" s="323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323"/>
      <c r="E363" s="277"/>
      <c r="F363" s="323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323"/>
      <c r="E364" s="277"/>
      <c r="F364" s="323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323"/>
      <c r="E365" s="277"/>
      <c r="F365" s="323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323"/>
      <c r="E366" s="277"/>
      <c r="F366" s="323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323"/>
      <c r="E367" s="277"/>
      <c r="F367" s="323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323"/>
      <c r="E368" s="277"/>
      <c r="F368" s="323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323"/>
      <c r="E369" s="277"/>
      <c r="F369" s="323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323"/>
      <c r="E370" s="277"/>
      <c r="F370" s="323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323"/>
      <c r="E371" s="277"/>
      <c r="F371" s="323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323"/>
      <c r="E372" s="277"/>
      <c r="F372" s="323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323"/>
      <c r="E373" s="277"/>
      <c r="F373" s="323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323"/>
      <c r="E374" s="277"/>
      <c r="F374" s="323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323"/>
      <c r="E375" s="277"/>
      <c r="F375" s="323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323"/>
      <c r="E376" s="277"/>
      <c r="F376" s="323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323"/>
      <c r="E377" s="277"/>
      <c r="F377" s="323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323"/>
      <c r="E378" s="277"/>
      <c r="F378" s="323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323"/>
      <c r="E379" s="277"/>
      <c r="F379" s="323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323"/>
      <c r="E380" s="277"/>
      <c r="F380" s="323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323"/>
      <c r="E381" s="277"/>
      <c r="F381" s="323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323"/>
      <c r="E382" s="277"/>
      <c r="F382" s="323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323"/>
      <c r="E383" s="277"/>
      <c r="F383" s="323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323"/>
      <c r="E384" s="277"/>
      <c r="F384" s="323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323"/>
      <c r="E385" s="277"/>
      <c r="F385" s="323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323"/>
      <c r="E386" s="277"/>
      <c r="F386" s="323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323"/>
      <c r="E387" s="277"/>
      <c r="F387" s="323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323"/>
      <c r="E388" s="277"/>
      <c r="F388" s="323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323"/>
      <c r="E389" s="277"/>
      <c r="F389" s="323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323"/>
      <c r="E390" s="277"/>
      <c r="F390" s="323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323"/>
      <c r="E391" s="277"/>
      <c r="F391" s="323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323"/>
      <c r="E392" s="277"/>
      <c r="F392" s="323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323"/>
      <c r="E393" s="277"/>
      <c r="F393" s="323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323"/>
      <c r="E394" s="277"/>
      <c r="F394" s="323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323"/>
      <c r="E395" s="277"/>
      <c r="F395" s="323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323"/>
      <c r="E396" s="277"/>
      <c r="F396" s="323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323"/>
      <c r="E397" s="277"/>
      <c r="F397" s="323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323"/>
      <c r="E398" s="277"/>
      <c r="F398" s="323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323"/>
      <c r="E399" s="277"/>
      <c r="F399" s="323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323"/>
      <c r="E400" s="277"/>
      <c r="F400" s="323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323"/>
      <c r="E401" s="277"/>
      <c r="F401" s="323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323"/>
      <c r="E402" s="277"/>
      <c r="F402" s="323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323"/>
      <c r="E403" s="277"/>
      <c r="F403" s="323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323"/>
      <c r="E404" s="277"/>
      <c r="F404" s="323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323"/>
      <c r="E405" s="277"/>
      <c r="F405" s="323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323"/>
      <c r="E406" s="277"/>
      <c r="F406" s="323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323"/>
      <c r="E407" s="277"/>
      <c r="F407" s="323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323"/>
      <c r="E408" s="277"/>
      <c r="F408" s="323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323"/>
      <c r="E409" s="277"/>
      <c r="F409" s="323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323"/>
      <c r="E410" s="277"/>
      <c r="F410" s="323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323"/>
      <c r="E411" s="277"/>
      <c r="F411" s="323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323"/>
      <c r="E412" s="277"/>
      <c r="F412" s="323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323"/>
      <c r="E413" s="277"/>
      <c r="F413" s="323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323"/>
      <c r="E414" s="277"/>
      <c r="F414" s="323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323"/>
      <c r="E415" s="277"/>
      <c r="F415" s="323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323"/>
      <c r="E416" s="277"/>
      <c r="F416" s="323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323"/>
      <c r="E417" s="277"/>
      <c r="F417" s="323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323"/>
      <c r="E418" s="277"/>
      <c r="F418" s="323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323"/>
      <c r="E419" s="277"/>
      <c r="F419" s="323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323"/>
      <c r="E420" s="277"/>
      <c r="F420" s="323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323"/>
      <c r="E421" s="277"/>
      <c r="F421" s="323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323"/>
      <c r="E422" s="277"/>
      <c r="F422" s="323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323"/>
      <c r="E423" s="277"/>
      <c r="F423" s="323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323"/>
      <c r="E424" s="277"/>
      <c r="F424" s="323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323"/>
      <c r="E425" s="277"/>
      <c r="F425" s="323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323"/>
      <c r="E426" s="277"/>
      <c r="F426" s="323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323"/>
      <c r="E427" s="277"/>
      <c r="F427" s="323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323"/>
      <c r="E428" s="277"/>
      <c r="F428" s="323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323"/>
      <c r="E429" s="277"/>
      <c r="F429" s="323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323"/>
      <c r="E430" s="277"/>
      <c r="F430" s="323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323"/>
      <c r="E431" s="277"/>
      <c r="F431" s="323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323"/>
      <c r="E432" s="277"/>
      <c r="F432" s="323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323"/>
      <c r="E433" s="277"/>
      <c r="F433" s="323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323"/>
      <c r="E434" s="277"/>
      <c r="F434" s="323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323"/>
      <c r="E435" s="277"/>
      <c r="F435" s="323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323"/>
      <c r="E436" s="277"/>
      <c r="F436" s="323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323"/>
      <c r="E437" s="277"/>
      <c r="F437" s="323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323"/>
      <c r="E438" s="277"/>
      <c r="F438" s="323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323"/>
      <c r="E439" s="277"/>
      <c r="F439" s="323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323"/>
      <c r="E440" s="277"/>
      <c r="F440" s="323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323"/>
      <c r="E441" s="277"/>
      <c r="F441" s="323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323"/>
      <c r="E442" s="277"/>
      <c r="F442" s="323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323"/>
      <c r="E443" s="277"/>
      <c r="F443" s="323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323"/>
      <c r="E444" s="277"/>
      <c r="F444" s="323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323"/>
      <c r="E445" s="277"/>
      <c r="F445" s="323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323"/>
      <c r="E446" s="277"/>
      <c r="F446" s="323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323"/>
      <c r="E447" s="277"/>
      <c r="F447" s="323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323"/>
      <c r="E448" s="277"/>
      <c r="F448" s="323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323"/>
      <c r="E449" s="277"/>
      <c r="F449" s="323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323"/>
      <c r="E450" s="277"/>
      <c r="F450" s="323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323"/>
      <c r="E451" s="277"/>
      <c r="F451" s="323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323"/>
      <c r="E452" s="277"/>
      <c r="F452" s="323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323"/>
      <c r="E453" s="277"/>
      <c r="F453" s="323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323"/>
      <c r="E454" s="277"/>
      <c r="F454" s="323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323"/>
      <c r="E455" s="277"/>
      <c r="F455" s="323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323"/>
      <c r="E456" s="277"/>
      <c r="F456" s="323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323"/>
      <c r="E457" s="277"/>
      <c r="F457" s="323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323"/>
      <c r="E458" s="277"/>
      <c r="F458" s="323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323"/>
      <c r="E459" s="277"/>
      <c r="F459" s="323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323"/>
      <c r="E460" s="277"/>
      <c r="F460" s="323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323"/>
      <c r="E461" s="277"/>
      <c r="F461" s="323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323"/>
      <c r="E462" s="277"/>
      <c r="F462" s="323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323"/>
      <c r="E463" s="277"/>
      <c r="F463" s="323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323"/>
      <c r="E464" s="277"/>
      <c r="F464" s="323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323"/>
      <c r="E465" s="277"/>
      <c r="F465" s="323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323"/>
      <c r="E466" s="277"/>
      <c r="F466" s="323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323"/>
      <c r="E467" s="277"/>
      <c r="F467" s="323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323"/>
      <c r="E468" s="277"/>
      <c r="F468" s="323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323"/>
      <c r="E469" s="277"/>
      <c r="F469" s="323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323"/>
      <c r="E470" s="277"/>
      <c r="F470" s="323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323"/>
      <c r="E471" s="277"/>
      <c r="F471" s="323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323"/>
      <c r="E472" s="277"/>
      <c r="F472" s="323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323"/>
      <c r="E473" s="277"/>
      <c r="F473" s="323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323"/>
      <c r="E474" s="277"/>
      <c r="F474" s="323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323"/>
      <c r="E475" s="277"/>
      <c r="F475" s="323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323"/>
      <c r="E476" s="277"/>
      <c r="F476" s="323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323"/>
      <c r="E477" s="277"/>
      <c r="F477" s="323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323"/>
      <c r="E478" s="277"/>
      <c r="F478" s="323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323"/>
      <c r="E479" s="277"/>
      <c r="F479" s="323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323"/>
      <c r="E480" s="277"/>
      <c r="F480" s="323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323"/>
      <c r="E481" s="277"/>
      <c r="F481" s="323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323"/>
      <c r="E482" s="277"/>
      <c r="F482" s="323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323"/>
      <c r="E483" s="277"/>
      <c r="F483" s="323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323"/>
      <c r="E484" s="277"/>
      <c r="F484" s="323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323"/>
      <c r="E485" s="277"/>
      <c r="F485" s="323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323"/>
      <c r="E486" s="277"/>
      <c r="F486" s="323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323"/>
      <c r="E487" s="277"/>
      <c r="F487" s="323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323"/>
      <c r="E488" s="277"/>
      <c r="F488" s="323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323"/>
      <c r="E489" s="277"/>
      <c r="F489" s="323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323"/>
      <c r="E490" s="277"/>
      <c r="F490" s="323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323"/>
      <c r="E491" s="277"/>
      <c r="F491" s="323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323"/>
      <c r="E492" s="277"/>
      <c r="F492" s="323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323"/>
      <c r="E493" s="277"/>
      <c r="F493" s="323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323"/>
      <c r="E494" s="277"/>
      <c r="F494" s="323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323"/>
      <c r="E495" s="277"/>
      <c r="F495" s="323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323"/>
      <c r="E496" s="277"/>
      <c r="F496" s="323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323"/>
      <c r="E497" s="277"/>
      <c r="F497" s="323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323"/>
      <c r="E498" s="277"/>
      <c r="F498" s="323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323"/>
      <c r="E499" s="277"/>
      <c r="F499" s="323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323"/>
      <c r="E500" s="277"/>
      <c r="F500" s="323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323"/>
      <c r="E501" s="277"/>
      <c r="F501" s="323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323"/>
      <c r="E502" s="277"/>
      <c r="F502" s="323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323"/>
      <c r="E503" s="277"/>
      <c r="F503" s="323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323"/>
      <c r="E504" s="277"/>
      <c r="F504" s="323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323"/>
      <c r="E505" s="277"/>
      <c r="F505" s="323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323"/>
      <c r="E506" s="277"/>
      <c r="F506" s="323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323"/>
      <c r="E507" s="277"/>
      <c r="F507" s="323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323"/>
      <c r="E508" s="277"/>
      <c r="F508" s="323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323"/>
      <c r="E509" s="277"/>
      <c r="F509" s="323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323"/>
      <c r="E510" s="277"/>
      <c r="F510" s="323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323"/>
      <c r="E511" s="277"/>
      <c r="F511" s="323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323"/>
      <c r="E512" s="277"/>
      <c r="F512" s="323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323"/>
      <c r="E513" s="277"/>
      <c r="F513" s="323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323"/>
      <c r="E514" s="277"/>
      <c r="F514" s="323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323"/>
      <c r="E515" s="277"/>
      <c r="F515" s="323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323"/>
      <c r="E516" s="277"/>
      <c r="F516" s="323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323"/>
      <c r="E517" s="277"/>
      <c r="F517" s="323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323"/>
      <c r="E518" s="277"/>
      <c r="F518" s="323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323"/>
      <c r="E519" s="277"/>
      <c r="F519" s="323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323"/>
      <c r="E520" s="277"/>
      <c r="F520" s="323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323"/>
      <c r="E521" s="277"/>
      <c r="F521" s="323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323"/>
      <c r="E522" s="277"/>
      <c r="F522" s="323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323"/>
      <c r="E523" s="277"/>
      <c r="F523" s="323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323"/>
      <c r="E524" s="277"/>
      <c r="F524" s="323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323"/>
      <c r="E525" s="277"/>
      <c r="F525" s="323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323"/>
      <c r="E526" s="277"/>
      <c r="F526" s="323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323"/>
      <c r="E527" s="277"/>
      <c r="F527" s="323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323"/>
      <c r="E528" s="277"/>
      <c r="F528" s="323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323"/>
      <c r="E529" s="277"/>
      <c r="F529" s="323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323"/>
      <c r="E530" s="277"/>
      <c r="F530" s="323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323"/>
      <c r="E531" s="277"/>
      <c r="F531" s="323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323"/>
      <c r="E532" s="277"/>
      <c r="F532" s="323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323"/>
      <c r="E533" s="277"/>
      <c r="F533" s="323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323"/>
      <c r="E534" s="277"/>
      <c r="F534" s="323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323"/>
      <c r="E535" s="277"/>
      <c r="F535" s="323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323"/>
      <c r="E536" s="277"/>
      <c r="F536" s="323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323"/>
      <c r="E537" s="277"/>
      <c r="F537" s="323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323"/>
      <c r="E538" s="277"/>
      <c r="F538" s="323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323"/>
      <c r="E539" s="277"/>
      <c r="F539" s="323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323"/>
      <c r="E540" s="277"/>
      <c r="F540" s="323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323"/>
      <c r="E541" s="277"/>
      <c r="F541" s="323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323"/>
      <c r="E542" s="277"/>
      <c r="F542" s="323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323"/>
      <c r="E543" s="277"/>
      <c r="F543" s="323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323"/>
      <c r="E544" s="277"/>
      <c r="F544" s="323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323"/>
      <c r="E545" s="277"/>
      <c r="F545" s="323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323"/>
      <c r="E546" s="277"/>
      <c r="F546" s="323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323"/>
      <c r="E547" s="277"/>
      <c r="F547" s="323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323"/>
      <c r="E548" s="277"/>
      <c r="F548" s="323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323"/>
      <c r="E549" s="277"/>
      <c r="F549" s="323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323"/>
      <c r="E550" s="277"/>
      <c r="F550" s="323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323"/>
      <c r="E551" s="277"/>
      <c r="F551" s="323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323"/>
      <c r="E552" s="277"/>
      <c r="F552" s="323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323"/>
      <c r="E553" s="277"/>
      <c r="F553" s="323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323"/>
      <c r="E554" s="277"/>
      <c r="F554" s="323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323"/>
      <c r="E555" s="277"/>
      <c r="F555" s="323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323"/>
      <c r="E556" s="277"/>
      <c r="F556" s="323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323"/>
      <c r="E557" s="277"/>
      <c r="F557" s="323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323"/>
      <c r="E558" s="277"/>
      <c r="F558" s="323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323"/>
      <c r="E559" s="277"/>
      <c r="F559" s="323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323"/>
      <c r="E560" s="277"/>
      <c r="F560" s="323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323"/>
      <c r="E561" s="277"/>
      <c r="F561" s="323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323"/>
      <c r="E562" s="277"/>
      <c r="F562" s="323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323"/>
      <c r="E563" s="277"/>
      <c r="F563" s="323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323"/>
      <c r="E564" s="277"/>
      <c r="F564" s="323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323"/>
      <c r="E565" s="277"/>
      <c r="F565" s="323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323"/>
      <c r="E566" s="277"/>
      <c r="F566" s="323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323"/>
      <c r="E567" s="277"/>
      <c r="F567" s="323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323"/>
      <c r="E568" s="277"/>
      <c r="F568" s="323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323"/>
      <c r="E569" s="277"/>
      <c r="F569" s="323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323"/>
      <c r="E570" s="277"/>
      <c r="F570" s="323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323"/>
      <c r="E571" s="277"/>
      <c r="F571" s="323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323"/>
      <c r="E572" s="277"/>
      <c r="F572" s="323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323"/>
      <c r="E573" s="277"/>
      <c r="F573" s="323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323"/>
      <c r="E574" s="277"/>
      <c r="F574" s="323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323"/>
      <c r="E575" s="277"/>
      <c r="F575" s="323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323"/>
      <c r="E576" s="277"/>
      <c r="F576" s="323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323"/>
      <c r="E577" s="277"/>
      <c r="F577" s="323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323"/>
      <c r="E578" s="277"/>
      <c r="F578" s="323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323"/>
      <c r="E579" s="277"/>
      <c r="F579" s="323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</sheetData>
  <dataConsolidate link="1"/>
  <mergeCells count="64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K9:K10"/>
    <mergeCell ref="L9:L10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25:J25"/>
    <mergeCell ref="I26:J26"/>
    <mergeCell ref="C7:C8"/>
    <mergeCell ref="G7:G8"/>
    <mergeCell ref="C9:C10"/>
    <mergeCell ref="G9:G10"/>
    <mergeCell ref="I19:J19"/>
    <mergeCell ref="I20:J20"/>
    <mergeCell ref="I21:J21"/>
    <mergeCell ref="I22:J22"/>
    <mergeCell ref="I23:J23"/>
    <mergeCell ref="I24:J24"/>
    <mergeCell ref="I9:J10"/>
    <mergeCell ref="H11:H12"/>
    <mergeCell ref="I11:J12"/>
  </mergeCells>
  <conditionalFormatting sqref="A56:A57 A5:A6 A9 A13 A20:A22 A24:A26 A28:A30 A32:A34 A36:A38 A40:A42 A44:A46 A48:A50 A52:A54 A15 A17">
    <cfRule type="expression" dxfId="286" priority="25" stopIfTrue="1">
      <formula>IF(AND($C$5=3,$C$6=3,#REF!=3,$C$7=3),1,0)</formula>
    </cfRule>
  </conditionalFormatting>
  <conditionalFormatting sqref="B6 B27:L27 B31:L32 B36:L37 B41:L42 B46:L47 B51:L52 B56:L57 I26 I7 K7:L7 I13 I21:I22 K21:L22 K26:L26 B5:D5 G5:L5 L9 L13 L15">
    <cfRule type="expression" dxfId="285" priority="26" stopIfTrue="1">
      <formula>IF(AND($C$5=3,$C$6=3,#REF!=3,$C$7=3),1,0)</formula>
    </cfRule>
  </conditionalFormatting>
  <conditionalFormatting sqref="I11 L11">
    <cfRule type="expression" dxfId="284" priority="23" stopIfTrue="1">
      <formula>IF(AND($C$5=3,$C$6=3,#REF!=3,$C$7=3),1,0)</formula>
    </cfRule>
  </conditionalFormatting>
  <conditionalFormatting sqref="I19 L17 K19:L19">
    <cfRule type="expression" dxfId="283" priority="22" stopIfTrue="1">
      <formula>IF(AND($C$5=3,$C$6=3,#REF!=3,$C$7=3),1,0)</formula>
    </cfRule>
  </conditionalFormatting>
  <conditionalFormatting sqref="I20 K20:L20">
    <cfRule type="expression" dxfId="282" priority="21" stopIfTrue="1">
      <formula>IF(AND($C$5=3,$C$6=3,#REF!=3,$C$7=3),1,0)</formula>
    </cfRule>
  </conditionalFormatting>
  <conditionalFormatting sqref="I23:I24 K23:L24">
    <cfRule type="expression" dxfId="281" priority="20" stopIfTrue="1">
      <formula>IF(AND($C$5=3,$C$6=3,#REF!=3,$C$7=3),1,0)</formula>
    </cfRule>
  </conditionalFormatting>
  <conditionalFormatting sqref="I25 K25:L25">
    <cfRule type="expression" dxfId="280" priority="19" stopIfTrue="1">
      <formula>IF(AND($C$5=3,$C$6=3,#REF!=3,$C$7=3),1,0)</formula>
    </cfRule>
  </conditionalFormatting>
  <conditionalFormatting sqref="B28:L29">
    <cfRule type="expression" dxfId="279" priority="18" stopIfTrue="1">
      <formula>IF(AND($C$5=3,$C$6=3,#REF!=3,$C$7=3),1,0)</formula>
    </cfRule>
  </conditionalFormatting>
  <conditionalFormatting sqref="B30:L30">
    <cfRule type="expression" dxfId="278" priority="17" stopIfTrue="1">
      <formula>IF(AND($C$5=3,$C$6=3,#REF!=3,$C$7=3),1,0)</formula>
    </cfRule>
  </conditionalFormatting>
  <conditionalFormatting sqref="B33:L34">
    <cfRule type="expression" dxfId="277" priority="16" stopIfTrue="1">
      <formula>IF(AND($C$5=3,$C$6=3,#REF!=3,$C$7=3),1,0)</formula>
    </cfRule>
  </conditionalFormatting>
  <conditionalFormatting sqref="B35:L35">
    <cfRule type="expression" dxfId="276" priority="15" stopIfTrue="1">
      <formula>IF(AND($C$5=3,$C$6=3,#REF!=3,$C$7=3),1,0)</formula>
    </cfRule>
  </conditionalFormatting>
  <conditionalFormatting sqref="B38:L39">
    <cfRule type="expression" dxfId="275" priority="14" stopIfTrue="1">
      <formula>IF(AND($C$5=3,$C$6=3,#REF!=3,$C$7=3),1,0)</formula>
    </cfRule>
  </conditionalFormatting>
  <conditionalFormatting sqref="B40:L40">
    <cfRule type="expression" dxfId="274" priority="13" stopIfTrue="1">
      <formula>IF(AND($C$5=3,$C$6=3,#REF!=3,$C$7=3),1,0)</formula>
    </cfRule>
  </conditionalFormatting>
  <conditionalFormatting sqref="B43:L44">
    <cfRule type="expression" dxfId="273" priority="12" stopIfTrue="1">
      <formula>IF(AND($C$5=3,$C$6=3,#REF!=3,$C$7=3),1,0)</formula>
    </cfRule>
  </conditionalFormatting>
  <conditionalFormatting sqref="B45:L45">
    <cfRule type="expression" dxfId="272" priority="11" stopIfTrue="1">
      <formula>IF(AND($C$5=3,$C$6=3,#REF!=3,$C$7=3),1,0)</formula>
    </cfRule>
  </conditionalFormatting>
  <conditionalFormatting sqref="B48:L49">
    <cfRule type="expression" dxfId="271" priority="10" stopIfTrue="1">
      <formula>IF(AND($C$5=3,$C$6=3,#REF!=3,$C$7=3),1,0)</formula>
    </cfRule>
  </conditionalFormatting>
  <conditionalFormatting sqref="B50:L50">
    <cfRule type="expression" dxfId="270" priority="9" stopIfTrue="1">
      <formula>IF(AND($C$5=3,$C$6=3,#REF!=3,$C$7=3),1,0)</formula>
    </cfRule>
  </conditionalFormatting>
  <conditionalFormatting sqref="B53:L54">
    <cfRule type="expression" dxfId="269" priority="8" stopIfTrue="1">
      <formula>IF(AND($C$5=3,$C$6=3,#REF!=3,$C$7=3),1,0)</formula>
    </cfRule>
  </conditionalFormatting>
  <conditionalFormatting sqref="B55:L55">
    <cfRule type="expression" dxfId="268" priority="7" stopIfTrue="1">
      <formula>IF(AND($C$5=3,$C$6=3,#REF!=3,$C$7=3),1,0)</formula>
    </cfRule>
  </conditionalFormatting>
  <conditionalFormatting sqref="I17">
    <cfRule type="expression" dxfId="267" priority="6" stopIfTrue="1">
      <formula>IF(AND($C$5=3,$C$6=3,#REF!=3,$C$7=3),1,0)</formula>
    </cfRule>
  </conditionalFormatting>
  <conditionalFormatting sqref="K11 K13 K15 K17">
    <cfRule type="expression" dxfId="266" priority="5" stopIfTrue="1">
      <formula>IF(AND($C$5=3,$C$6=3,#REF!=3,$C$7=3),1,0)</formula>
    </cfRule>
  </conditionalFormatting>
  <conditionalFormatting sqref="I15">
    <cfRule type="expression" dxfId="265" priority="4" stopIfTrue="1">
      <formula>IF(AND($C$5=3,$C$6=3,#REF!=3,$C$7=3),1,0)</formula>
    </cfRule>
  </conditionalFormatting>
  <conditionalFormatting sqref="K9">
    <cfRule type="expression" dxfId="264" priority="2" stopIfTrue="1">
      <formula>IF(AND($C$5=3,$C$6=3,#REF!=3,$C$7=3),1,0)</formula>
    </cfRule>
  </conditionalFormatting>
  <conditionalFormatting sqref="I9">
    <cfRule type="expression" dxfId="263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L32" sqref="L32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489" t="s">
        <v>112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155"/>
    </row>
    <row r="2" spans="1:20" s="156" customFormat="1" ht="35.1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424" t="s">
        <v>12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6"/>
      <c r="P4" s="492" t="s">
        <v>113</v>
      </c>
      <c r="Q4" s="493"/>
      <c r="R4" s="493"/>
      <c r="S4" s="494"/>
    </row>
    <row r="5" spans="1:20" ht="13.5" thickBot="1" x14ac:dyDescent="0.25">
      <c r="B5" s="212"/>
      <c r="C5" s="213"/>
      <c r="D5" s="213"/>
      <c r="E5" s="213"/>
      <c r="F5" s="213"/>
      <c r="G5" s="229" t="s">
        <v>58</v>
      </c>
      <c r="H5" s="491" t="s">
        <v>59</v>
      </c>
      <c r="I5" s="491"/>
      <c r="J5" s="491" t="s">
        <v>60</v>
      </c>
      <c r="K5" s="491"/>
      <c r="L5" s="415" t="s">
        <v>102</v>
      </c>
      <c r="M5" s="415"/>
      <c r="N5" s="223" t="s">
        <v>111</v>
      </c>
      <c r="P5" s="495"/>
      <c r="Q5" s="496"/>
      <c r="R5" s="496"/>
      <c r="S5" s="497"/>
    </row>
    <row r="6" spans="1:20" ht="17.850000000000001" customHeight="1" x14ac:dyDescent="0.2">
      <c r="A6" s="195">
        <v>1</v>
      </c>
      <c r="B6" s="196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28" t="s">
        <v>130</v>
      </c>
      <c r="H6" s="478" t="s">
        <v>147</v>
      </c>
      <c r="I6" s="478"/>
      <c r="J6" s="479">
        <v>0.33333333333333331</v>
      </c>
      <c r="K6" s="479"/>
      <c r="L6" s="408"/>
      <c r="M6" s="408"/>
      <c r="N6" s="222" t="s">
        <v>143</v>
      </c>
      <c r="O6" s="161"/>
      <c r="P6" s="212"/>
      <c r="Q6" s="213"/>
      <c r="R6" s="214"/>
      <c r="S6" s="215"/>
    </row>
    <row r="7" spans="1:20" ht="17.850000000000001" customHeight="1" x14ac:dyDescent="0.35">
      <c r="A7" s="195">
        <v>2</v>
      </c>
      <c r="B7" s="196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28" t="s">
        <v>130</v>
      </c>
      <c r="H7" s="478" t="s">
        <v>132</v>
      </c>
      <c r="I7" s="478"/>
      <c r="J7" s="479">
        <v>0.41666666666666669</v>
      </c>
      <c r="K7" s="479"/>
      <c r="L7" s="408" t="s">
        <v>144</v>
      </c>
      <c r="M7" s="408"/>
      <c r="N7" s="222" t="s">
        <v>143</v>
      </c>
      <c r="O7" s="151"/>
      <c r="P7" s="206"/>
      <c r="Q7" s="406" t="s">
        <v>115</v>
      </c>
      <c r="R7" s="406"/>
      <c r="S7" s="207"/>
    </row>
    <row r="8" spans="1:20" ht="17.850000000000001" customHeight="1" x14ac:dyDescent="0.4">
      <c r="A8" s="195">
        <v>3</v>
      </c>
      <c r="B8" s="196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28" t="s">
        <v>128</v>
      </c>
      <c r="H8" s="478" t="s">
        <v>133</v>
      </c>
      <c r="I8" s="478"/>
      <c r="J8" s="479">
        <v>0.54166666666666663</v>
      </c>
      <c r="K8" s="479"/>
      <c r="L8" s="408"/>
      <c r="M8" s="408"/>
      <c r="N8" s="222" t="s">
        <v>143</v>
      </c>
      <c r="O8" s="152"/>
      <c r="P8" s="208"/>
      <c r="Q8" s="48"/>
      <c r="R8" s="62"/>
      <c r="S8" s="209"/>
    </row>
    <row r="9" spans="1:20" ht="17.850000000000001" customHeight="1" x14ac:dyDescent="0.2">
      <c r="A9" s="195">
        <v>4</v>
      </c>
      <c r="B9" s="196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28" t="s">
        <v>130</v>
      </c>
      <c r="H9" s="478" t="s">
        <v>134</v>
      </c>
      <c r="I9" s="478"/>
      <c r="J9" s="479">
        <v>0.41666666666666669</v>
      </c>
      <c r="K9" s="479"/>
      <c r="L9" s="408"/>
      <c r="M9" s="408"/>
      <c r="N9" s="222" t="s">
        <v>145</v>
      </c>
      <c r="O9" s="161"/>
      <c r="P9" s="206"/>
      <c r="Q9" s="406" t="s">
        <v>118</v>
      </c>
      <c r="R9" s="406"/>
      <c r="S9" s="207"/>
    </row>
    <row r="10" spans="1:20" ht="17.850000000000001" customHeight="1" x14ac:dyDescent="0.2">
      <c r="A10" s="195">
        <v>5</v>
      </c>
      <c r="B10" s="196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28" t="s">
        <v>131</v>
      </c>
      <c r="H10" s="478" t="s">
        <v>136</v>
      </c>
      <c r="I10" s="478"/>
      <c r="J10" s="479">
        <v>0.33333333333333331</v>
      </c>
      <c r="K10" s="479"/>
      <c r="L10" s="408"/>
      <c r="M10" s="408"/>
      <c r="N10" s="222" t="s">
        <v>145</v>
      </c>
      <c r="O10" s="161"/>
      <c r="P10" s="208"/>
      <c r="Q10" s="48"/>
      <c r="R10" s="62"/>
      <c r="S10" s="209"/>
    </row>
    <row r="11" spans="1:20" ht="17.850000000000001" customHeight="1" x14ac:dyDescent="0.2">
      <c r="A11" s="195">
        <v>6</v>
      </c>
      <c r="B11" s="196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28" t="s">
        <v>129</v>
      </c>
      <c r="H11" s="478" t="s">
        <v>135</v>
      </c>
      <c r="I11" s="478"/>
      <c r="J11" s="479">
        <v>0.625</v>
      </c>
      <c r="K11" s="479"/>
      <c r="L11" s="408"/>
      <c r="M11" s="408"/>
      <c r="N11" s="222" t="s">
        <v>143</v>
      </c>
      <c r="O11" s="161"/>
      <c r="P11" s="206"/>
      <c r="Q11" s="406" t="s">
        <v>120</v>
      </c>
      <c r="R11" s="406"/>
      <c r="S11" s="207"/>
    </row>
    <row r="12" spans="1:20" ht="17.850000000000001" customHeight="1" x14ac:dyDescent="0.2">
      <c r="A12" s="195">
        <v>7</v>
      </c>
      <c r="B12" s="196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28" t="s">
        <v>129</v>
      </c>
      <c r="H12" s="478" t="s">
        <v>148</v>
      </c>
      <c r="I12" s="478"/>
      <c r="J12" s="479">
        <v>0.66666666666666663</v>
      </c>
      <c r="K12" s="479"/>
      <c r="L12" s="408"/>
      <c r="M12" s="408"/>
      <c r="N12" s="222" t="s">
        <v>145</v>
      </c>
      <c r="O12" s="161"/>
      <c r="P12" s="208"/>
      <c r="Q12" s="48"/>
      <c r="R12" s="62"/>
      <c r="S12" s="209"/>
    </row>
    <row r="13" spans="1:20" ht="17.850000000000001" customHeight="1" x14ac:dyDescent="0.2">
      <c r="A13" s="195">
        <v>8</v>
      </c>
      <c r="B13" s="196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28" t="s">
        <v>130</v>
      </c>
      <c r="H13" s="478" t="s">
        <v>149</v>
      </c>
      <c r="I13" s="478"/>
      <c r="J13" s="479">
        <v>0.54166666666666663</v>
      </c>
      <c r="K13" s="479"/>
      <c r="L13" s="408"/>
      <c r="M13" s="408"/>
      <c r="N13" s="222" t="s">
        <v>143</v>
      </c>
      <c r="O13" s="161"/>
      <c r="P13" s="206"/>
      <c r="Q13" s="406" t="s">
        <v>122</v>
      </c>
      <c r="R13" s="406"/>
      <c r="S13" s="207"/>
    </row>
    <row r="14" spans="1:20" ht="17.850000000000001" customHeight="1" x14ac:dyDescent="0.2">
      <c r="A14" s="195">
        <v>9</v>
      </c>
      <c r="B14" s="196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28" t="s">
        <v>128</v>
      </c>
      <c r="H14" s="480" t="s">
        <v>137</v>
      </c>
      <c r="I14" s="481"/>
      <c r="J14" s="482">
        <v>0.54166666666666663</v>
      </c>
      <c r="K14" s="483"/>
      <c r="L14" s="484"/>
      <c r="M14" s="485"/>
      <c r="N14" s="222" t="s">
        <v>143</v>
      </c>
      <c r="O14" s="161"/>
      <c r="P14" s="208"/>
      <c r="Q14" s="48"/>
      <c r="R14" s="62"/>
      <c r="S14" s="209"/>
    </row>
    <row r="15" spans="1:20" ht="17.850000000000001" customHeight="1" x14ac:dyDescent="0.2">
      <c r="A15" s="195">
        <v>10</v>
      </c>
      <c r="B15" s="196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28" t="s">
        <v>131</v>
      </c>
      <c r="H15" s="478" t="s">
        <v>137</v>
      </c>
      <c r="I15" s="478"/>
      <c r="J15" s="479">
        <v>0.54166666666666663</v>
      </c>
      <c r="K15" s="479"/>
      <c r="L15" s="408"/>
      <c r="M15" s="408"/>
      <c r="N15" s="222" t="s">
        <v>143</v>
      </c>
      <c r="O15" s="161"/>
      <c r="P15" s="206"/>
      <c r="Q15" s="406" t="s">
        <v>125</v>
      </c>
      <c r="R15" s="406"/>
      <c r="S15" s="207"/>
    </row>
    <row r="16" spans="1:20" ht="17.850000000000001" customHeight="1" x14ac:dyDescent="0.2">
      <c r="A16" s="195">
        <v>11</v>
      </c>
      <c r="B16" s="196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28" t="s">
        <v>130</v>
      </c>
      <c r="H16" s="478" t="s">
        <v>138</v>
      </c>
      <c r="I16" s="478"/>
      <c r="J16" s="479">
        <v>0.41666666666666669</v>
      </c>
      <c r="K16" s="479"/>
      <c r="L16" s="408"/>
      <c r="M16" s="408"/>
      <c r="N16" s="222" t="s">
        <v>145</v>
      </c>
      <c r="O16" s="161"/>
      <c r="P16" s="208"/>
      <c r="Q16" s="48"/>
      <c r="R16" s="62"/>
      <c r="S16" s="209"/>
    </row>
    <row r="17" spans="1:26" ht="17.850000000000001" customHeight="1" x14ac:dyDescent="0.2">
      <c r="A17" s="195">
        <v>12</v>
      </c>
      <c r="B17" s="196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28" t="s">
        <v>130</v>
      </c>
      <c r="H17" s="478" t="s">
        <v>140</v>
      </c>
      <c r="I17" s="478"/>
      <c r="J17" s="479">
        <v>0.41666666666666669</v>
      </c>
      <c r="K17" s="479"/>
      <c r="L17" s="408"/>
      <c r="M17" s="408"/>
      <c r="N17" s="222" t="s">
        <v>143</v>
      </c>
      <c r="O17" s="161"/>
      <c r="P17" s="206"/>
      <c r="Q17" s="406" t="s">
        <v>142</v>
      </c>
      <c r="R17" s="406"/>
      <c r="S17" s="207"/>
    </row>
    <row r="18" spans="1:26" ht="17.850000000000001" customHeight="1" x14ac:dyDescent="0.2">
      <c r="A18" s="195">
        <v>13</v>
      </c>
      <c r="B18" s="196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28" t="s">
        <v>129</v>
      </c>
      <c r="H18" s="478" t="s">
        <v>139</v>
      </c>
      <c r="I18" s="478"/>
      <c r="J18" s="479">
        <v>0.58333333333333337</v>
      </c>
      <c r="K18" s="479"/>
      <c r="L18" s="408"/>
      <c r="M18" s="408"/>
      <c r="N18" s="222" t="s">
        <v>143</v>
      </c>
      <c r="O18" s="161"/>
      <c r="P18" s="208"/>
      <c r="Q18" s="48"/>
      <c r="R18" s="62"/>
      <c r="S18" s="209"/>
    </row>
    <row r="19" spans="1:26" ht="17.850000000000001" customHeight="1" thickBot="1" x14ac:dyDescent="0.25">
      <c r="A19" s="195">
        <v>14</v>
      </c>
      <c r="B19" s="196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28" t="s">
        <v>129</v>
      </c>
      <c r="H19" s="478" t="s">
        <v>146</v>
      </c>
      <c r="I19" s="478"/>
      <c r="J19" s="479">
        <v>0.41666666666666669</v>
      </c>
      <c r="K19" s="479"/>
      <c r="L19" s="408"/>
      <c r="M19" s="408"/>
      <c r="N19" s="222" t="s">
        <v>143</v>
      </c>
      <c r="O19" s="161"/>
      <c r="P19" s="210"/>
      <c r="Q19" s="474"/>
      <c r="R19" s="474"/>
      <c r="S19" s="211"/>
    </row>
    <row r="20" spans="1:26" ht="17.850000000000001" customHeight="1" thickBot="1" x14ac:dyDescent="0.25">
      <c r="A20" s="195">
        <v>15</v>
      </c>
      <c r="B20" s="230" t="str">
        <f ca="1">CELL("CONTENIDO",Q13)</f>
        <v>MULAX F.C.</v>
      </c>
      <c r="C20" s="231">
        <v>3</v>
      </c>
      <c r="D20" s="232" t="s">
        <v>13</v>
      </c>
      <c r="E20" s="231">
        <v>0</v>
      </c>
      <c r="F20" s="233" t="str">
        <f ca="1">CELL("CONTENIDO",Q15)</f>
        <v>KHAREBERG F.C.</v>
      </c>
      <c r="G20" s="234" t="s">
        <v>129</v>
      </c>
      <c r="H20" s="475" t="s">
        <v>141</v>
      </c>
      <c r="I20" s="475"/>
      <c r="J20" s="476">
        <v>0.66666666666666663</v>
      </c>
      <c r="K20" s="476"/>
      <c r="L20" s="477"/>
      <c r="M20" s="477"/>
      <c r="N20" s="235" t="s">
        <v>145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17"/>
      <c r="C21" s="218"/>
      <c r="D21" s="217"/>
      <c r="E21" s="218"/>
      <c r="F21" s="217"/>
      <c r="G21" s="219"/>
      <c r="H21" s="472"/>
      <c r="I21" s="472"/>
      <c r="J21" s="473"/>
      <c r="K21" s="473"/>
      <c r="L21" s="389"/>
      <c r="M21" s="389"/>
      <c r="N21" s="220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17"/>
      <c r="C22" s="218"/>
      <c r="D22" s="217"/>
      <c r="E22" s="218"/>
      <c r="F22" s="217"/>
      <c r="G22" s="219"/>
      <c r="H22" s="472"/>
      <c r="I22" s="472"/>
      <c r="J22" s="473"/>
      <c r="K22" s="473"/>
      <c r="L22" s="389"/>
      <c r="M22" s="389"/>
      <c r="N22" s="220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17"/>
      <c r="C23" s="218"/>
      <c r="D23" s="217"/>
      <c r="E23" s="218"/>
      <c r="F23" s="217"/>
      <c r="G23" s="219"/>
      <c r="H23" s="472"/>
      <c r="I23" s="472"/>
      <c r="J23" s="473"/>
      <c r="K23" s="473"/>
      <c r="L23" s="389"/>
      <c r="M23" s="389"/>
      <c r="N23" s="220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17"/>
      <c r="C24" s="218"/>
      <c r="D24" s="217"/>
      <c r="E24" s="218"/>
      <c r="F24" s="217"/>
      <c r="G24" s="219"/>
      <c r="H24" s="472"/>
      <c r="I24" s="472"/>
      <c r="J24" s="473"/>
      <c r="K24" s="473"/>
      <c r="L24" s="389"/>
      <c r="M24" s="389"/>
      <c r="N24" s="220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17"/>
      <c r="C25" s="218"/>
      <c r="D25" s="217"/>
      <c r="E25" s="218"/>
      <c r="F25" s="217"/>
      <c r="G25" s="219"/>
      <c r="H25" s="472"/>
      <c r="I25" s="472"/>
      <c r="J25" s="473"/>
      <c r="K25" s="473"/>
      <c r="L25" s="389"/>
      <c r="M25" s="389"/>
      <c r="N25" s="220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17"/>
      <c r="C26" s="218"/>
      <c r="D26" s="217"/>
      <c r="E26" s="218"/>
      <c r="F26" s="217"/>
      <c r="G26" s="219"/>
      <c r="H26" s="472"/>
      <c r="I26" s="472"/>
      <c r="J26" s="473"/>
      <c r="K26" s="473"/>
      <c r="L26" s="389"/>
      <c r="M26" s="389"/>
      <c r="N26" s="220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1"/>
      <c r="M27" s="221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486" t="s">
        <v>28</v>
      </c>
      <c r="H29" s="487"/>
      <c r="I29" s="487"/>
      <c r="J29" s="487"/>
      <c r="K29" s="487"/>
      <c r="L29" s="487"/>
      <c r="M29" s="487"/>
      <c r="N29" s="487"/>
      <c r="O29" s="488"/>
      <c r="Q29" s="161"/>
      <c r="R29" s="161"/>
    </row>
    <row r="30" spans="1:26" ht="17.850000000000001" customHeight="1" x14ac:dyDescent="0.2">
      <c r="G30" s="197" t="s">
        <v>97</v>
      </c>
      <c r="H30" s="198" t="s">
        <v>98</v>
      </c>
      <c r="I30" s="198" t="s">
        <v>99</v>
      </c>
      <c r="J30" s="198" t="s">
        <v>100</v>
      </c>
      <c r="K30" s="198" t="s">
        <v>101</v>
      </c>
      <c r="L30" s="198" t="s">
        <v>31</v>
      </c>
      <c r="M30" s="198" t="s">
        <v>32</v>
      </c>
      <c r="N30" s="198" t="s">
        <v>33</v>
      </c>
      <c r="O30" s="199" t="s">
        <v>34</v>
      </c>
      <c r="Q30" s="161"/>
      <c r="R30" s="161"/>
    </row>
    <row r="31" spans="1:26" ht="17.850000000000001" customHeight="1" x14ac:dyDescent="0.2">
      <c r="F31" s="170" t="s">
        <v>103</v>
      </c>
      <c r="G31" s="236" t="e">
        <f ca="1">calculoC!F63</f>
        <v>#REF!</v>
      </c>
      <c r="H31" s="226" t="e">
        <f>calculoB!G69</f>
        <v>#REF!</v>
      </c>
      <c r="I31" s="226">
        <v>4</v>
      </c>
      <c r="J31" s="226" t="e">
        <f>calculoB!I69</f>
        <v>#REF!</v>
      </c>
      <c r="K31" s="226">
        <v>0</v>
      </c>
      <c r="L31" s="226">
        <v>20</v>
      </c>
      <c r="M31" s="226">
        <v>8</v>
      </c>
      <c r="N31" s="226">
        <f>L31-M31</f>
        <v>12</v>
      </c>
      <c r="O31" s="237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103</v>
      </c>
      <c r="G32" s="236" t="e">
        <f ca="1">calculoC!F64</f>
        <v>#REF!</v>
      </c>
      <c r="H32" s="226">
        <v>5</v>
      </c>
      <c r="I32" s="226">
        <v>4</v>
      </c>
      <c r="J32" s="226">
        <v>1</v>
      </c>
      <c r="K32" s="226">
        <v>0</v>
      </c>
      <c r="L32" s="226">
        <v>12</v>
      </c>
      <c r="M32" s="226">
        <v>2</v>
      </c>
      <c r="N32" s="226">
        <f>L32-M32</f>
        <v>10</v>
      </c>
      <c r="O32" s="237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103</v>
      </c>
      <c r="G33" s="201" t="s">
        <v>115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0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1" t="s">
        <v>122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0">
        <v>9</v>
      </c>
      <c r="P34" s="82"/>
      <c r="Q34" s="161"/>
      <c r="R34" s="161"/>
      <c r="S34" s="82"/>
    </row>
    <row r="35" spans="2:19" ht="17.850000000000001" customHeight="1" x14ac:dyDescent="0.2">
      <c r="G35" s="201" t="e">
        <f ca="1">calculoC!F67</f>
        <v>#REF!</v>
      </c>
      <c r="H35" s="182">
        <v>5</v>
      </c>
      <c r="I35" s="182" t="e">
        <f>calculoB!H73</f>
        <v>#REF!</v>
      </c>
      <c r="J35" s="182">
        <v>0</v>
      </c>
      <c r="K35" s="182">
        <v>4</v>
      </c>
      <c r="L35" s="182">
        <v>6</v>
      </c>
      <c r="M35" s="182">
        <v>19</v>
      </c>
      <c r="N35" s="182">
        <f>L35-M35</f>
        <v>-13</v>
      </c>
      <c r="O35" s="200">
        <v>7</v>
      </c>
      <c r="Q35" s="161"/>
      <c r="R35" s="161"/>
    </row>
    <row r="36" spans="2:19" ht="17.850000000000001" customHeight="1" thickBot="1" x14ac:dyDescent="0.25">
      <c r="G36" s="201" t="e">
        <f ca="1">calculoC!F69</f>
        <v>#REF!</v>
      </c>
      <c r="H36" s="202" t="e">
        <f>calculoB!G75</f>
        <v>#REF!</v>
      </c>
      <c r="I36" s="202" t="e">
        <f>calculoB!H75</f>
        <v>#REF!</v>
      </c>
      <c r="J36" s="202" t="e">
        <f>calculoB!I75</f>
        <v>#REF!</v>
      </c>
      <c r="K36" s="202" t="e">
        <f>calculoB!J75</f>
        <v>#REF!</v>
      </c>
      <c r="L36" s="202">
        <v>1</v>
      </c>
      <c r="M36" s="202">
        <v>16</v>
      </c>
      <c r="N36" s="202">
        <f>L36-M36</f>
        <v>-15</v>
      </c>
      <c r="O36" s="203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 link="1"/>
  <mergeCells count="77"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H6:I6"/>
    <mergeCell ref="J6:K6"/>
    <mergeCell ref="L5:M5"/>
    <mergeCell ref="L6:M6"/>
    <mergeCell ref="H12:I12"/>
    <mergeCell ref="J12:K12"/>
    <mergeCell ref="L12:M12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18:I18"/>
    <mergeCell ref="J18:K18"/>
    <mergeCell ref="L18:M18"/>
    <mergeCell ref="H19:I19"/>
    <mergeCell ref="J19:K19"/>
    <mergeCell ref="L19:M19"/>
    <mergeCell ref="L23:M23"/>
    <mergeCell ref="H20:I20"/>
    <mergeCell ref="J20:K20"/>
    <mergeCell ref="L20:M20"/>
    <mergeCell ref="H21:I21"/>
    <mergeCell ref="J21:K21"/>
    <mergeCell ref="L21:M21"/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</mergeCells>
  <phoneticPr fontId="16" type="noConversion"/>
  <conditionalFormatting sqref="F31:F34">
    <cfRule type="expression" dxfId="262" priority="258" stopIfTrue="1">
      <formula>IF(AND($H$31=3,$H$32=3,$H$33=3,$H$34=3),1,0)</formula>
    </cfRule>
  </conditionalFormatting>
  <conditionalFormatting sqref="G31:O36">
    <cfRule type="expression" dxfId="261" priority="259" stopIfTrue="1">
      <formula>IF(AND($H$31=3,$H$32=3,$H$33=3,$H$34=3),1,0)</formula>
    </cfRule>
  </conditionalFormatting>
  <conditionalFormatting sqref="C7:E7 L7:M7">
    <cfRule type="expression" dxfId="260" priority="260" stopIfTrue="1">
      <formula>IF(OR($L$7="en juego",$L$7="hoy!"),1,0)</formula>
    </cfRule>
  </conditionalFormatting>
  <conditionalFormatting sqref="C7:C11 E7:E11 C21:C26 E21:E26 E14:E16 C14:C16">
    <cfRule type="expression" dxfId="259" priority="261" stopIfTrue="1">
      <formula>IF(OR($L$6="en juego",$L$6="hoy!"),1,0)</formula>
    </cfRule>
  </conditionalFormatting>
  <conditionalFormatting sqref="C8:E8 L8:M8">
    <cfRule type="expression" dxfId="258" priority="262" stopIfTrue="1">
      <formula>IF(OR($L$8="en juego",$L$8="hoy!"),1,0)</formula>
    </cfRule>
  </conditionalFormatting>
  <conditionalFormatting sqref="C9:E9 L9:M9">
    <cfRule type="expression" dxfId="257" priority="263" stopIfTrue="1">
      <formula>IF(OR($L$9="en juego",$L$9="hoy!"),1,0)</formula>
    </cfRule>
  </conditionalFormatting>
  <conditionalFormatting sqref="C10:E10 L10:M11">
    <cfRule type="expression" dxfId="256" priority="264" stopIfTrue="1">
      <formula>IF(OR($L$10="en juego",$L$10="hoy!"),1,0)</formula>
    </cfRule>
  </conditionalFormatting>
  <conditionalFormatting sqref="C11:E11 L15:M16 C21:E26 L21:M26 C14:E16">
    <cfRule type="expression" dxfId="255" priority="265" stopIfTrue="1">
      <formula>IF(OR($L$11="en juego",$L$11="hoy!"),1,0)</formula>
    </cfRule>
  </conditionalFormatting>
  <conditionalFormatting sqref="B21:B26">
    <cfRule type="expression" dxfId="254" priority="226" stopIfTrue="1">
      <formula>IF(OR($L$6="en juego",$L$6="hoy!"),1,0)</formula>
    </cfRule>
  </conditionalFormatting>
  <conditionalFormatting sqref="F21:F26">
    <cfRule type="expression" dxfId="253" priority="219" stopIfTrue="1">
      <formula>IF(OR($L$6="en juego",$L$6="hoy!"),1,0)</formula>
    </cfRule>
  </conditionalFormatting>
  <conditionalFormatting sqref="G21:G26">
    <cfRule type="expression" dxfId="252" priority="218" stopIfTrue="1">
      <formula>IF(OR($L$6="en juego",$L$6="hoy!"),1,0)</formula>
    </cfRule>
  </conditionalFormatting>
  <conditionalFormatting sqref="G21:G26">
    <cfRule type="expression" dxfId="251" priority="217" stopIfTrue="1">
      <formula>IF(OR($L$6="en juego",$L$6="hoy!"),1,0)</formula>
    </cfRule>
  </conditionalFormatting>
  <conditionalFormatting sqref="G21:G26">
    <cfRule type="expression" dxfId="250" priority="216" stopIfTrue="1">
      <formula>IF(OR($L$8="en juego",$L$8="hoy!"),1,0)</formula>
    </cfRule>
  </conditionalFormatting>
  <conditionalFormatting sqref="H21:I22 H25:I25 H8:I9 H11:I11">
    <cfRule type="expression" dxfId="249" priority="215" stopIfTrue="1">
      <formula>IF(OR($L$6="en juego",$L$6="hoy!"),1,0)</formula>
    </cfRule>
  </conditionalFormatting>
  <conditionalFormatting sqref="J8:K8 J21:K22">
    <cfRule type="expression" dxfId="248" priority="214" stopIfTrue="1">
      <formula>IF(OR($L$6="en juego",$L$6="hoy!"),1,0)</formula>
    </cfRule>
  </conditionalFormatting>
  <conditionalFormatting sqref="N21:N26 N7:N11 N14:N16">
    <cfRule type="expression" dxfId="247" priority="199" stopIfTrue="1">
      <formula>IF(OR($L$11="en juego",$L$11="hoy!"),1,0)</formula>
    </cfRule>
  </conditionalFormatting>
  <conditionalFormatting sqref="N5">
    <cfRule type="expression" dxfId="246" priority="198" stopIfTrue="1">
      <formula>IF(OR($L$11="en juego",$L$11="hoy!"),1,0)</formula>
    </cfRule>
  </conditionalFormatting>
  <conditionalFormatting sqref="L14:M14">
    <cfRule type="expression" dxfId="245" priority="197" stopIfTrue="1">
      <formula>IF(OR($L$6="en juego",$L$6="hoy!"),1,0)</formula>
    </cfRule>
  </conditionalFormatting>
  <conditionalFormatting sqref="J24:K24">
    <cfRule type="expression" dxfId="244" priority="194" stopIfTrue="1">
      <formula>IF(OR($L$6="en juego",$L$6="hoy!"),1,0)</formula>
    </cfRule>
  </conditionalFormatting>
  <conditionalFormatting sqref="J25:K25">
    <cfRule type="expression" dxfId="243" priority="193" stopIfTrue="1">
      <formula>IF(OR($L$6="en juego",$L$6="hoy!"),1,0)</formula>
    </cfRule>
  </conditionalFormatting>
  <conditionalFormatting sqref="J26:K26">
    <cfRule type="expression" dxfId="242" priority="192" stopIfTrue="1">
      <formula>IF(OR($L$6="en juego",$L$6="hoy!"),1,0)</formula>
    </cfRule>
  </conditionalFormatting>
  <conditionalFormatting sqref="H24:I24">
    <cfRule type="expression" dxfId="241" priority="183" stopIfTrue="1">
      <formula>IF(OR($L$6="en juego",$L$6="hoy!"),1,0)</formula>
    </cfRule>
  </conditionalFormatting>
  <conditionalFormatting sqref="H26:I26">
    <cfRule type="expression" dxfId="240" priority="182" stopIfTrue="1">
      <formula>IF(OR($L$6="en juego",$L$6="hoy!"),1,0)</formula>
    </cfRule>
  </conditionalFormatting>
  <conditionalFormatting sqref="H23:I23">
    <cfRule type="expression" dxfId="239" priority="181" stopIfTrue="1">
      <formula>IF(OR($L$6="en juego",$L$6="hoy!"),1,0)</formula>
    </cfRule>
  </conditionalFormatting>
  <conditionalFormatting sqref="J23:K23">
    <cfRule type="expression" dxfId="238" priority="180" stopIfTrue="1">
      <formula>IF(OR($L$6="en juego",$L$6="hoy!"),1,0)</formula>
    </cfRule>
  </conditionalFormatting>
  <conditionalFormatting sqref="B8">
    <cfRule type="expression" dxfId="237" priority="178" stopIfTrue="1">
      <formula>IF(OR($L$6="en juego",$L$6="hoy!"),1,0)</formula>
    </cfRule>
  </conditionalFormatting>
  <conditionalFormatting sqref="B10">
    <cfRule type="expression" dxfId="236" priority="177" stopIfTrue="1">
      <formula>IF(OR($L$6="en juego",$L$6="hoy!"),1,0)</formula>
    </cfRule>
  </conditionalFormatting>
  <conditionalFormatting sqref="B7">
    <cfRule type="expression" dxfId="235" priority="176" stopIfTrue="1">
      <formula>IF(OR($L$6="en juego",$L$6="hoy!"),1,0)</formula>
    </cfRule>
  </conditionalFormatting>
  <conditionalFormatting sqref="B9">
    <cfRule type="expression" dxfId="234" priority="175" stopIfTrue="1">
      <formula>IF(OR($L$6="en juego",$L$6="hoy!"),1,0)</formula>
    </cfRule>
  </conditionalFormatting>
  <conditionalFormatting sqref="B11">
    <cfRule type="expression" dxfId="233" priority="174" stopIfTrue="1">
      <formula>IF(OR($L$6="en juego",$L$6="hoy!"),1,0)</formula>
    </cfRule>
  </conditionalFormatting>
  <conditionalFormatting sqref="B14:B16">
    <cfRule type="expression" dxfId="232" priority="173" stopIfTrue="1">
      <formula>IF(OR($L$6="en juego",$L$6="hoy!"),1,0)</formula>
    </cfRule>
  </conditionalFormatting>
  <conditionalFormatting sqref="F11">
    <cfRule type="expression" dxfId="231" priority="171" stopIfTrue="1">
      <formula>IF(OR($L$6="en juego",$L$6="hoy!"),1,0)</formula>
    </cfRule>
  </conditionalFormatting>
  <conditionalFormatting sqref="F9">
    <cfRule type="expression" dxfId="230" priority="170" stopIfTrue="1">
      <formula>IF(OR($L$6="en juego",$L$6="hoy!"),1,0)</formula>
    </cfRule>
  </conditionalFormatting>
  <conditionalFormatting sqref="F8">
    <cfRule type="expression" dxfId="229" priority="169" stopIfTrue="1">
      <formula>IF(OR($L$6="en juego",$L$6="hoy!"),1,0)</formula>
    </cfRule>
  </conditionalFormatting>
  <conditionalFormatting sqref="F10">
    <cfRule type="expression" dxfId="228" priority="168" stopIfTrue="1">
      <formula>IF(OR($L$6="en juego",$L$6="hoy!"),1,0)</formula>
    </cfRule>
  </conditionalFormatting>
  <conditionalFormatting sqref="F7">
    <cfRule type="expression" dxfId="227" priority="167" stopIfTrue="1">
      <formula>IF(OR($L$6="en juego",$L$6="hoy!"),1,0)</formula>
    </cfRule>
  </conditionalFormatting>
  <conditionalFormatting sqref="F14:F16">
    <cfRule type="expression" dxfId="226" priority="166" stopIfTrue="1">
      <formula>IF(OR($L$6="en juego",$L$6="hoy!"),1,0)</formula>
    </cfRule>
  </conditionalFormatting>
  <conditionalFormatting sqref="G7:G8">
    <cfRule type="expression" dxfId="225" priority="162" stopIfTrue="1">
      <formula>IF(OR($L$6="en juego",$L$6="hoy!"),1,0)</formula>
    </cfRule>
  </conditionalFormatting>
  <conditionalFormatting sqref="G7:G8">
    <cfRule type="expression" dxfId="224" priority="161" stopIfTrue="1">
      <formula>IF(OR($L$6="en juego",$L$6="hoy!"),1,0)</formula>
    </cfRule>
  </conditionalFormatting>
  <conditionalFormatting sqref="G7:G8">
    <cfRule type="expression" dxfId="223" priority="160" stopIfTrue="1">
      <formula>IF(OR($L$8="en juego",$L$8="hoy!"),1,0)</formula>
    </cfRule>
  </conditionalFormatting>
  <conditionalFormatting sqref="J7:K7">
    <cfRule type="expression" dxfId="222" priority="158" stopIfTrue="1">
      <formula>IF(OR($L$6="en juego",$L$6="hoy!"),1,0)</formula>
    </cfRule>
  </conditionalFormatting>
  <conditionalFormatting sqref="H7:I7">
    <cfRule type="expression" dxfId="221" priority="157" stopIfTrue="1">
      <formula>IF(OR($L$6="en juego",$L$6="hoy!"),1,0)</formula>
    </cfRule>
  </conditionalFormatting>
  <conditionalFormatting sqref="G9">
    <cfRule type="expression" dxfId="220" priority="156" stopIfTrue="1">
      <formula>IF(OR($L$6="en juego",$L$6="hoy!"),1,0)</formula>
    </cfRule>
  </conditionalFormatting>
  <conditionalFormatting sqref="G9">
    <cfRule type="expression" dxfId="219" priority="155" stopIfTrue="1">
      <formula>IF(OR($L$6="en juego",$L$6="hoy!"),1,0)</formula>
    </cfRule>
  </conditionalFormatting>
  <conditionalFormatting sqref="G9">
    <cfRule type="expression" dxfId="218" priority="154" stopIfTrue="1">
      <formula>IF(OR($L$8="en juego",$L$8="hoy!"),1,0)</formula>
    </cfRule>
  </conditionalFormatting>
  <conditionalFormatting sqref="J9:K9">
    <cfRule type="expression" dxfId="217" priority="153" stopIfTrue="1">
      <formula>IF(OR($L$6="en juego",$L$6="hoy!"),1,0)</formula>
    </cfRule>
  </conditionalFormatting>
  <conditionalFormatting sqref="J11:K11">
    <cfRule type="expression" dxfId="216" priority="147" stopIfTrue="1">
      <formula>IF(OR($L$6="en juego",$L$6="hoy!"),1,0)</formula>
    </cfRule>
  </conditionalFormatting>
  <conditionalFormatting sqref="G11">
    <cfRule type="expression" dxfId="215" priority="143" stopIfTrue="1">
      <formula>IF(OR($L$6="en juego",$L$6="hoy!"),1,0)</formula>
    </cfRule>
  </conditionalFormatting>
  <conditionalFormatting sqref="G11">
    <cfRule type="expression" dxfId="214" priority="142" stopIfTrue="1">
      <formula>IF(OR($L$6="en juego",$L$6="hoy!"),1,0)</formula>
    </cfRule>
  </conditionalFormatting>
  <conditionalFormatting sqref="G11">
    <cfRule type="expression" dxfId="213" priority="141" stopIfTrue="1">
      <formula>IF(OR($L$8="en juego",$L$8="hoy!"),1,0)</formula>
    </cfRule>
  </conditionalFormatting>
  <conditionalFormatting sqref="G14:I14">
    <cfRule type="expression" dxfId="212" priority="134" stopIfTrue="1">
      <formula>IF(OR($L$6="en juego",$L$6="hoy!"),1,0)</formula>
    </cfRule>
  </conditionalFormatting>
  <conditionalFormatting sqref="G14">
    <cfRule type="expression" dxfId="211" priority="130" stopIfTrue="1">
      <formula>IF(OR($L$6="en juego",$L$6="hoy!"),1,0)</formula>
    </cfRule>
  </conditionalFormatting>
  <conditionalFormatting sqref="G14">
    <cfRule type="expression" dxfId="210" priority="129" stopIfTrue="1">
      <formula>IF(OR($L$6="en juego",$L$6="hoy!"),1,0)</formula>
    </cfRule>
  </conditionalFormatting>
  <conditionalFormatting sqref="G14">
    <cfRule type="expression" dxfId="209" priority="128" stopIfTrue="1">
      <formula>IF(OR($L$8="en juego",$L$8="hoy!"),1,0)</formula>
    </cfRule>
  </conditionalFormatting>
  <conditionalFormatting sqref="J14:K14">
    <cfRule type="expression" dxfId="208" priority="124" stopIfTrue="1">
      <formula>IF(OR($L$6="en juego",$L$6="hoy!"),1,0)</formula>
    </cfRule>
  </conditionalFormatting>
  <conditionalFormatting sqref="H16:I16">
    <cfRule type="expression" dxfId="207" priority="123" stopIfTrue="1">
      <formula>IF(OR($L$6="en juego",$L$6="hoy!"),1,0)</formula>
    </cfRule>
  </conditionalFormatting>
  <conditionalFormatting sqref="G15">
    <cfRule type="expression" dxfId="206" priority="122" stopIfTrue="1">
      <formula>IF(OR($L$6="en juego",$L$6="hoy!"),1,0)</formula>
    </cfRule>
  </conditionalFormatting>
  <conditionalFormatting sqref="G15">
    <cfRule type="expression" dxfId="205" priority="121" stopIfTrue="1">
      <formula>IF(OR($L$6="en juego",$L$6="hoy!"),1,0)</formula>
    </cfRule>
  </conditionalFormatting>
  <conditionalFormatting sqref="G15">
    <cfRule type="expression" dxfId="204" priority="120" stopIfTrue="1">
      <formula>IF(OR($L$8="en juego",$L$8="hoy!"),1,0)</formula>
    </cfRule>
  </conditionalFormatting>
  <conditionalFormatting sqref="G16">
    <cfRule type="expression" dxfId="203" priority="119" stopIfTrue="1">
      <formula>IF(OR($L$6="en juego",$L$6="hoy!"),1,0)</formula>
    </cfRule>
  </conditionalFormatting>
  <conditionalFormatting sqref="G16">
    <cfRule type="expression" dxfId="202" priority="118" stopIfTrue="1">
      <formula>IF(OR($L$6="en juego",$L$6="hoy!"),1,0)</formula>
    </cfRule>
  </conditionalFormatting>
  <conditionalFormatting sqref="G16">
    <cfRule type="expression" dxfId="201" priority="117" stopIfTrue="1">
      <formula>IF(OR($L$8="en juego",$L$8="hoy!"),1,0)</formula>
    </cfRule>
  </conditionalFormatting>
  <conditionalFormatting sqref="J16:K16">
    <cfRule type="expression" dxfId="200" priority="113" stopIfTrue="1">
      <formula>IF(OR($L$6="en juego",$L$6="hoy!"),1,0)</formula>
    </cfRule>
  </conditionalFormatting>
  <conditionalFormatting sqref="H10:I10">
    <cfRule type="expression" dxfId="199" priority="94" stopIfTrue="1">
      <formula>IF(OR($L$6="en juego",$L$6="hoy!"),1,0)</formula>
    </cfRule>
  </conditionalFormatting>
  <conditionalFormatting sqref="J10:K10">
    <cfRule type="expression" dxfId="198" priority="93" stopIfTrue="1">
      <formula>IF(OR($L$6="en juego",$L$6="hoy!"),1,0)</formula>
    </cfRule>
  </conditionalFormatting>
  <conditionalFormatting sqref="G10">
    <cfRule type="expression" dxfId="197" priority="92" stopIfTrue="1">
      <formula>IF(OR($L$6="en juego",$L$6="hoy!"),1,0)</formula>
    </cfRule>
  </conditionalFormatting>
  <conditionalFormatting sqref="G10">
    <cfRule type="expression" dxfId="196" priority="91" stopIfTrue="1">
      <formula>IF(OR($L$6="en juego",$L$6="hoy!"),1,0)</formula>
    </cfRule>
  </conditionalFormatting>
  <conditionalFormatting sqref="G10">
    <cfRule type="expression" dxfId="195" priority="90" stopIfTrue="1">
      <formula>IF(OR($L$8="en juego",$L$8="hoy!"),1,0)</formula>
    </cfRule>
  </conditionalFormatting>
  <conditionalFormatting sqref="H15:I15">
    <cfRule type="expression" dxfId="194" priority="82" stopIfTrue="1">
      <formula>IF(OR($L$6="en juego",$L$6="hoy!"),1,0)</formula>
    </cfRule>
  </conditionalFormatting>
  <conditionalFormatting sqref="J15:K15">
    <cfRule type="expression" dxfId="193" priority="81" stopIfTrue="1">
      <formula>IF(OR($L$6="en juego",$L$6="hoy!"),1,0)</formula>
    </cfRule>
  </conditionalFormatting>
  <conditionalFormatting sqref="C18 E18">
    <cfRule type="expression" dxfId="192" priority="73" stopIfTrue="1">
      <formula>IF(OR($L$6="en juego",$L$6="hoy!"),1,0)</formula>
    </cfRule>
  </conditionalFormatting>
  <conditionalFormatting sqref="C18:E18 L18:M18">
    <cfRule type="expression" dxfId="191" priority="74" stopIfTrue="1">
      <formula>IF(OR($L$11="en juego",$L$11="hoy!"),1,0)</formula>
    </cfRule>
  </conditionalFormatting>
  <conditionalFormatting sqref="N18">
    <cfRule type="expression" dxfId="190" priority="72" stopIfTrue="1">
      <formula>IF(OR($L$11="en juego",$L$11="hoy!"),1,0)</formula>
    </cfRule>
  </conditionalFormatting>
  <conditionalFormatting sqref="B18">
    <cfRule type="expression" dxfId="189" priority="71" stopIfTrue="1">
      <formula>IF(OR($L$6="en juego",$L$6="hoy!"),1,0)</formula>
    </cfRule>
  </conditionalFormatting>
  <conditionalFormatting sqref="F18">
    <cfRule type="expression" dxfId="188" priority="70" stopIfTrue="1">
      <formula>IF(OR($L$6="en juego",$L$6="hoy!"),1,0)</formula>
    </cfRule>
  </conditionalFormatting>
  <conditionalFormatting sqref="H18:I18">
    <cfRule type="expression" dxfId="187" priority="69" stopIfTrue="1">
      <formula>IF(OR($L$6="en juego",$L$6="hoy!"),1,0)</formula>
    </cfRule>
  </conditionalFormatting>
  <conditionalFormatting sqref="G18">
    <cfRule type="expression" dxfId="186" priority="68" stopIfTrue="1">
      <formula>IF(OR($L$6="en juego",$L$6="hoy!"),1,0)</formula>
    </cfRule>
  </conditionalFormatting>
  <conditionalFormatting sqref="G18">
    <cfRule type="expression" dxfId="185" priority="67" stopIfTrue="1">
      <formula>IF(OR($L$6="en juego",$L$6="hoy!"),1,0)</formula>
    </cfRule>
  </conditionalFormatting>
  <conditionalFormatting sqref="G18">
    <cfRule type="expression" dxfId="184" priority="66" stopIfTrue="1">
      <formula>IF(OR($L$8="en juego",$L$8="hoy!"),1,0)</formula>
    </cfRule>
  </conditionalFormatting>
  <conditionalFormatting sqref="J18:K18">
    <cfRule type="expression" dxfId="183" priority="65" stopIfTrue="1">
      <formula>IF(OR($L$6="en juego",$L$6="hoy!"),1,0)</formula>
    </cfRule>
  </conditionalFormatting>
  <conditionalFormatting sqref="C17 E17">
    <cfRule type="expression" dxfId="182" priority="63" stopIfTrue="1">
      <formula>IF(OR($L$6="en juego",$L$6="hoy!"),1,0)</formula>
    </cfRule>
  </conditionalFormatting>
  <conditionalFormatting sqref="C17:E17 L17:M17">
    <cfRule type="expression" dxfId="181" priority="64" stopIfTrue="1">
      <formula>IF(OR($L$11="en juego",$L$11="hoy!"),1,0)</formula>
    </cfRule>
  </conditionalFormatting>
  <conditionalFormatting sqref="B17">
    <cfRule type="expression" dxfId="180" priority="61" stopIfTrue="1">
      <formula>IF(OR($L$6="en juego",$L$6="hoy!"),1,0)</formula>
    </cfRule>
  </conditionalFormatting>
  <conditionalFormatting sqref="F17">
    <cfRule type="expression" dxfId="179" priority="60" stopIfTrue="1">
      <formula>IF(OR($L$6="en juego",$L$6="hoy!"),1,0)</formula>
    </cfRule>
  </conditionalFormatting>
  <conditionalFormatting sqref="H17:I17">
    <cfRule type="expression" dxfId="178" priority="59" stopIfTrue="1">
      <formula>IF(OR($L$6="en juego",$L$6="hoy!"),1,0)</formula>
    </cfRule>
  </conditionalFormatting>
  <conditionalFormatting sqref="G17">
    <cfRule type="expression" dxfId="177" priority="58" stopIfTrue="1">
      <formula>IF(OR($L$6="en juego",$L$6="hoy!"),1,0)</formula>
    </cfRule>
  </conditionalFormatting>
  <conditionalFormatting sqref="G17">
    <cfRule type="expression" dxfId="176" priority="57" stopIfTrue="1">
      <formula>IF(OR($L$6="en juego",$L$6="hoy!"),1,0)</formula>
    </cfRule>
  </conditionalFormatting>
  <conditionalFormatting sqref="G17">
    <cfRule type="expression" dxfId="175" priority="56" stopIfTrue="1">
      <formula>IF(OR($L$8="en juego",$L$8="hoy!"),1,0)</formula>
    </cfRule>
  </conditionalFormatting>
  <conditionalFormatting sqref="J17:K17">
    <cfRule type="expression" dxfId="174" priority="55" stopIfTrue="1">
      <formula>IF(OR($L$6="en juego",$L$6="hoy!"),1,0)</formula>
    </cfRule>
  </conditionalFormatting>
  <conditionalFormatting sqref="C20 E20">
    <cfRule type="expression" dxfId="173" priority="53" stopIfTrue="1">
      <formula>IF(OR($L$6="en juego",$L$6="hoy!"),1,0)</formula>
    </cfRule>
  </conditionalFormatting>
  <conditionalFormatting sqref="C20:E20 L20:M20">
    <cfRule type="expression" dxfId="172" priority="54" stopIfTrue="1">
      <formula>IF(OR($L$11="en juego",$L$11="hoy!"),1,0)</formula>
    </cfRule>
  </conditionalFormatting>
  <conditionalFormatting sqref="N20">
    <cfRule type="expression" dxfId="171" priority="52" stopIfTrue="1">
      <formula>IF(OR($L$11="en juego",$L$11="hoy!"),1,0)</formula>
    </cfRule>
  </conditionalFormatting>
  <conditionalFormatting sqref="B20">
    <cfRule type="expression" dxfId="170" priority="51" stopIfTrue="1">
      <formula>IF(OR($L$6="en juego",$L$6="hoy!"),1,0)</formula>
    </cfRule>
  </conditionalFormatting>
  <conditionalFormatting sqref="F20">
    <cfRule type="expression" dxfId="169" priority="50" stopIfTrue="1">
      <formula>IF(OR($L$6="en juego",$L$6="hoy!"),1,0)</formula>
    </cfRule>
  </conditionalFormatting>
  <conditionalFormatting sqref="H20:I20">
    <cfRule type="expression" dxfId="168" priority="49" stopIfTrue="1">
      <formula>IF(OR($L$6="en juego",$L$6="hoy!"),1,0)</formula>
    </cfRule>
  </conditionalFormatting>
  <conditionalFormatting sqref="G20">
    <cfRule type="expression" dxfId="167" priority="48" stopIfTrue="1">
      <formula>IF(OR($L$6="en juego",$L$6="hoy!"),1,0)</formula>
    </cfRule>
  </conditionalFormatting>
  <conditionalFormatting sqref="G20">
    <cfRule type="expression" dxfId="166" priority="47" stopIfTrue="1">
      <formula>IF(OR($L$6="en juego",$L$6="hoy!"),1,0)</formula>
    </cfRule>
  </conditionalFormatting>
  <conditionalFormatting sqref="G20">
    <cfRule type="expression" dxfId="165" priority="46" stopIfTrue="1">
      <formula>IF(OR($L$8="en juego",$L$8="hoy!"),1,0)</formula>
    </cfRule>
  </conditionalFormatting>
  <conditionalFormatting sqref="J20:K20">
    <cfRule type="expression" dxfId="164" priority="45" stopIfTrue="1">
      <formula>IF(OR($L$6="en juego",$L$6="hoy!"),1,0)</formula>
    </cfRule>
  </conditionalFormatting>
  <conditionalFormatting sqref="C6 E6">
    <cfRule type="expression" dxfId="163" priority="42" stopIfTrue="1">
      <formula>IF(OR($L$6="en juego",$L$6="hoy!"),1,0)</formula>
    </cfRule>
  </conditionalFormatting>
  <conditionalFormatting sqref="C6:E6 L6:M6">
    <cfRule type="expression" dxfId="162" priority="43" stopIfTrue="1">
      <formula>IF(OR($L$8="en juego",$L$8="hoy!"),1,0)</formula>
    </cfRule>
  </conditionalFormatting>
  <conditionalFormatting sqref="H6:I6">
    <cfRule type="expression" dxfId="161" priority="41" stopIfTrue="1">
      <formula>IF(OR($L$6="en juego",$L$6="hoy!"),1,0)</formula>
    </cfRule>
  </conditionalFormatting>
  <conditionalFormatting sqref="J6:K6">
    <cfRule type="expression" dxfId="160" priority="40" stopIfTrue="1">
      <formula>IF(OR($L$6="en juego",$L$6="hoy!"),1,0)</formula>
    </cfRule>
  </conditionalFormatting>
  <conditionalFormatting sqref="N6">
    <cfRule type="expression" dxfId="159" priority="39" stopIfTrue="1">
      <formula>IF(OR($L$11="en juego",$L$11="hoy!"),1,0)</formula>
    </cfRule>
  </conditionalFormatting>
  <conditionalFormatting sqref="B6">
    <cfRule type="expression" dxfId="158" priority="38" stopIfTrue="1">
      <formula>IF(OR($L$6="en juego",$L$6="hoy!"),1,0)</formula>
    </cfRule>
  </conditionalFormatting>
  <conditionalFormatting sqref="F6">
    <cfRule type="expression" dxfId="157" priority="37" stopIfTrue="1">
      <formula>IF(OR($L$6="en juego",$L$6="hoy!"),1,0)</formula>
    </cfRule>
  </conditionalFormatting>
  <conditionalFormatting sqref="G6">
    <cfRule type="expression" dxfId="156" priority="36" stopIfTrue="1">
      <formula>IF(OR($L$6="en juego",$L$6="hoy!"),1,0)</formula>
    </cfRule>
  </conditionalFormatting>
  <conditionalFormatting sqref="G6">
    <cfRule type="expression" dxfId="155" priority="35" stopIfTrue="1">
      <formula>IF(OR($L$6="en juego",$L$6="hoy!"),1,0)</formula>
    </cfRule>
  </conditionalFormatting>
  <conditionalFormatting sqref="G6">
    <cfRule type="expression" dxfId="154" priority="34" stopIfTrue="1">
      <formula>IF(OR($L$8="en juego",$L$8="hoy!"),1,0)</formula>
    </cfRule>
  </conditionalFormatting>
  <conditionalFormatting sqref="E13 C13">
    <cfRule type="expression" dxfId="153" priority="32" stopIfTrue="1">
      <formula>IF(OR($L$6="en juego",$L$6="hoy!"),1,0)</formula>
    </cfRule>
  </conditionalFormatting>
  <conditionalFormatting sqref="L13:M13 C13:E13">
    <cfRule type="expression" dxfId="152" priority="33" stopIfTrue="1">
      <formula>IF(OR($L$11="en juego",$L$11="hoy!"),1,0)</formula>
    </cfRule>
  </conditionalFormatting>
  <conditionalFormatting sqref="N13">
    <cfRule type="expression" dxfId="151" priority="31" stopIfTrue="1">
      <formula>IF(OR($L$11="en juego",$L$11="hoy!"),1,0)</formula>
    </cfRule>
  </conditionalFormatting>
  <conditionalFormatting sqref="B13">
    <cfRule type="expression" dxfId="150" priority="30" stopIfTrue="1">
      <formula>IF(OR($L$6="en juego",$L$6="hoy!"),1,0)</formula>
    </cfRule>
  </conditionalFormatting>
  <conditionalFormatting sqref="F13">
    <cfRule type="expression" dxfId="149" priority="29" stopIfTrue="1">
      <formula>IF(OR($L$6="en juego",$L$6="hoy!"),1,0)</formula>
    </cfRule>
  </conditionalFormatting>
  <conditionalFormatting sqref="G13">
    <cfRule type="expression" dxfId="148" priority="28" stopIfTrue="1">
      <formula>IF(OR($L$6="en juego",$L$6="hoy!"),1,0)</formula>
    </cfRule>
  </conditionalFormatting>
  <conditionalFormatting sqref="G13">
    <cfRule type="expression" dxfId="147" priority="27" stopIfTrue="1">
      <formula>IF(OR($L$6="en juego",$L$6="hoy!"),1,0)</formula>
    </cfRule>
  </conditionalFormatting>
  <conditionalFormatting sqref="G13">
    <cfRule type="expression" dxfId="146" priority="26" stopIfTrue="1">
      <formula>IF(OR($L$8="en juego",$L$8="hoy!"),1,0)</formula>
    </cfRule>
  </conditionalFormatting>
  <conditionalFormatting sqref="H13:I13">
    <cfRule type="expression" dxfId="145" priority="25" stopIfTrue="1">
      <formula>IF(OR($L$6="en juego",$L$6="hoy!"),1,0)</formula>
    </cfRule>
  </conditionalFormatting>
  <conditionalFormatting sqref="J13:K13">
    <cfRule type="expression" dxfId="144" priority="24" stopIfTrue="1">
      <formula>IF(OR($L$6="en juego",$L$6="hoy!"),1,0)</formula>
    </cfRule>
  </conditionalFormatting>
  <conditionalFormatting sqref="C19 E19">
    <cfRule type="expression" dxfId="143" priority="22" stopIfTrue="1">
      <formula>IF(OR($L$6="en juego",$L$6="hoy!"),1,0)</formula>
    </cfRule>
  </conditionalFormatting>
  <conditionalFormatting sqref="C19:E19 L19:M19">
    <cfRule type="expression" dxfId="142" priority="23" stopIfTrue="1">
      <formula>IF(OR($L$11="en juego",$L$11="hoy!"),1,0)</formula>
    </cfRule>
  </conditionalFormatting>
  <conditionalFormatting sqref="N19">
    <cfRule type="expression" dxfId="141" priority="21" stopIfTrue="1">
      <formula>IF(OR($L$11="en juego",$L$11="hoy!"),1,0)</formula>
    </cfRule>
  </conditionalFormatting>
  <conditionalFormatting sqref="B19">
    <cfRule type="expression" dxfId="140" priority="20" stopIfTrue="1">
      <formula>IF(OR($L$6="en juego",$L$6="hoy!"),1,0)</formula>
    </cfRule>
  </conditionalFormatting>
  <conditionalFormatting sqref="F19">
    <cfRule type="expression" dxfId="139" priority="19" stopIfTrue="1">
      <formula>IF(OR($L$6="en juego",$L$6="hoy!"),1,0)</formula>
    </cfRule>
  </conditionalFormatting>
  <conditionalFormatting sqref="H19:I19">
    <cfRule type="expression" dxfId="138" priority="18" stopIfTrue="1">
      <formula>IF(OR($L$6="en juego",$L$6="hoy!"),1,0)</formula>
    </cfRule>
  </conditionalFormatting>
  <conditionalFormatting sqref="G19">
    <cfRule type="expression" dxfId="137" priority="17" stopIfTrue="1">
      <formula>IF(OR($L$6="en juego",$L$6="hoy!"),1,0)</formula>
    </cfRule>
  </conditionalFormatting>
  <conditionalFormatting sqref="G19">
    <cfRule type="expression" dxfId="136" priority="16" stopIfTrue="1">
      <formula>IF(OR($L$6="en juego",$L$6="hoy!"),1,0)</formula>
    </cfRule>
  </conditionalFormatting>
  <conditionalFormatting sqref="G19">
    <cfRule type="expression" dxfId="135" priority="15" stopIfTrue="1">
      <formula>IF(OR($L$8="en juego",$L$8="hoy!"),1,0)</formula>
    </cfRule>
  </conditionalFormatting>
  <conditionalFormatting sqref="J19:K19">
    <cfRule type="expression" dxfId="134" priority="14" stopIfTrue="1">
      <formula>IF(OR($L$6="en juego",$L$6="hoy!"),1,0)</formula>
    </cfRule>
  </conditionalFormatting>
  <conditionalFormatting sqref="N17">
    <cfRule type="expression" dxfId="133" priority="13" stopIfTrue="1">
      <formula>IF(OR($L$11="en juego",$L$11="hoy!"),1,0)</formula>
    </cfRule>
  </conditionalFormatting>
  <conditionalFormatting sqref="C12 E12">
    <cfRule type="expression" dxfId="132" priority="10" stopIfTrue="1">
      <formula>IF(OR($L$6="en juego",$L$6="hoy!"),1,0)</formula>
    </cfRule>
  </conditionalFormatting>
  <conditionalFormatting sqref="L12:M12">
    <cfRule type="expression" dxfId="131" priority="11" stopIfTrue="1">
      <formula>IF(OR($L$10="en juego",$L$10="hoy!"),1,0)</formula>
    </cfRule>
  </conditionalFormatting>
  <conditionalFormatting sqref="C12:E12">
    <cfRule type="expression" dxfId="130" priority="12" stopIfTrue="1">
      <formula>IF(OR($L$11="en juego",$L$11="hoy!"),1,0)</formula>
    </cfRule>
  </conditionalFormatting>
  <conditionalFormatting sqref="H12:I12">
    <cfRule type="expression" dxfId="129" priority="9" stopIfTrue="1">
      <formula>IF(OR($L$6="en juego",$L$6="hoy!"),1,0)</formula>
    </cfRule>
  </conditionalFormatting>
  <conditionalFormatting sqref="B12">
    <cfRule type="expression" dxfId="128" priority="7" stopIfTrue="1">
      <formula>IF(OR($L$6="en juego",$L$6="hoy!"),1,0)</formula>
    </cfRule>
  </conditionalFormatting>
  <conditionalFormatting sqref="F12">
    <cfRule type="expression" dxfId="127" priority="6" stopIfTrue="1">
      <formula>IF(OR($L$6="en juego",$L$6="hoy!"),1,0)</formula>
    </cfRule>
  </conditionalFormatting>
  <conditionalFormatting sqref="J12:K12">
    <cfRule type="expression" dxfId="126" priority="5" stopIfTrue="1">
      <formula>IF(OR($L$6="en juego",$L$6="hoy!"),1,0)</formula>
    </cfRule>
  </conditionalFormatting>
  <conditionalFormatting sqref="G12">
    <cfRule type="expression" dxfId="125" priority="4" stopIfTrue="1">
      <formula>IF(OR($L$6="en juego",$L$6="hoy!"),1,0)</formula>
    </cfRule>
  </conditionalFormatting>
  <conditionalFormatting sqref="G12">
    <cfRule type="expression" dxfId="124" priority="3" stopIfTrue="1">
      <formula>IF(OR($L$6="en juego",$L$6="hoy!"),1,0)</formula>
    </cfRule>
  </conditionalFormatting>
  <conditionalFormatting sqref="G12">
    <cfRule type="expression" dxfId="123" priority="2" stopIfTrue="1">
      <formula>IF(OR($L$8="en juego",$L$8="hoy!"),1,0)</formula>
    </cfRule>
  </conditionalFormatting>
  <conditionalFormatting sqref="N12">
    <cfRule type="expression" dxfId="122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54"/>
  <sheetViews>
    <sheetView showGridLines="0" showOutlineSymbols="0" topLeftCell="A3" workbookViewId="0">
      <selection activeCell="L32" sqref="L32"/>
    </sheetView>
  </sheetViews>
  <sheetFormatPr baseColWidth="10" defaultColWidth="9.140625" defaultRowHeight="12.75" x14ac:dyDescent="0.2"/>
  <cols>
    <col min="1" max="1" width="26.28515625" style="240" customWidth="1"/>
    <col min="2" max="2" width="29" style="240" bestFit="1" customWidth="1"/>
    <col min="3" max="8" width="8.7109375" style="240" customWidth="1"/>
    <col min="9" max="9" width="15.7109375" style="240" customWidth="1"/>
    <col min="10" max="10" width="8.7109375" style="240" customWidth="1"/>
    <col min="11" max="11" width="5.7109375" style="240" customWidth="1"/>
    <col min="12" max="13" width="26.28515625" style="240" customWidth="1"/>
    <col min="14" max="14" width="5.7109375" style="240" customWidth="1"/>
    <col min="15" max="15" width="7.7109375" style="240" customWidth="1"/>
    <col min="16" max="16384" width="9.140625" style="240"/>
  </cols>
  <sheetData>
    <row r="1" spans="1:15" s="239" customFormat="1" ht="35.1" customHeight="1" x14ac:dyDescent="0.2">
      <c r="A1" s="456" t="s">
        <v>151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238"/>
    </row>
    <row r="2" spans="1:15" s="239" customFormat="1" ht="35.1" customHeight="1" x14ac:dyDescent="0.2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238"/>
    </row>
    <row r="3" spans="1:15" ht="21" customHeight="1" thickBot="1" x14ac:dyDescent="0.25">
      <c r="B3" s="241"/>
      <c r="G3" s="242"/>
      <c r="H3" s="243"/>
      <c r="M3" s="244"/>
    </row>
    <row r="4" spans="1:15" ht="13.5" thickBot="1" x14ac:dyDescent="0.25">
      <c r="B4" s="499" t="s">
        <v>28</v>
      </c>
      <c r="C4" s="500"/>
      <c r="D4" s="500"/>
      <c r="E4" s="500"/>
      <c r="F4" s="500"/>
      <c r="G4" s="500"/>
      <c r="H4" s="500"/>
      <c r="I4" s="500"/>
      <c r="J4" s="501"/>
    </row>
    <row r="5" spans="1:15" ht="14.25" thickTop="1" thickBot="1" x14ac:dyDescent="0.25">
      <c r="B5" s="258"/>
      <c r="C5" s="259" t="s">
        <v>152</v>
      </c>
      <c r="D5" s="259" t="s">
        <v>29</v>
      </c>
      <c r="E5" s="259" t="s">
        <v>30</v>
      </c>
      <c r="F5" s="259" t="s">
        <v>153</v>
      </c>
      <c r="G5" s="259" t="s">
        <v>31</v>
      </c>
      <c r="H5" s="259" t="s">
        <v>32</v>
      </c>
      <c r="I5" s="259" t="s">
        <v>33</v>
      </c>
      <c r="J5" s="260" t="s">
        <v>34</v>
      </c>
    </row>
    <row r="6" spans="1:15" ht="17.850000000000001" customHeight="1" thickTop="1" thickBot="1" x14ac:dyDescent="0.25">
      <c r="A6" s="245">
        <v>1</v>
      </c>
      <c r="B6" s="266" t="s">
        <v>118</v>
      </c>
      <c r="C6" s="246">
        <v>5</v>
      </c>
      <c r="D6" s="246">
        <v>4</v>
      </c>
      <c r="E6" s="246">
        <v>1</v>
      </c>
      <c r="F6" s="246">
        <v>0</v>
      </c>
      <c r="G6" s="246">
        <v>20</v>
      </c>
      <c r="H6" s="246">
        <v>8</v>
      </c>
      <c r="I6" s="246">
        <v>12</v>
      </c>
      <c r="J6" s="267">
        <v>14</v>
      </c>
      <c r="K6" s="247"/>
      <c r="N6" s="248"/>
    </row>
    <row r="7" spans="1:15" ht="17.850000000000001" customHeight="1" thickTop="1" thickBot="1" x14ac:dyDescent="0.25">
      <c r="A7" s="245">
        <v>2</v>
      </c>
      <c r="B7" s="263" t="s">
        <v>120</v>
      </c>
      <c r="C7" s="264">
        <v>5</v>
      </c>
      <c r="D7" s="264">
        <v>4</v>
      </c>
      <c r="E7" s="264">
        <v>1</v>
      </c>
      <c r="F7" s="264">
        <v>0</v>
      </c>
      <c r="G7" s="264">
        <v>12</v>
      </c>
      <c r="H7" s="264">
        <v>2</v>
      </c>
      <c r="I7" s="264">
        <v>10</v>
      </c>
      <c r="J7" s="265">
        <v>14</v>
      </c>
      <c r="K7" s="247"/>
      <c r="N7" s="248"/>
    </row>
    <row r="8" spans="1:15" ht="17.850000000000001" customHeight="1" thickTop="1" thickBot="1" x14ac:dyDescent="0.25">
      <c r="A8" s="245">
        <v>3</v>
      </c>
      <c r="B8" s="266" t="s">
        <v>114</v>
      </c>
      <c r="C8" s="246">
        <v>5</v>
      </c>
      <c r="D8" s="246">
        <v>4</v>
      </c>
      <c r="E8" s="246">
        <v>0</v>
      </c>
      <c r="F8" s="246">
        <v>1</v>
      </c>
      <c r="G8" s="246">
        <v>24</v>
      </c>
      <c r="H8" s="246">
        <v>5</v>
      </c>
      <c r="I8" s="246">
        <v>19</v>
      </c>
      <c r="J8" s="267">
        <v>13</v>
      </c>
      <c r="K8" s="248"/>
      <c r="N8" s="248"/>
    </row>
    <row r="9" spans="1:15" ht="17.850000000000001" customHeight="1" thickTop="1" thickBot="1" x14ac:dyDescent="0.25">
      <c r="A9" s="249">
        <v>4</v>
      </c>
      <c r="B9" s="266" t="s">
        <v>154</v>
      </c>
      <c r="C9" s="246">
        <v>5</v>
      </c>
      <c r="D9" s="246">
        <v>3</v>
      </c>
      <c r="E9" s="246">
        <v>2</v>
      </c>
      <c r="F9" s="246">
        <v>0</v>
      </c>
      <c r="G9" s="246">
        <v>19</v>
      </c>
      <c r="H9" s="246">
        <v>4</v>
      </c>
      <c r="I9" s="246">
        <v>15</v>
      </c>
      <c r="J9" s="267">
        <v>13</v>
      </c>
      <c r="K9" s="248"/>
      <c r="N9" s="248"/>
    </row>
    <row r="10" spans="1:15" ht="17.850000000000001" customHeight="1" thickTop="1" thickBot="1" x14ac:dyDescent="0.25">
      <c r="A10" s="245">
        <v>5</v>
      </c>
      <c r="B10" s="266" t="s">
        <v>124</v>
      </c>
      <c r="C10" s="246">
        <v>5</v>
      </c>
      <c r="D10" s="246">
        <v>3</v>
      </c>
      <c r="E10" s="246">
        <v>1</v>
      </c>
      <c r="F10" s="246">
        <v>1</v>
      </c>
      <c r="G10" s="246">
        <v>16</v>
      </c>
      <c r="H10" s="246">
        <v>9</v>
      </c>
      <c r="I10" s="246">
        <v>7</v>
      </c>
      <c r="J10" s="267">
        <v>12</v>
      </c>
    </row>
    <row r="11" spans="1:15" ht="16.5" thickTop="1" thickBot="1" x14ac:dyDescent="0.25">
      <c r="A11" s="245">
        <v>6</v>
      </c>
      <c r="B11" s="266" t="s">
        <v>119</v>
      </c>
      <c r="C11" s="246">
        <v>5</v>
      </c>
      <c r="D11" s="246">
        <v>3</v>
      </c>
      <c r="E11" s="246">
        <v>1</v>
      </c>
      <c r="F11" s="246">
        <v>1</v>
      </c>
      <c r="G11" s="246">
        <v>9</v>
      </c>
      <c r="H11" s="246">
        <v>5</v>
      </c>
      <c r="I11" s="246">
        <v>4</v>
      </c>
      <c r="J11" s="267">
        <v>12</v>
      </c>
    </row>
    <row r="12" spans="1:15" ht="16.5" thickTop="1" thickBot="1" x14ac:dyDescent="0.25">
      <c r="A12" s="245">
        <v>7</v>
      </c>
      <c r="B12" s="266" t="s">
        <v>182</v>
      </c>
      <c r="C12" s="246">
        <v>5</v>
      </c>
      <c r="D12" s="246">
        <v>3</v>
      </c>
      <c r="E12" s="246">
        <v>0</v>
      </c>
      <c r="F12" s="246">
        <v>2</v>
      </c>
      <c r="G12" s="246">
        <v>15</v>
      </c>
      <c r="H12" s="246">
        <v>10</v>
      </c>
      <c r="I12" s="246">
        <v>5</v>
      </c>
      <c r="J12" s="267">
        <v>11</v>
      </c>
    </row>
    <row r="13" spans="1:15" ht="16.5" thickTop="1" thickBot="1" x14ac:dyDescent="0.25">
      <c r="A13" s="249">
        <v>8</v>
      </c>
      <c r="B13" s="268" t="s">
        <v>116</v>
      </c>
      <c r="C13" s="269">
        <v>5</v>
      </c>
      <c r="D13" s="269">
        <v>3</v>
      </c>
      <c r="E13" s="269">
        <v>0</v>
      </c>
      <c r="F13" s="269">
        <v>2</v>
      </c>
      <c r="G13" s="269">
        <v>12</v>
      </c>
      <c r="H13" s="269">
        <v>9</v>
      </c>
      <c r="I13" s="269">
        <v>3</v>
      </c>
      <c r="J13" s="270">
        <v>11</v>
      </c>
      <c r="K13" s="250"/>
    </row>
    <row r="14" spans="1:15" ht="15" x14ac:dyDescent="0.2">
      <c r="A14" s="245">
        <v>9</v>
      </c>
      <c r="B14" s="261" t="s">
        <v>117</v>
      </c>
      <c r="C14" s="262">
        <v>5</v>
      </c>
      <c r="D14" s="262">
        <v>2</v>
      </c>
      <c r="E14" s="262">
        <v>2</v>
      </c>
      <c r="F14" s="262">
        <v>1</v>
      </c>
      <c r="G14" s="262">
        <v>13</v>
      </c>
      <c r="H14" s="262">
        <v>13</v>
      </c>
      <c r="I14" s="262">
        <v>0</v>
      </c>
      <c r="J14" s="262">
        <v>11</v>
      </c>
    </row>
    <row r="15" spans="1:15" ht="15" x14ac:dyDescent="0.2">
      <c r="A15" s="249">
        <v>10</v>
      </c>
      <c r="B15" s="256" t="s">
        <v>115</v>
      </c>
      <c r="C15" s="257">
        <v>5</v>
      </c>
      <c r="D15" s="257">
        <v>3</v>
      </c>
      <c r="E15" s="257">
        <v>0</v>
      </c>
      <c r="F15" s="257">
        <v>2</v>
      </c>
      <c r="G15" s="257">
        <v>13</v>
      </c>
      <c r="H15" s="257">
        <v>7</v>
      </c>
      <c r="I15" s="257">
        <v>6</v>
      </c>
      <c r="J15" s="257">
        <v>10</v>
      </c>
    </row>
    <row r="16" spans="1:15" ht="15" x14ac:dyDescent="0.2">
      <c r="A16" s="245">
        <v>11</v>
      </c>
      <c r="B16" s="256" t="s">
        <v>122</v>
      </c>
      <c r="C16" s="257">
        <v>5</v>
      </c>
      <c r="D16" s="257">
        <v>2</v>
      </c>
      <c r="E16" s="257">
        <v>0</v>
      </c>
      <c r="F16" s="257">
        <v>3</v>
      </c>
      <c r="G16" s="257">
        <v>11</v>
      </c>
      <c r="H16" s="257">
        <v>11</v>
      </c>
      <c r="I16" s="257">
        <v>0</v>
      </c>
      <c r="J16" s="257">
        <v>9</v>
      </c>
    </row>
    <row r="17" spans="1:11" ht="15" x14ac:dyDescent="0.2">
      <c r="A17" s="249">
        <v>12</v>
      </c>
      <c r="B17" s="256" t="s">
        <v>126</v>
      </c>
      <c r="C17" s="257">
        <v>5</v>
      </c>
      <c r="D17" s="257">
        <v>2</v>
      </c>
      <c r="E17" s="257">
        <v>1</v>
      </c>
      <c r="F17" s="257">
        <v>2</v>
      </c>
      <c r="G17" s="257">
        <v>11</v>
      </c>
      <c r="H17" s="257">
        <v>13</v>
      </c>
      <c r="I17" s="257">
        <v>-2</v>
      </c>
      <c r="J17" s="257">
        <v>9</v>
      </c>
    </row>
    <row r="18" spans="1:11" ht="15" x14ac:dyDescent="0.2">
      <c r="A18" s="245">
        <v>13</v>
      </c>
      <c r="B18" s="256" t="s">
        <v>127</v>
      </c>
      <c r="C18" s="257">
        <v>5</v>
      </c>
      <c r="D18" s="257">
        <v>3</v>
      </c>
      <c r="E18" s="257">
        <v>1</v>
      </c>
      <c r="F18" s="257">
        <v>1</v>
      </c>
      <c r="G18" s="257">
        <v>6</v>
      </c>
      <c r="H18" s="257">
        <v>13</v>
      </c>
      <c r="I18" s="257">
        <v>-7</v>
      </c>
      <c r="J18" s="257">
        <v>7</v>
      </c>
    </row>
    <row r="19" spans="1:11" ht="15" x14ac:dyDescent="0.2">
      <c r="A19" s="249">
        <v>14</v>
      </c>
      <c r="B19" s="256" t="s">
        <v>155</v>
      </c>
      <c r="C19" s="257">
        <v>5</v>
      </c>
      <c r="D19" s="257">
        <v>1</v>
      </c>
      <c r="E19" s="257">
        <v>0</v>
      </c>
      <c r="F19" s="257">
        <v>4</v>
      </c>
      <c r="G19" s="257">
        <v>6</v>
      </c>
      <c r="H19" s="257">
        <v>19</v>
      </c>
      <c r="I19" s="257">
        <v>-13</v>
      </c>
      <c r="J19" s="257">
        <v>7</v>
      </c>
    </row>
    <row r="20" spans="1:11" ht="15" x14ac:dyDescent="0.2">
      <c r="A20" s="245">
        <v>15</v>
      </c>
      <c r="B20" s="256" t="s">
        <v>156</v>
      </c>
      <c r="C20" s="257">
        <v>5</v>
      </c>
      <c r="D20" s="257">
        <v>1</v>
      </c>
      <c r="E20" s="257">
        <v>0</v>
      </c>
      <c r="F20" s="257">
        <v>4</v>
      </c>
      <c r="G20" s="257">
        <v>6</v>
      </c>
      <c r="H20" s="257">
        <v>13</v>
      </c>
      <c r="I20" s="257">
        <v>-7</v>
      </c>
      <c r="J20" s="257">
        <v>6</v>
      </c>
    </row>
    <row r="21" spans="1:11" ht="15" x14ac:dyDescent="0.2">
      <c r="A21" s="249">
        <v>16</v>
      </c>
      <c r="B21" s="256" t="s">
        <v>123</v>
      </c>
      <c r="C21" s="257">
        <v>5</v>
      </c>
      <c r="D21" s="257">
        <v>1</v>
      </c>
      <c r="E21" s="257">
        <v>0</v>
      </c>
      <c r="F21" s="257">
        <v>4</v>
      </c>
      <c r="G21" s="257">
        <v>5</v>
      </c>
      <c r="H21" s="257">
        <v>18</v>
      </c>
      <c r="I21" s="257">
        <v>-13</v>
      </c>
      <c r="J21" s="257">
        <v>6</v>
      </c>
    </row>
    <row r="22" spans="1:11" ht="15" x14ac:dyDescent="0.2">
      <c r="A22" s="245">
        <v>17</v>
      </c>
      <c r="B22" s="256" t="s">
        <v>121</v>
      </c>
      <c r="C22" s="257">
        <v>5</v>
      </c>
      <c r="D22" s="257">
        <v>0</v>
      </c>
      <c r="E22" s="257">
        <v>0</v>
      </c>
      <c r="F22" s="257">
        <v>5</v>
      </c>
      <c r="G22" s="257">
        <v>3</v>
      </c>
      <c r="H22" s="257">
        <v>27</v>
      </c>
      <c r="I22" s="257">
        <v>-24</v>
      </c>
      <c r="J22" s="257">
        <v>4</v>
      </c>
    </row>
    <row r="23" spans="1:11" ht="15" x14ac:dyDescent="0.2">
      <c r="A23" s="249">
        <v>18</v>
      </c>
      <c r="B23" s="256" t="s">
        <v>125</v>
      </c>
      <c r="C23" s="257">
        <v>5</v>
      </c>
      <c r="D23" s="257">
        <v>0</v>
      </c>
      <c r="E23" s="257">
        <v>0</v>
      </c>
      <c r="F23" s="257">
        <v>5</v>
      </c>
      <c r="G23" s="257">
        <v>1</v>
      </c>
      <c r="H23" s="257">
        <v>16</v>
      </c>
      <c r="I23" s="257">
        <v>-15</v>
      </c>
      <c r="J23" s="257">
        <v>1</v>
      </c>
    </row>
    <row r="24" spans="1:11" ht="15" x14ac:dyDescent="0.2">
      <c r="A24" s="245"/>
      <c r="B24" s="252"/>
      <c r="C24" s="253"/>
      <c r="D24" s="253"/>
      <c r="E24" s="253"/>
      <c r="F24" s="253"/>
      <c r="G24" s="253"/>
      <c r="H24" s="253"/>
      <c r="I24" s="253"/>
      <c r="J24" s="253"/>
      <c r="K24" s="244"/>
    </row>
    <row r="25" spans="1:11" ht="15" x14ac:dyDescent="0.2">
      <c r="A25" s="245"/>
      <c r="B25" s="252"/>
      <c r="C25" s="253"/>
      <c r="D25" s="253"/>
      <c r="E25" s="253"/>
      <c r="F25" s="253"/>
      <c r="G25" s="253"/>
      <c r="H25" s="253"/>
      <c r="I25" s="253"/>
      <c r="J25" s="253"/>
      <c r="K25" s="244"/>
    </row>
    <row r="26" spans="1:11" ht="15" x14ac:dyDescent="0.2">
      <c r="A26" s="245"/>
      <c r="B26" s="252"/>
      <c r="C26" s="253"/>
      <c r="D26" s="253"/>
      <c r="E26" s="253"/>
      <c r="F26" s="253"/>
      <c r="G26" s="253"/>
      <c r="H26" s="253"/>
      <c r="I26" s="253"/>
      <c r="J26" s="253"/>
      <c r="K26" s="244"/>
    </row>
    <row r="27" spans="1:11" ht="15" x14ac:dyDescent="0.2">
      <c r="A27" s="249"/>
      <c r="B27" s="252"/>
      <c r="C27" s="253"/>
      <c r="D27" s="253"/>
      <c r="E27" s="253"/>
      <c r="F27" s="253"/>
      <c r="G27" s="253"/>
      <c r="H27" s="253"/>
      <c r="I27" s="253"/>
      <c r="J27" s="253"/>
      <c r="K27" s="244"/>
    </row>
    <row r="28" spans="1:11" ht="15" x14ac:dyDescent="0.2">
      <c r="A28" s="245"/>
      <c r="B28" s="252"/>
      <c r="C28" s="253"/>
      <c r="D28" s="253"/>
      <c r="E28" s="253"/>
      <c r="F28" s="253"/>
      <c r="G28" s="253"/>
      <c r="H28" s="253"/>
      <c r="I28" s="253"/>
      <c r="J28" s="253"/>
      <c r="K28" s="244"/>
    </row>
    <row r="29" spans="1:11" ht="15" x14ac:dyDescent="0.2">
      <c r="A29" s="245"/>
      <c r="B29" s="252"/>
      <c r="C29" s="253"/>
      <c r="D29" s="253"/>
      <c r="E29" s="253"/>
      <c r="F29" s="253"/>
      <c r="G29" s="253"/>
      <c r="H29" s="253"/>
      <c r="I29" s="253"/>
      <c r="J29" s="253"/>
      <c r="K29" s="244"/>
    </row>
    <row r="30" spans="1:11" ht="15" x14ac:dyDescent="0.2">
      <c r="A30" s="245"/>
      <c r="B30" s="252"/>
      <c r="C30" s="253"/>
      <c r="D30" s="253"/>
      <c r="E30" s="253"/>
      <c r="F30" s="253"/>
      <c r="G30" s="253"/>
      <c r="H30" s="253"/>
      <c r="I30" s="253"/>
      <c r="J30" s="253"/>
      <c r="K30" s="244"/>
    </row>
    <row r="31" spans="1:11" ht="15" x14ac:dyDescent="0.2">
      <c r="A31" s="249"/>
      <c r="B31" s="252"/>
      <c r="C31" s="253"/>
      <c r="D31" s="253"/>
      <c r="E31" s="253"/>
      <c r="F31" s="253"/>
      <c r="G31" s="253"/>
      <c r="H31" s="253"/>
      <c r="I31" s="253"/>
      <c r="J31" s="253"/>
      <c r="K31" s="244"/>
    </row>
    <row r="32" spans="1:11" ht="15" x14ac:dyDescent="0.2">
      <c r="A32" s="245"/>
      <c r="B32" s="252"/>
      <c r="C32" s="253"/>
      <c r="D32" s="253"/>
      <c r="E32" s="253"/>
      <c r="F32" s="253"/>
      <c r="G32" s="253"/>
      <c r="H32" s="253"/>
      <c r="I32" s="253"/>
      <c r="J32" s="253"/>
      <c r="K32" s="244"/>
    </row>
    <row r="33" spans="1:11" ht="15" x14ac:dyDescent="0.2">
      <c r="A33" s="245"/>
      <c r="B33" s="252"/>
      <c r="C33" s="253"/>
      <c r="D33" s="253"/>
      <c r="E33" s="253"/>
      <c r="F33" s="253"/>
      <c r="G33" s="253"/>
      <c r="H33" s="253"/>
      <c r="I33" s="253"/>
      <c r="J33" s="253"/>
      <c r="K33" s="244"/>
    </row>
    <row r="34" spans="1:11" ht="15" x14ac:dyDescent="0.2">
      <c r="A34" s="245"/>
      <c r="B34" s="252"/>
      <c r="C34" s="253"/>
      <c r="D34" s="253"/>
      <c r="E34" s="253"/>
      <c r="F34" s="253"/>
      <c r="G34" s="253"/>
      <c r="H34" s="253"/>
      <c r="I34" s="253"/>
      <c r="J34" s="253"/>
      <c r="K34" s="244"/>
    </row>
    <row r="35" spans="1:11" ht="15" x14ac:dyDescent="0.2">
      <c r="A35" s="251"/>
      <c r="B35" s="252"/>
      <c r="C35" s="253"/>
      <c r="D35" s="253"/>
      <c r="E35" s="253"/>
      <c r="F35" s="253"/>
      <c r="G35" s="253"/>
      <c r="H35" s="253"/>
      <c r="I35" s="253"/>
      <c r="J35" s="253"/>
      <c r="K35" s="244"/>
    </row>
    <row r="36" spans="1:11" ht="15" x14ac:dyDescent="0.2">
      <c r="A36" s="245"/>
      <c r="B36" s="254"/>
      <c r="C36" s="255"/>
      <c r="D36" s="255"/>
      <c r="E36" s="255"/>
      <c r="F36" s="255"/>
      <c r="G36" s="255"/>
      <c r="H36" s="255"/>
      <c r="I36" s="255"/>
      <c r="J36" s="255"/>
      <c r="K36" s="244"/>
    </row>
    <row r="37" spans="1:11" ht="15" x14ac:dyDescent="0.2">
      <c r="A37" s="245"/>
      <c r="B37" s="254"/>
      <c r="C37" s="255"/>
      <c r="D37" s="255"/>
      <c r="E37" s="255"/>
      <c r="F37" s="255"/>
      <c r="G37" s="255"/>
      <c r="H37" s="255"/>
      <c r="I37" s="255"/>
      <c r="J37" s="255"/>
      <c r="K37" s="244"/>
    </row>
    <row r="38" spans="1:11" ht="15" x14ac:dyDescent="0.2">
      <c r="A38" s="245"/>
      <c r="B38" s="254"/>
      <c r="C38" s="255"/>
      <c r="D38" s="255"/>
      <c r="E38" s="255"/>
      <c r="F38" s="255"/>
      <c r="G38" s="255"/>
      <c r="H38" s="255"/>
      <c r="I38" s="255"/>
      <c r="J38" s="255"/>
      <c r="K38" s="244"/>
    </row>
    <row r="39" spans="1:11" ht="15" x14ac:dyDescent="0.2">
      <c r="A39" s="251"/>
      <c r="B39" s="254"/>
      <c r="C39" s="255"/>
      <c r="D39" s="255"/>
      <c r="E39" s="255"/>
      <c r="F39" s="255"/>
      <c r="G39" s="255"/>
      <c r="H39" s="255"/>
      <c r="I39" s="255"/>
      <c r="J39" s="255"/>
      <c r="K39" s="244"/>
    </row>
    <row r="40" spans="1:11" ht="15" x14ac:dyDescent="0.2">
      <c r="A40" s="245"/>
      <c r="B40" s="254"/>
      <c r="C40" s="255"/>
      <c r="D40" s="255"/>
      <c r="E40" s="255"/>
      <c r="F40" s="255"/>
      <c r="G40" s="255"/>
      <c r="H40" s="255"/>
      <c r="I40" s="255"/>
      <c r="J40" s="255"/>
      <c r="K40" s="244"/>
    </row>
    <row r="41" spans="1:11" ht="15" x14ac:dyDescent="0.2">
      <c r="A41" s="245"/>
      <c r="B41" s="254"/>
      <c r="C41" s="255"/>
      <c r="D41" s="255"/>
      <c r="E41" s="255"/>
      <c r="F41" s="255"/>
      <c r="G41" s="255"/>
      <c r="H41" s="255"/>
      <c r="I41" s="255"/>
      <c r="J41" s="255"/>
      <c r="K41" s="244"/>
    </row>
    <row r="42" spans="1:11" ht="15" x14ac:dyDescent="0.2">
      <c r="A42" s="245"/>
      <c r="B42" s="254"/>
      <c r="C42" s="255"/>
      <c r="D42" s="255"/>
      <c r="E42" s="255"/>
      <c r="F42" s="255"/>
      <c r="G42" s="255"/>
      <c r="H42" s="255"/>
      <c r="I42" s="255"/>
      <c r="J42" s="255"/>
      <c r="K42" s="244"/>
    </row>
    <row r="43" spans="1:11" ht="15" x14ac:dyDescent="0.2">
      <c r="A43" s="251"/>
      <c r="B43" s="254"/>
      <c r="C43" s="255"/>
      <c r="D43" s="255"/>
      <c r="E43" s="255"/>
      <c r="F43" s="255"/>
      <c r="G43" s="255"/>
      <c r="H43" s="255"/>
      <c r="I43" s="255"/>
      <c r="J43" s="255"/>
      <c r="K43" s="244"/>
    </row>
    <row r="44" spans="1:11" ht="15" x14ac:dyDescent="0.2">
      <c r="A44" s="245"/>
      <c r="B44" s="254"/>
      <c r="C44" s="255"/>
      <c r="D44" s="255"/>
      <c r="E44" s="255"/>
      <c r="F44" s="255"/>
      <c r="G44" s="255"/>
      <c r="H44" s="255"/>
      <c r="I44" s="255"/>
      <c r="J44" s="255"/>
      <c r="K44" s="244"/>
    </row>
    <row r="45" spans="1:11" ht="15" x14ac:dyDescent="0.2">
      <c r="A45" s="245"/>
      <c r="B45" s="254"/>
      <c r="C45" s="255"/>
      <c r="D45" s="255"/>
      <c r="E45" s="255"/>
      <c r="F45" s="255"/>
      <c r="G45" s="255"/>
      <c r="H45" s="255"/>
      <c r="I45" s="255"/>
      <c r="J45" s="255"/>
      <c r="K45" s="244"/>
    </row>
    <row r="46" spans="1:11" ht="15" x14ac:dyDescent="0.2">
      <c r="A46" s="245"/>
      <c r="B46" s="254"/>
      <c r="C46" s="255"/>
      <c r="D46" s="255"/>
      <c r="E46" s="255"/>
      <c r="F46" s="255"/>
      <c r="G46" s="255"/>
      <c r="H46" s="255"/>
      <c r="I46" s="255"/>
      <c r="J46" s="255"/>
      <c r="K46" s="244"/>
    </row>
    <row r="47" spans="1:11" ht="15" x14ac:dyDescent="0.2">
      <c r="A47" s="251"/>
      <c r="B47" s="254"/>
      <c r="C47" s="255"/>
      <c r="D47" s="255"/>
      <c r="E47" s="255"/>
      <c r="F47" s="255"/>
      <c r="G47" s="255"/>
      <c r="H47" s="255"/>
      <c r="I47" s="255"/>
      <c r="J47" s="255"/>
      <c r="K47" s="244"/>
    </row>
    <row r="48" spans="1:11" ht="15" x14ac:dyDescent="0.2">
      <c r="A48" s="245"/>
      <c r="B48" s="254"/>
      <c r="C48" s="255"/>
      <c r="D48" s="255"/>
      <c r="E48" s="255"/>
      <c r="F48" s="255"/>
      <c r="G48" s="255"/>
      <c r="H48" s="255"/>
      <c r="I48" s="255"/>
      <c r="J48" s="255"/>
      <c r="K48" s="244"/>
    </row>
    <row r="49" spans="1:11" ht="15" x14ac:dyDescent="0.2">
      <c r="A49" s="245"/>
      <c r="B49" s="254"/>
      <c r="C49" s="255"/>
      <c r="D49" s="255"/>
      <c r="E49" s="255"/>
      <c r="F49" s="255"/>
      <c r="G49" s="255"/>
      <c r="H49" s="255"/>
      <c r="I49" s="255"/>
      <c r="J49" s="255"/>
      <c r="K49" s="244"/>
    </row>
    <row r="50" spans="1:11" ht="15" x14ac:dyDescent="0.2">
      <c r="A50" s="245"/>
      <c r="B50" s="254"/>
      <c r="C50" s="255"/>
      <c r="D50" s="255"/>
      <c r="E50" s="255"/>
      <c r="F50" s="255"/>
      <c r="G50" s="255"/>
      <c r="H50" s="255"/>
      <c r="I50" s="255"/>
      <c r="J50" s="255"/>
      <c r="K50" s="244"/>
    </row>
    <row r="51" spans="1:11" ht="15" x14ac:dyDescent="0.2">
      <c r="A51" s="251"/>
      <c r="B51" s="254"/>
      <c r="C51" s="255"/>
      <c r="D51" s="255"/>
      <c r="E51" s="255"/>
      <c r="F51" s="255"/>
      <c r="G51" s="255"/>
      <c r="H51" s="255"/>
      <c r="I51" s="255"/>
      <c r="J51" s="255"/>
      <c r="K51" s="244"/>
    </row>
    <row r="52" spans="1:11" ht="15" x14ac:dyDescent="0.2">
      <c r="A52" s="245"/>
      <c r="B52" s="254"/>
      <c r="C52" s="255"/>
      <c r="D52" s="255"/>
      <c r="E52" s="255"/>
      <c r="F52" s="255"/>
      <c r="G52" s="255"/>
      <c r="H52" s="255"/>
      <c r="I52" s="255"/>
      <c r="J52" s="255"/>
      <c r="K52" s="244"/>
    </row>
    <row r="53" spans="1:11" ht="15" x14ac:dyDescent="0.2">
      <c r="A53" s="245"/>
      <c r="B53" s="254"/>
      <c r="C53" s="255"/>
      <c r="D53" s="255"/>
      <c r="E53" s="255"/>
      <c r="F53" s="255"/>
      <c r="G53" s="255"/>
      <c r="H53" s="255"/>
      <c r="I53" s="255"/>
      <c r="J53" s="255"/>
      <c r="K53" s="244"/>
    </row>
    <row r="54" spans="1:11" x14ac:dyDescent="0.2">
      <c r="B54" s="244"/>
      <c r="C54" s="244"/>
      <c r="D54" s="244"/>
      <c r="E54" s="244"/>
      <c r="F54" s="244"/>
      <c r="G54" s="244"/>
      <c r="H54" s="244"/>
      <c r="I54" s="244"/>
      <c r="J54" s="244"/>
      <c r="K54" s="244"/>
    </row>
  </sheetData>
  <dataConsolidate link="1"/>
  <mergeCells count="2">
    <mergeCell ref="A1:N2"/>
    <mergeCell ref="B4:J4"/>
  </mergeCells>
  <conditionalFormatting sqref="B6:J53">
    <cfRule type="expression" dxfId="121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20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56" t="s">
        <v>157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35.1" customHeight="1" x14ac:dyDescent="0.2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59"/>
      <c r="F5" s="503"/>
      <c r="G5" s="285" t="s">
        <v>160</v>
      </c>
      <c r="H5" s="285" t="s">
        <v>109</v>
      </c>
      <c r="I5" s="461" t="s">
        <v>110</v>
      </c>
      <c r="J5" s="461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5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x14ac:dyDescent="0.2">
      <c r="A7" s="289"/>
      <c r="B7" s="504" t="s">
        <v>162</v>
      </c>
      <c r="C7" s="313" t="s">
        <v>118</v>
      </c>
      <c r="D7" s="506">
        <v>1</v>
      </c>
      <c r="E7" s="508" t="s">
        <v>163</v>
      </c>
      <c r="F7" s="510">
        <v>2</v>
      </c>
      <c r="G7" s="314" t="s">
        <v>150</v>
      </c>
      <c r="H7" s="512" t="s">
        <v>185</v>
      </c>
      <c r="I7" s="514">
        <v>0.33333333333333331</v>
      </c>
      <c r="J7" s="514"/>
      <c r="K7" s="515" t="s">
        <v>186</v>
      </c>
      <c r="L7" s="470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505"/>
      <c r="C8" s="290" t="s">
        <v>167</v>
      </c>
      <c r="D8" s="507"/>
      <c r="E8" s="509"/>
      <c r="F8" s="511"/>
      <c r="G8" s="290" t="s">
        <v>171</v>
      </c>
      <c r="H8" s="513"/>
      <c r="I8" s="514"/>
      <c r="J8" s="514"/>
      <c r="K8" s="516"/>
      <c r="L8" s="471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504" t="s">
        <v>164</v>
      </c>
      <c r="C9" s="313" t="s">
        <v>120</v>
      </c>
      <c r="D9" s="506" t="s">
        <v>188</v>
      </c>
      <c r="E9" s="508" t="s">
        <v>163</v>
      </c>
      <c r="F9" s="510" t="s">
        <v>189</v>
      </c>
      <c r="G9" s="314" t="s">
        <v>182</v>
      </c>
      <c r="H9" s="512" t="s">
        <v>185</v>
      </c>
      <c r="I9" s="514">
        <v>0.41666666666666669</v>
      </c>
      <c r="J9" s="514"/>
      <c r="K9" s="515" t="s">
        <v>187</v>
      </c>
      <c r="L9" s="445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x14ac:dyDescent="0.2">
      <c r="A10" s="289"/>
      <c r="B10" s="505"/>
      <c r="C10" s="290" t="s">
        <v>168</v>
      </c>
      <c r="D10" s="507"/>
      <c r="E10" s="509"/>
      <c r="F10" s="511"/>
      <c r="G10" s="290" t="s">
        <v>172</v>
      </c>
      <c r="H10" s="513"/>
      <c r="I10" s="514"/>
      <c r="J10" s="514"/>
      <c r="K10" s="516"/>
      <c r="L10" s="517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504" t="s">
        <v>165</v>
      </c>
      <c r="C11" s="314" t="s">
        <v>114</v>
      </c>
      <c r="D11" s="510">
        <v>4</v>
      </c>
      <c r="E11" s="508" t="s">
        <v>163</v>
      </c>
      <c r="F11" s="506">
        <v>3</v>
      </c>
      <c r="G11" s="313" t="s">
        <v>119</v>
      </c>
      <c r="H11" s="512" t="s">
        <v>185</v>
      </c>
      <c r="I11" s="514">
        <v>0.41666666666666669</v>
      </c>
      <c r="J11" s="514"/>
      <c r="K11" s="515" t="s">
        <v>186</v>
      </c>
      <c r="L11" s="445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505"/>
      <c r="C12" s="290" t="s">
        <v>169</v>
      </c>
      <c r="D12" s="511"/>
      <c r="E12" s="509"/>
      <c r="F12" s="507"/>
      <c r="G12" s="290" t="s">
        <v>173</v>
      </c>
      <c r="H12" s="513"/>
      <c r="I12" s="514"/>
      <c r="J12" s="514"/>
      <c r="K12" s="516"/>
      <c r="L12" s="517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504" t="s">
        <v>166</v>
      </c>
      <c r="C13" s="314" t="s">
        <v>183</v>
      </c>
      <c r="D13" s="510">
        <v>6</v>
      </c>
      <c r="E13" s="508" t="s">
        <v>163</v>
      </c>
      <c r="F13" s="506">
        <v>0</v>
      </c>
      <c r="G13" s="313" t="s">
        <v>124</v>
      </c>
      <c r="H13" s="512" t="s">
        <v>185</v>
      </c>
      <c r="I13" s="514">
        <v>0.33333333333333331</v>
      </c>
      <c r="J13" s="514"/>
      <c r="K13" s="515" t="s">
        <v>187</v>
      </c>
      <c r="L13" s="445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thickBot="1" x14ac:dyDescent="0.25">
      <c r="A14" s="289"/>
      <c r="B14" s="518"/>
      <c r="C14" s="290" t="s">
        <v>170</v>
      </c>
      <c r="D14" s="519"/>
      <c r="E14" s="520"/>
      <c r="F14" s="521"/>
      <c r="G14" s="290" t="s">
        <v>174</v>
      </c>
      <c r="H14" s="513"/>
      <c r="I14" s="514"/>
      <c r="J14" s="514"/>
      <c r="K14" s="516"/>
      <c r="L14" s="446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522"/>
      <c r="C15" s="292"/>
      <c r="D15" s="522"/>
      <c r="E15" s="522"/>
      <c r="F15" s="523"/>
      <c r="G15" s="292"/>
      <c r="H15" s="522"/>
      <c r="I15" s="437"/>
      <c r="J15" s="437"/>
      <c r="K15" s="438"/>
      <c r="L15" s="447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522"/>
      <c r="C16" s="293"/>
      <c r="D16" s="522"/>
      <c r="E16" s="522"/>
      <c r="F16" s="523"/>
      <c r="G16" s="293"/>
      <c r="H16" s="522"/>
      <c r="I16" s="437"/>
      <c r="J16" s="437"/>
      <c r="K16" s="438"/>
      <c r="L16" s="447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522"/>
      <c r="C17" s="292"/>
      <c r="D17" s="523"/>
      <c r="E17" s="522"/>
      <c r="F17" s="522"/>
      <c r="G17" s="292"/>
      <c r="H17" s="522"/>
      <c r="I17" s="442"/>
      <c r="J17" s="442"/>
      <c r="K17" s="438"/>
      <c r="L17" s="438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2"/>
      <c r="J18" s="442"/>
      <c r="K18" s="438"/>
      <c r="L18" s="438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522"/>
      <c r="C19" s="292"/>
      <c r="D19" s="522"/>
      <c r="E19" s="522"/>
      <c r="F19" s="522"/>
      <c r="G19" s="292"/>
      <c r="H19" s="522"/>
      <c r="I19" s="442"/>
      <c r="J19" s="442"/>
      <c r="K19" s="438"/>
      <c r="L19" s="438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522"/>
      <c r="C20" s="293"/>
      <c r="D20" s="522"/>
      <c r="E20" s="522"/>
      <c r="F20" s="522"/>
      <c r="G20" s="293"/>
      <c r="H20" s="522"/>
      <c r="I20" s="442"/>
      <c r="J20" s="442"/>
      <c r="K20" s="438"/>
      <c r="L20" s="438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522"/>
      <c r="C21" s="292"/>
      <c r="D21" s="523"/>
      <c r="E21" s="522"/>
      <c r="F21" s="522"/>
      <c r="G21" s="292"/>
      <c r="H21" s="522"/>
      <c r="I21" s="441"/>
      <c r="J21" s="441"/>
      <c r="K21" s="438"/>
      <c r="L21" s="438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522"/>
      <c r="C22" s="293"/>
      <c r="D22" s="523"/>
      <c r="E22" s="522"/>
      <c r="F22" s="522"/>
      <c r="G22" s="293"/>
      <c r="H22" s="522"/>
      <c r="I22" s="441"/>
      <c r="J22" s="441"/>
      <c r="K22" s="438"/>
      <c r="L22" s="438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294"/>
      <c r="C23" s="295"/>
      <c r="D23" s="294"/>
      <c r="E23" s="292"/>
      <c r="F23" s="296"/>
      <c r="G23" s="292"/>
      <c r="H23" s="295"/>
      <c r="I23" s="432"/>
      <c r="J23" s="432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296"/>
      <c r="C24" s="295"/>
      <c r="D24" s="294"/>
      <c r="E24" s="292"/>
      <c r="F24" s="296"/>
      <c r="G24" s="292"/>
      <c r="H24" s="292"/>
      <c r="I24" s="428"/>
      <c r="J24" s="428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294"/>
      <c r="C25" s="292"/>
      <c r="D25" s="296"/>
      <c r="E25" s="292"/>
      <c r="F25" s="294"/>
      <c r="G25" s="295"/>
      <c r="H25" s="295"/>
      <c r="I25" s="433"/>
      <c r="J25" s="433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296"/>
      <c r="C26" s="292"/>
      <c r="D26" s="296"/>
      <c r="E26" s="292"/>
      <c r="F26" s="294"/>
      <c r="G26" s="295"/>
      <c r="H26" s="292"/>
      <c r="I26" s="428"/>
      <c r="J26" s="428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296"/>
      <c r="C27" s="295"/>
      <c r="D27" s="294"/>
      <c r="E27" s="292"/>
      <c r="F27" s="296"/>
      <c r="G27" s="292"/>
      <c r="H27" s="292"/>
      <c r="I27" s="428"/>
      <c r="J27" s="428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296"/>
      <c r="C28" s="295"/>
      <c r="D28" s="294"/>
      <c r="E28" s="292"/>
      <c r="F28" s="296"/>
      <c r="G28" s="292"/>
      <c r="H28" s="292"/>
      <c r="I28" s="428"/>
      <c r="J28" s="428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296"/>
      <c r="C29" s="292"/>
      <c r="D29" s="296"/>
      <c r="E29" s="292"/>
      <c r="F29" s="296"/>
      <c r="G29" s="292"/>
      <c r="H29" s="292"/>
      <c r="I29" s="428"/>
      <c r="J29" s="428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296"/>
      <c r="C30" s="295"/>
      <c r="D30" s="294"/>
      <c r="E30" s="292"/>
      <c r="F30" s="296"/>
      <c r="G30" s="292"/>
      <c r="H30" s="292"/>
      <c r="I30" s="428"/>
      <c r="J30" s="428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03"/>
      <c r="C32" s="303"/>
      <c r="D32" s="303"/>
      <c r="E32" s="303"/>
      <c r="F32" s="30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03"/>
      <c r="C33" s="303"/>
      <c r="D33" s="303"/>
      <c r="E33" s="303"/>
      <c r="F33" s="30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03"/>
      <c r="C34" s="303"/>
      <c r="D34" s="303"/>
      <c r="E34" s="303"/>
      <c r="F34" s="30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03"/>
      <c r="C35" s="303"/>
      <c r="D35" s="303"/>
      <c r="E35" s="303"/>
      <c r="F35" s="30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03"/>
      <c r="C36" s="303"/>
      <c r="D36" s="303"/>
      <c r="E36" s="303"/>
      <c r="F36" s="30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03"/>
      <c r="C38" s="303"/>
      <c r="D38" s="303"/>
      <c r="E38" s="303"/>
      <c r="F38" s="30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03"/>
      <c r="C39" s="303"/>
      <c r="D39" s="303"/>
      <c r="E39" s="303"/>
      <c r="F39" s="30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03"/>
      <c r="C40" s="303"/>
      <c r="D40" s="303"/>
      <c r="E40" s="303"/>
      <c r="F40" s="30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03"/>
      <c r="C42" s="303"/>
      <c r="D42" s="303"/>
      <c r="E42" s="303"/>
      <c r="F42" s="30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03"/>
      <c r="C43" s="303"/>
      <c r="D43" s="303"/>
      <c r="E43" s="303"/>
      <c r="F43" s="30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03"/>
      <c r="C44" s="303"/>
      <c r="D44" s="303"/>
      <c r="E44" s="303"/>
      <c r="F44" s="30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03"/>
      <c r="C46" s="303"/>
      <c r="D46" s="303"/>
      <c r="E46" s="303"/>
      <c r="F46" s="30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119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18" priority="28" stopIfTrue="1">
      <formula>IF(AND($C$5=3,$C$6=3,#REF!=3,$C$7=3),1,0)</formula>
    </cfRule>
  </conditionalFormatting>
  <conditionalFormatting sqref="L11 L13">
    <cfRule type="expression" dxfId="117" priority="26" stopIfTrue="1">
      <formula>IF(AND($C$5=3,$C$6=3,#REF!=3,$C$7=3),1,0)</formula>
    </cfRule>
  </conditionalFormatting>
  <conditionalFormatting sqref="I15 L15">
    <cfRule type="expression" dxfId="116" priority="25" stopIfTrue="1">
      <formula>IF(AND($C$5=3,$C$6=3,#REF!=3,$C$7=3),1,0)</formula>
    </cfRule>
  </conditionalFormatting>
  <conditionalFormatting sqref="I23 L21 K23:L23">
    <cfRule type="expression" dxfId="115" priority="24" stopIfTrue="1">
      <formula>IF(AND($C$5=3,$C$6=3,#REF!=3,$C$7=3),1,0)</formula>
    </cfRule>
  </conditionalFormatting>
  <conditionalFormatting sqref="I24 K24:L24">
    <cfRule type="expression" dxfId="114" priority="23" stopIfTrue="1">
      <formula>IF(AND($C$5=3,$C$6=3,#REF!=3,$C$7=3),1,0)</formula>
    </cfRule>
  </conditionalFormatting>
  <conditionalFormatting sqref="I27:I28 K27:L28">
    <cfRule type="expression" dxfId="113" priority="22" stopIfTrue="1">
      <formula>IF(AND($C$5=3,$C$6=3,#REF!=3,$C$7=3),1,0)</formula>
    </cfRule>
  </conditionalFormatting>
  <conditionalFormatting sqref="I29 K29:L29">
    <cfRule type="expression" dxfId="112" priority="21" stopIfTrue="1">
      <formula>IF(AND($C$5=3,$C$6=3,#REF!=3,$C$7=3),1,0)</formula>
    </cfRule>
  </conditionalFormatting>
  <conditionalFormatting sqref="B32:L33">
    <cfRule type="expression" dxfId="111" priority="20" stopIfTrue="1">
      <formula>IF(AND($C$5=3,$C$6=3,#REF!=3,$C$7=3),1,0)</formula>
    </cfRule>
  </conditionalFormatting>
  <conditionalFormatting sqref="B34:L34">
    <cfRule type="expression" dxfId="110" priority="19" stopIfTrue="1">
      <formula>IF(AND($C$5=3,$C$6=3,#REF!=3,$C$7=3),1,0)</formula>
    </cfRule>
  </conditionalFormatting>
  <conditionalFormatting sqref="B37:L38">
    <cfRule type="expression" dxfId="109" priority="18" stopIfTrue="1">
      <formula>IF(AND($C$5=3,$C$6=3,#REF!=3,$C$7=3),1,0)</formula>
    </cfRule>
  </conditionalFormatting>
  <conditionalFormatting sqref="B39:L39">
    <cfRule type="expression" dxfId="108" priority="17" stopIfTrue="1">
      <formula>IF(AND($C$5=3,$C$6=3,#REF!=3,$C$7=3),1,0)</formula>
    </cfRule>
  </conditionalFormatting>
  <conditionalFormatting sqref="B42:L43">
    <cfRule type="expression" dxfId="107" priority="16" stopIfTrue="1">
      <formula>IF(AND($C$5=3,$C$6=3,#REF!=3,$C$7=3),1,0)</formula>
    </cfRule>
  </conditionalFormatting>
  <conditionalFormatting sqref="B44:L44">
    <cfRule type="expression" dxfId="106" priority="15" stopIfTrue="1">
      <formula>IF(AND($C$5=3,$C$6=3,#REF!=3,$C$7=3),1,0)</formula>
    </cfRule>
  </conditionalFormatting>
  <conditionalFormatting sqref="B47:L48">
    <cfRule type="expression" dxfId="105" priority="14" stopIfTrue="1">
      <formula>IF(AND($C$5=3,$C$6=3,#REF!=3,$C$7=3),1,0)</formula>
    </cfRule>
  </conditionalFormatting>
  <conditionalFormatting sqref="B49:L49">
    <cfRule type="expression" dxfId="104" priority="13" stopIfTrue="1">
      <formula>IF(AND($C$5=3,$C$6=3,#REF!=3,$C$7=3),1,0)</formula>
    </cfRule>
  </conditionalFormatting>
  <conditionalFormatting sqref="B52:L53">
    <cfRule type="expression" dxfId="103" priority="12" stopIfTrue="1">
      <formula>IF(AND($C$5=3,$C$6=3,#REF!=3,$C$7=3),1,0)</formula>
    </cfRule>
  </conditionalFormatting>
  <conditionalFormatting sqref="B54:L54">
    <cfRule type="expression" dxfId="102" priority="11" stopIfTrue="1">
      <formula>IF(AND($C$5=3,$C$6=3,#REF!=3,$C$7=3),1,0)</formula>
    </cfRule>
  </conditionalFormatting>
  <conditionalFormatting sqref="B57:L58">
    <cfRule type="expression" dxfId="101" priority="10" stopIfTrue="1">
      <formula>IF(AND($C$5=3,$C$6=3,#REF!=3,$C$7=3),1,0)</formula>
    </cfRule>
  </conditionalFormatting>
  <conditionalFormatting sqref="B59:L59">
    <cfRule type="expression" dxfId="100" priority="9" stopIfTrue="1">
      <formula>IF(AND($C$5=3,$C$6=3,#REF!=3,$C$7=3),1,0)</formula>
    </cfRule>
  </conditionalFormatting>
  <conditionalFormatting sqref="I21">
    <cfRule type="expression" dxfId="99" priority="8" stopIfTrue="1">
      <formula>IF(AND($C$5=3,$C$6=3,#REF!=3,$C$7=3),1,0)</formula>
    </cfRule>
  </conditionalFormatting>
  <conditionalFormatting sqref="K15 K17 K19 K21">
    <cfRule type="expression" dxfId="98" priority="7" stopIfTrue="1">
      <formula>IF(AND($C$5=3,$C$6=3,#REF!=3,$C$7=3),1,0)</formula>
    </cfRule>
  </conditionalFormatting>
  <conditionalFormatting sqref="I19">
    <cfRule type="expression" dxfId="97" priority="5" stopIfTrue="1">
      <formula>IF(AND($C$5=3,$C$6=3,#REF!=3,$C$7=3),1,0)</formula>
    </cfRule>
  </conditionalFormatting>
  <conditionalFormatting sqref="I9">
    <cfRule type="expression" dxfId="96" priority="4" stopIfTrue="1">
      <formula>IF(AND($C$5=3,$C$6=3,#REF!=3,$C$7=3),1,0)</formula>
    </cfRule>
  </conditionalFormatting>
  <conditionalFormatting sqref="I13">
    <cfRule type="expression" dxfId="95" priority="3" stopIfTrue="1">
      <formula>IF(AND($C$5=3,$C$6=3,#REF!=3,$C$7=3),1,0)</formula>
    </cfRule>
  </conditionalFormatting>
  <conditionalFormatting sqref="K9 K11 K13">
    <cfRule type="expression" dxfId="94" priority="2" stopIfTrue="1">
      <formula>IF(AND($C$5=3,$C$6=3,#REF!=3,$C$7=3),1,0)</formula>
    </cfRule>
  </conditionalFormatting>
  <conditionalFormatting sqref="I11">
    <cfRule type="expression" dxfId="93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56" t="s">
        <v>157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35.1" customHeight="1" x14ac:dyDescent="0.2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59"/>
      <c r="F5" s="503"/>
      <c r="G5" s="285" t="s">
        <v>160</v>
      </c>
      <c r="H5" s="285" t="s">
        <v>109</v>
      </c>
      <c r="I5" s="461" t="s">
        <v>110</v>
      </c>
      <c r="J5" s="461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5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x14ac:dyDescent="0.2">
      <c r="A7" s="289"/>
      <c r="B7" s="504" t="s">
        <v>176</v>
      </c>
      <c r="C7" s="313" t="s">
        <v>150</v>
      </c>
      <c r="D7" s="524"/>
      <c r="E7" s="508" t="s">
        <v>163</v>
      </c>
      <c r="F7" s="508"/>
      <c r="G7" s="313" t="s">
        <v>183</v>
      </c>
      <c r="H7" s="526" t="s">
        <v>184</v>
      </c>
      <c r="I7" s="514">
        <v>0.66666666666666663</v>
      </c>
      <c r="J7" s="514"/>
      <c r="K7" s="515" t="s">
        <v>175</v>
      </c>
      <c r="L7" s="470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505"/>
      <c r="C8" s="290" t="s">
        <v>178</v>
      </c>
      <c r="D8" s="525"/>
      <c r="E8" s="509"/>
      <c r="F8" s="509"/>
      <c r="G8" s="290" t="s">
        <v>180</v>
      </c>
      <c r="H8" s="513"/>
      <c r="I8" s="514"/>
      <c r="J8" s="514"/>
      <c r="K8" s="516"/>
      <c r="L8" s="471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504" t="s">
        <v>177</v>
      </c>
      <c r="C9" s="313" t="s">
        <v>182</v>
      </c>
      <c r="D9" s="524"/>
      <c r="E9" s="508" t="s">
        <v>163</v>
      </c>
      <c r="F9" s="508"/>
      <c r="G9" s="313" t="s">
        <v>114</v>
      </c>
      <c r="H9" s="526" t="s">
        <v>184</v>
      </c>
      <c r="I9" s="514">
        <v>0.58333333333333337</v>
      </c>
      <c r="J9" s="514"/>
      <c r="K9" s="515" t="s">
        <v>187</v>
      </c>
      <c r="L9" s="445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518"/>
      <c r="C10" s="291" t="s">
        <v>179</v>
      </c>
      <c r="D10" s="527"/>
      <c r="E10" s="520"/>
      <c r="F10" s="520"/>
      <c r="G10" s="291" t="s">
        <v>181</v>
      </c>
      <c r="H10" s="528"/>
      <c r="I10" s="529"/>
      <c r="J10" s="529"/>
      <c r="K10" s="530"/>
      <c r="L10" s="446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522"/>
      <c r="C11" s="292"/>
      <c r="D11" s="522"/>
      <c r="E11" s="522"/>
      <c r="F11" s="523"/>
      <c r="G11" s="292"/>
      <c r="H11" s="522"/>
      <c r="I11" s="437"/>
      <c r="J11" s="437"/>
      <c r="K11" s="438"/>
      <c r="L11" s="438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522"/>
      <c r="C12" s="293"/>
      <c r="D12" s="522"/>
      <c r="E12" s="522"/>
      <c r="F12" s="523"/>
      <c r="G12" s="293"/>
      <c r="H12" s="522"/>
      <c r="I12" s="437"/>
      <c r="J12" s="437"/>
      <c r="K12" s="438"/>
      <c r="L12" s="438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522"/>
      <c r="C13" s="292"/>
      <c r="D13" s="522"/>
      <c r="E13" s="522"/>
      <c r="F13" s="523"/>
      <c r="G13" s="292"/>
      <c r="H13" s="522"/>
      <c r="I13" s="437"/>
      <c r="J13" s="437"/>
      <c r="K13" s="438"/>
      <c r="L13" s="438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x14ac:dyDescent="0.2">
      <c r="A14" s="289"/>
      <c r="B14" s="522"/>
      <c r="C14" s="293"/>
      <c r="D14" s="522"/>
      <c r="E14" s="522"/>
      <c r="F14" s="523"/>
      <c r="G14" s="293"/>
      <c r="H14" s="522"/>
      <c r="I14" s="437"/>
      <c r="J14" s="437"/>
      <c r="K14" s="438"/>
      <c r="L14" s="438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522"/>
      <c r="C15" s="292"/>
      <c r="D15" s="522"/>
      <c r="E15" s="522"/>
      <c r="F15" s="523"/>
      <c r="G15" s="292"/>
      <c r="H15" s="522"/>
      <c r="I15" s="437"/>
      <c r="J15" s="437"/>
      <c r="K15" s="438"/>
      <c r="L15" s="447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522"/>
      <c r="C16" s="293"/>
      <c r="D16" s="522"/>
      <c r="E16" s="522"/>
      <c r="F16" s="523"/>
      <c r="G16" s="293"/>
      <c r="H16" s="522"/>
      <c r="I16" s="437"/>
      <c r="J16" s="437"/>
      <c r="K16" s="438"/>
      <c r="L16" s="447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522"/>
      <c r="C17" s="292"/>
      <c r="D17" s="523"/>
      <c r="E17" s="522"/>
      <c r="F17" s="522"/>
      <c r="G17" s="292"/>
      <c r="H17" s="522"/>
      <c r="I17" s="442"/>
      <c r="J17" s="442"/>
      <c r="K17" s="438"/>
      <c r="L17" s="438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2"/>
      <c r="J18" s="442"/>
      <c r="K18" s="438"/>
      <c r="L18" s="438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522"/>
      <c r="C19" s="292"/>
      <c r="D19" s="522"/>
      <c r="E19" s="522"/>
      <c r="F19" s="522"/>
      <c r="G19" s="292"/>
      <c r="H19" s="522"/>
      <c r="I19" s="442"/>
      <c r="J19" s="442"/>
      <c r="K19" s="438"/>
      <c r="L19" s="438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522"/>
      <c r="C20" s="293"/>
      <c r="D20" s="522"/>
      <c r="E20" s="522"/>
      <c r="F20" s="522"/>
      <c r="G20" s="293"/>
      <c r="H20" s="522"/>
      <c r="I20" s="442"/>
      <c r="J20" s="442"/>
      <c r="K20" s="438"/>
      <c r="L20" s="438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522"/>
      <c r="C21" s="292"/>
      <c r="D21" s="523"/>
      <c r="E21" s="522"/>
      <c r="F21" s="522"/>
      <c r="G21" s="292"/>
      <c r="H21" s="522"/>
      <c r="I21" s="441"/>
      <c r="J21" s="441"/>
      <c r="K21" s="438"/>
      <c r="L21" s="438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522"/>
      <c r="C22" s="293"/>
      <c r="D22" s="523"/>
      <c r="E22" s="522"/>
      <c r="F22" s="522"/>
      <c r="G22" s="293"/>
      <c r="H22" s="522"/>
      <c r="I22" s="441"/>
      <c r="J22" s="441"/>
      <c r="K22" s="438"/>
      <c r="L22" s="438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294"/>
      <c r="C23" s="295"/>
      <c r="D23" s="294"/>
      <c r="E23" s="292"/>
      <c r="F23" s="296"/>
      <c r="G23" s="292"/>
      <c r="H23" s="295"/>
      <c r="I23" s="432"/>
      <c r="J23" s="432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296"/>
      <c r="C24" s="295"/>
      <c r="D24" s="294"/>
      <c r="E24" s="292"/>
      <c r="F24" s="296"/>
      <c r="G24" s="292"/>
      <c r="H24" s="292"/>
      <c r="I24" s="428"/>
      <c r="J24" s="428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294"/>
      <c r="C25" s="292"/>
      <c r="D25" s="296"/>
      <c r="E25" s="292"/>
      <c r="F25" s="294"/>
      <c r="G25" s="295"/>
      <c r="H25" s="295"/>
      <c r="I25" s="433"/>
      <c r="J25" s="433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296"/>
      <c r="C26" s="292"/>
      <c r="D26" s="296"/>
      <c r="E26" s="292"/>
      <c r="F26" s="294"/>
      <c r="G26" s="295"/>
      <c r="H26" s="292"/>
      <c r="I26" s="428"/>
      <c r="J26" s="428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296"/>
      <c r="C27" s="295"/>
      <c r="D27" s="294"/>
      <c r="E27" s="292"/>
      <c r="F27" s="296"/>
      <c r="G27" s="292"/>
      <c r="H27" s="292"/>
      <c r="I27" s="428"/>
      <c r="J27" s="428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296"/>
      <c r="C28" s="295"/>
      <c r="D28" s="294"/>
      <c r="E28" s="292"/>
      <c r="F28" s="296"/>
      <c r="G28" s="292"/>
      <c r="H28" s="292"/>
      <c r="I28" s="428"/>
      <c r="J28" s="428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296"/>
      <c r="C29" s="292"/>
      <c r="D29" s="296"/>
      <c r="E29" s="292"/>
      <c r="F29" s="296"/>
      <c r="G29" s="292"/>
      <c r="H29" s="292"/>
      <c r="I29" s="428"/>
      <c r="J29" s="428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296"/>
      <c r="C30" s="295"/>
      <c r="D30" s="294"/>
      <c r="E30" s="292"/>
      <c r="F30" s="296"/>
      <c r="G30" s="292"/>
      <c r="H30" s="292"/>
      <c r="I30" s="428"/>
      <c r="J30" s="428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03"/>
      <c r="C32" s="303"/>
      <c r="D32" s="303"/>
      <c r="E32" s="303"/>
      <c r="F32" s="30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03"/>
      <c r="C33" s="303"/>
      <c r="D33" s="303"/>
      <c r="E33" s="303"/>
      <c r="F33" s="30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03"/>
      <c r="C34" s="303"/>
      <c r="D34" s="303"/>
      <c r="E34" s="303"/>
      <c r="F34" s="30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03"/>
      <c r="C35" s="303"/>
      <c r="D35" s="303"/>
      <c r="E35" s="303"/>
      <c r="F35" s="30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03"/>
      <c r="C36" s="303"/>
      <c r="D36" s="303"/>
      <c r="E36" s="303"/>
      <c r="F36" s="30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03"/>
      <c r="C38" s="303"/>
      <c r="D38" s="303"/>
      <c r="E38" s="303"/>
      <c r="F38" s="30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03"/>
      <c r="C39" s="303"/>
      <c r="D39" s="303"/>
      <c r="E39" s="303"/>
      <c r="F39" s="30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03"/>
      <c r="C40" s="303"/>
      <c r="D40" s="303"/>
      <c r="E40" s="303"/>
      <c r="F40" s="30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03"/>
      <c r="C42" s="303"/>
      <c r="D42" s="303"/>
      <c r="E42" s="303"/>
      <c r="F42" s="30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03"/>
      <c r="C43" s="303"/>
      <c r="D43" s="303"/>
      <c r="E43" s="303"/>
      <c r="F43" s="30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03"/>
      <c r="C44" s="303"/>
      <c r="D44" s="303"/>
      <c r="E44" s="303"/>
      <c r="F44" s="30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03"/>
      <c r="C46" s="303"/>
      <c r="D46" s="303"/>
      <c r="E46" s="303"/>
      <c r="F46" s="30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92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91" priority="25" stopIfTrue="1">
      <formula>IF(AND($C$5=3,$C$6=3,#REF!=3,$C$7=3),1,0)</formula>
    </cfRule>
  </conditionalFormatting>
  <conditionalFormatting sqref="I11 L11 L13 I13">
    <cfRule type="expression" dxfId="90" priority="23" stopIfTrue="1">
      <formula>IF(AND($C$5=3,$C$6=3,#REF!=3,$C$7=3),1,0)</formula>
    </cfRule>
  </conditionalFormatting>
  <conditionalFormatting sqref="I15 L15">
    <cfRule type="expression" dxfId="89" priority="22" stopIfTrue="1">
      <formula>IF(AND($C$5=3,$C$6=3,#REF!=3,$C$7=3),1,0)</formula>
    </cfRule>
  </conditionalFormatting>
  <conditionalFormatting sqref="I23 L21 K23:L23">
    <cfRule type="expression" dxfId="88" priority="21" stopIfTrue="1">
      <formula>IF(AND($C$5=3,$C$6=3,#REF!=3,$C$7=3),1,0)</formula>
    </cfRule>
  </conditionalFormatting>
  <conditionalFormatting sqref="I24 K24:L24">
    <cfRule type="expression" dxfId="87" priority="20" stopIfTrue="1">
      <formula>IF(AND($C$5=3,$C$6=3,#REF!=3,$C$7=3),1,0)</formula>
    </cfRule>
  </conditionalFormatting>
  <conditionalFormatting sqref="I27:I28 K27:L28">
    <cfRule type="expression" dxfId="86" priority="19" stopIfTrue="1">
      <formula>IF(AND($C$5=3,$C$6=3,#REF!=3,$C$7=3),1,0)</formula>
    </cfRule>
  </conditionalFormatting>
  <conditionalFormatting sqref="I29 K29:L29">
    <cfRule type="expression" dxfId="85" priority="18" stopIfTrue="1">
      <formula>IF(AND($C$5=3,$C$6=3,#REF!=3,$C$7=3),1,0)</formula>
    </cfRule>
  </conditionalFormatting>
  <conditionalFormatting sqref="B32:L33">
    <cfRule type="expression" dxfId="84" priority="17" stopIfTrue="1">
      <formula>IF(AND($C$5=3,$C$6=3,#REF!=3,$C$7=3),1,0)</formula>
    </cfRule>
  </conditionalFormatting>
  <conditionalFormatting sqref="B34:L34">
    <cfRule type="expression" dxfId="83" priority="16" stopIfTrue="1">
      <formula>IF(AND($C$5=3,$C$6=3,#REF!=3,$C$7=3),1,0)</formula>
    </cfRule>
  </conditionalFormatting>
  <conditionalFormatting sqref="B37:L38">
    <cfRule type="expression" dxfId="82" priority="15" stopIfTrue="1">
      <formula>IF(AND($C$5=3,$C$6=3,#REF!=3,$C$7=3),1,0)</formula>
    </cfRule>
  </conditionalFormatting>
  <conditionalFormatting sqref="B39:L39">
    <cfRule type="expression" dxfId="81" priority="14" stopIfTrue="1">
      <formula>IF(AND($C$5=3,$C$6=3,#REF!=3,$C$7=3),1,0)</formula>
    </cfRule>
  </conditionalFormatting>
  <conditionalFormatting sqref="B42:L43">
    <cfRule type="expression" dxfId="80" priority="13" stopIfTrue="1">
      <formula>IF(AND($C$5=3,$C$6=3,#REF!=3,$C$7=3),1,0)</formula>
    </cfRule>
  </conditionalFormatting>
  <conditionalFormatting sqref="B44:L44">
    <cfRule type="expression" dxfId="79" priority="12" stopIfTrue="1">
      <formula>IF(AND($C$5=3,$C$6=3,#REF!=3,$C$7=3),1,0)</formula>
    </cfRule>
  </conditionalFormatting>
  <conditionalFormatting sqref="B47:L48">
    <cfRule type="expression" dxfId="78" priority="11" stopIfTrue="1">
      <formula>IF(AND($C$5=3,$C$6=3,#REF!=3,$C$7=3),1,0)</formula>
    </cfRule>
  </conditionalFormatting>
  <conditionalFormatting sqref="B49:L49">
    <cfRule type="expression" dxfId="77" priority="10" stopIfTrue="1">
      <formula>IF(AND($C$5=3,$C$6=3,#REF!=3,$C$7=3),1,0)</formula>
    </cfRule>
  </conditionalFormatting>
  <conditionalFormatting sqref="B52:L53">
    <cfRule type="expression" dxfId="76" priority="9" stopIfTrue="1">
      <formula>IF(AND($C$5=3,$C$6=3,#REF!=3,$C$7=3),1,0)</formula>
    </cfRule>
  </conditionalFormatting>
  <conditionalFormatting sqref="B54:L54">
    <cfRule type="expression" dxfId="75" priority="8" stopIfTrue="1">
      <formula>IF(AND($C$5=3,$C$6=3,#REF!=3,$C$7=3),1,0)</formula>
    </cfRule>
  </conditionalFormatting>
  <conditionalFormatting sqref="B57:L58">
    <cfRule type="expression" dxfId="74" priority="7" stopIfTrue="1">
      <formula>IF(AND($C$5=3,$C$6=3,#REF!=3,$C$7=3),1,0)</formula>
    </cfRule>
  </conditionalFormatting>
  <conditionalFormatting sqref="B59:L59">
    <cfRule type="expression" dxfId="73" priority="6" stopIfTrue="1">
      <formula>IF(AND($C$5=3,$C$6=3,#REF!=3,$C$7=3),1,0)</formula>
    </cfRule>
  </conditionalFormatting>
  <conditionalFormatting sqref="I21">
    <cfRule type="expression" dxfId="72" priority="5" stopIfTrue="1">
      <formula>IF(AND($C$5=3,$C$6=3,#REF!=3,$C$7=3),1,0)</formula>
    </cfRule>
  </conditionalFormatting>
  <conditionalFormatting sqref="K11 K13 K15 K17 K19 K21">
    <cfRule type="expression" dxfId="71" priority="4" stopIfTrue="1">
      <formula>IF(AND($C$5=3,$C$6=3,#REF!=3,$C$7=3),1,0)</formula>
    </cfRule>
  </conditionalFormatting>
  <conditionalFormatting sqref="I9">
    <cfRule type="expression" dxfId="70" priority="3" stopIfTrue="1">
      <formula>IF(AND($C$5=3,$C$6=3,#REF!=3,$C$7=3),1,0)</formula>
    </cfRule>
  </conditionalFormatting>
  <conditionalFormatting sqref="I19">
    <cfRule type="expression" dxfId="69" priority="2" stopIfTrue="1">
      <formula>IF(AND($C$5=3,$C$6=3,#REF!=3,$C$7=3),1,0)</formula>
    </cfRule>
  </conditionalFormatting>
  <conditionalFormatting sqref="K7 K9">
    <cfRule type="expression" dxfId="68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N579"/>
  <sheetViews>
    <sheetView showGridLines="0" showOutlineSymbols="0" workbookViewId="0">
      <selection activeCell="H7" sqref="H7:H8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1" width="18.2851562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71.25" customHeight="1" x14ac:dyDescent="0.2">
      <c r="A1" s="456" t="s">
        <v>199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71.25" customHeight="1" x14ac:dyDescent="0.2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59"/>
      <c r="F5" s="503"/>
      <c r="G5" s="285" t="s">
        <v>160</v>
      </c>
      <c r="H5" s="285" t="s">
        <v>109</v>
      </c>
      <c r="I5" s="461" t="s">
        <v>110</v>
      </c>
      <c r="J5" s="461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5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28.5" customHeight="1" x14ac:dyDescent="0.2">
      <c r="A7" s="289"/>
      <c r="B7" s="531" t="s">
        <v>50</v>
      </c>
      <c r="C7" s="332"/>
      <c r="D7" s="524"/>
      <c r="E7" s="508" t="s">
        <v>163</v>
      </c>
      <c r="F7" s="508"/>
      <c r="G7" s="332"/>
      <c r="H7" s="532" t="s">
        <v>220</v>
      </c>
      <c r="I7" s="434">
        <v>0.54166666666666663</v>
      </c>
      <c r="J7" s="434"/>
      <c r="K7" s="534" t="s">
        <v>219</v>
      </c>
      <c r="L7" s="470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28.5" customHeight="1" thickBot="1" x14ac:dyDescent="0.25">
      <c r="A8" s="289"/>
      <c r="B8" s="518"/>
      <c r="C8" s="331" t="s">
        <v>190</v>
      </c>
      <c r="D8" s="527"/>
      <c r="E8" s="520"/>
      <c r="F8" s="520"/>
      <c r="G8" s="331" t="s">
        <v>191</v>
      </c>
      <c r="H8" s="533"/>
      <c r="I8" s="435"/>
      <c r="J8" s="435"/>
      <c r="K8" s="444"/>
      <c r="L8" s="535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5" x14ac:dyDescent="0.2">
      <c r="A9" s="289"/>
      <c r="B9" s="522"/>
      <c r="C9" s="292"/>
      <c r="D9" s="522"/>
      <c r="E9" s="522"/>
      <c r="F9" s="523"/>
      <c r="G9" s="292"/>
      <c r="H9" s="522"/>
      <c r="I9" s="437"/>
      <c r="J9" s="437"/>
      <c r="K9" s="438"/>
      <c r="L9" s="438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.75" customHeight="1" x14ac:dyDescent="0.2">
      <c r="A10" s="289"/>
      <c r="B10" s="522"/>
      <c r="C10" s="293"/>
      <c r="D10" s="522"/>
      <c r="E10" s="522"/>
      <c r="F10" s="523"/>
      <c r="G10" s="293"/>
      <c r="H10" s="522"/>
      <c r="I10" s="437"/>
      <c r="J10" s="437"/>
      <c r="K10" s="438"/>
      <c r="L10" s="438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522"/>
      <c r="C11" s="292"/>
      <c r="D11" s="522"/>
      <c r="E11" s="522"/>
      <c r="F11" s="523"/>
      <c r="G11" s="292"/>
      <c r="H11" s="522"/>
      <c r="I11" s="437"/>
      <c r="J11" s="437"/>
      <c r="K11" s="438"/>
      <c r="L11" s="447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522"/>
      <c r="C12" s="293"/>
      <c r="D12" s="522"/>
      <c r="E12" s="522"/>
      <c r="F12" s="523"/>
      <c r="G12" s="293"/>
      <c r="H12" s="522"/>
      <c r="I12" s="437"/>
      <c r="J12" s="437"/>
      <c r="K12" s="438"/>
      <c r="L12" s="447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7.25" customHeight="1" x14ac:dyDescent="0.2">
      <c r="A13" s="289"/>
      <c r="B13" s="522"/>
      <c r="C13" s="292"/>
      <c r="D13" s="523"/>
      <c r="E13" s="522"/>
      <c r="F13" s="522"/>
      <c r="G13" s="292"/>
      <c r="H13" s="522"/>
      <c r="I13" s="442"/>
      <c r="J13" s="442"/>
      <c r="K13" s="438"/>
      <c r="L13" s="438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" customHeight="1" x14ac:dyDescent="0.2">
      <c r="A14" s="289"/>
      <c r="B14" s="522"/>
      <c r="C14" s="293"/>
      <c r="D14" s="523"/>
      <c r="E14" s="522"/>
      <c r="F14" s="522"/>
      <c r="G14" s="293"/>
      <c r="H14" s="522"/>
      <c r="I14" s="442"/>
      <c r="J14" s="442"/>
      <c r="K14" s="438"/>
      <c r="L14" s="438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8" customHeight="1" x14ac:dyDescent="0.2">
      <c r="A15" s="289"/>
      <c r="B15" s="522"/>
      <c r="C15" s="292"/>
      <c r="D15" s="522"/>
      <c r="E15" s="522"/>
      <c r="F15" s="522"/>
      <c r="G15" s="292"/>
      <c r="H15" s="522"/>
      <c r="I15" s="442"/>
      <c r="J15" s="442"/>
      <c r="K15" s="438"/>
      <c r="L15" s="438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8.25" customHeight="1" x14ac:dyDescent="0.2">
      <c r="A16" s="289"/>
      <c r="B16" s="522"/>
      <c r="C16" s="293"/>
      <c r="D16" s="522"/>
      <c r="E16" s="522"/>
      <c r="F16" s="522"/>
      <c r="G16" s="293"/>
      <c r="H16" s="522"/>
      <c r="I16" s="442"/>
      <c r="J16" s="442"/>
      <c r="K16" s="438"/>
      <c r="L16" s="438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5" x14ac:dyDescent="0.2">
      <c r="A17" s="289"/>
      <c r="B17" s="522"/>
      <c r="C17" s="292"/>
      <c r="D17" s="523"/>
      <c r="E17" s="522"/>
      <c r="F17" s="522"/>
      <c r="G17" s="292"/>
      <c r="H17" s="522"/>
      <c r="I17" s="441"/>
      <c r="J17" s="441"/>
      <c r="K17" s="438"/>
      <c r="L17" s="438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1"/>
      <c r="J18" s="441"/>
      <c r="K18" s="438"/>
      <c r="L18" s="438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5" x14ac:dyDescent="0.25">
      <c r="A19" s="289"/>
      <c r="B19" s="312"/>
      <c r="C19" s="295"/>
      <c r="D19" s="312"/>
      <c r="E19" s="292"/>
      <c r="F19" s="311"/>
      <c r="G19" s="292"/>
      <c r="H19" s="295"/>
      <c r="I19" s="432"/>
      <c r="J19" s="432"/>
      <c r="K19" s="297"/>
      <c r="L19" s="298"/>
      <c r="M19" s="278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15" x14ac:dyDescent="0.25">
      <c r="A20" s="289"/>
      <c r="B20" s="311"/>
      <c r="C20" s="295"/>
      <c r="D20" s="312"/>
      <c r="E20" s="292"/>
      <c r="F20" s="311"/>
      <c r="G20" s="292"/>
      <c r="H20" s="292"/>
      <c r="I20" s="428"/>
      <c r="J20" s="428"/>
      <c r="K20" s="297"/>
      <c r="L20" s="297"/>
      <c r="M20" s="278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40" ht="15" x14ac:dyDescent="0.25">
      <c r="A21" s="289"/>
      <c r="B21" s="312"/>
      <c r="C21" s="292"/>
      <c r="D21" s="311"/>
      <c r="E21" s="292"/>
      <c r="F21" s="312"/>
      <c r="G21" s="295"/>
      <c r="H21" s="295"/>
      <c r="I21" s="433"/>
      <c r="J21" s="433"/>
      <c r="K21" s="297"/>
      <c r="L21" s="297"/>
      <c r="M21" s="278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40" ht="15" x14ac:dyDescent="0.25">
      <c r="A22" s="289"/>
      <c r="B22" s="311"/>
      <c r="C22" s="292"/>
      <c r="D22" s="311"/>
      <c r="E22" s="292"/>
      <c r="F22" s="312"/>
      <c r="G22" s="295"/>
      <c r="H22" s="292"/>
      <c r="I22" s="428"/>
      <c r="J22" s="428"/>
      <c r="K22" s="297"/>
      <c r="L22" s="29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40" ht="15" x14ac:dyDescent="0.25">
      <c r="A23" s="289"/>
      <c r="B23" s="311"/>
      <c r="C23" s="295"/>
      <c r="D23" s="312"/>
      <c r="E23" s="292"/>
      <c r="F23" s="311"/>
      <c r="G23" s="292"/>
      <c r="H23" s="292"/>
      <c r="I23" s="428"/>
      <c r="J23" s="428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40" ht="15" x14ac:dyDescent="0.25">
      <c r="A24" s="289"/>
      <c r="B24" s="311"/>
      <c r="C24" s="295"/>
      <c r="D24" s="312"/>
      <c r="E24" s="292"/>
      <c r="F24" s="311"/>
      <c r="G24" s="292"/>
      <c r="H24" s="292"/>
      <c r="I24" s="428"/>
      <c r="J24" s="428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311"/>
      <c r="C25" s="292"/>
      <c r="D25" s="311"/>
      <c r="E25" s="292"/>
      <c r="F25" s="311"/>
      <c r="G25" s="292"/>
      <c r="H25" s="292"/>
      <c r="I25" s="428"/>
      <c r="J25" s="428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311"/>
      <c r="C26" s="295"/>
      <c r="D26" s="312"/>
      <c r="E26" s="292"/>
      <c r="F26" s="311"/>
      <c r="G26" s="292"/>
      <c r="H26" s="292"/>
      <c r="I26" s="428"/>
      <c r="J26" s="428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x14ac:dyDescent="0.2">
      <c r="A27" s="289"/>
      <c r="B27" s="299"/>
      <c r="C27" s="300"/>
      <c r="D27" s="300"/>
      <c r="E27" s="301"/>
      <c r="F27" s="301"/>
      <c r="G27" s="302"/>
      <c r="H27" s="297"/>
      <c r="I27" s="297"/>
      <c r="J27" s="297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x14ac:dyDescent="0.2">
      <c r="A28" s="289"/>
      <c r="B28" s="310"/>
      <c r="C28" s="310"/>
      <c r="D28" s="310"/>
      <c r="E28" s="310"/>
      <c r="F28" s="310"/>
      <c r="G28" s="304"/>
      <c r="H28" s="305"/>
      <c r="I28" s="306"/>
      <c r="J28" s="297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x14ac:dyDescent="0.2">
      <c r="A29" s="289"/>
      <c r="B29" s="310"/>
      <c r="C29" s="310"/>
      <c r="D29" s="310"/>
      <c r="E29" s="310"/>
      <c r="F29" s="310"/>
      <c r="G29" s="297"/>
      <c r="H29" s="297"/>
      <c r="I29" s="297"/>
      <c r="J29" s="297"/>
      <c r="K29" s="297"/>
      <c r="L29" s="297"/>
      <c r="M29" s="278"/>
      <c r="N29" s="277"/>
      <c r="O29" s="277"/>
      <c r="P29" s="277"/>
      <c r="Q29" s="277"/>
      <c r="R29" s="277"/>
      <c r="S29" s="277"/>
      <c r="T29" s="307"/>
      <c r="U29" s="307"/>
      <c r="V29" s="277"/>
      <c r="W29" s="277"/>
      <c r="X29" s="277"/>
      <c r="Y29" s="277"/>
      <c r="Z29" s="277"/>
    </row>
    <row r="30" spans="1:40" x14ac:dyDescent="0.2">
      <c r="A30" s="289"/>
      <c r="B30" s="310"/>
      <c r="C30" s="310"/>
      <c r="D30" s="310"/>
      <c r="E30" s="310"/>
      <c r="F30" s="310"/>
      <c r="G30" s="297"/>
      <c r="H30" s="297"/>
      <c r="I30" s="297"/>
      <c r="J30" s="297"/>
      <c r="K30" s="297"/>
      <c r="L30" s="297"/>
      <c r="M30" s="278"/>
      <c r="N30" s="277"/>
      <c r="O30" s="277"/>
      <c r="P30" s="277"/>
      <c r="Q30" s="277"/>
      <c r="R30" s="277"/>
      <c r="S30" s="277"/>
      <c r="T30" s="307"/>
      <c r="U30" s="308"/>
      <c r="V30" s="277"/>
      <c r="W30" s="277"/>
      <c r="X30" s="277"/>
      <c r="Y30" s="277"/>
      <c r="Z30" s="277"/>
    </row>
    <row r="31" spans="1:40" x14ac:dyDescent="0.2">
      <c r="A31" s="289"/>
      <c r="B31" s="310"/>
      <c r="C31" s="310"/>
      <c r="D31" s="310"/>
      <c r="E31" s="310"/>
      <c r="F31" s="310"/>
      <c r="G31" s="297"/>
      <c r="H31" s="297"/>
      <c r="I31" s="297"/>
      <c r="J31" s="297"/>
      <c r="K31" s="297"/>
      <c r="L31" s="297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10"/>
      <c r="C32" s="310"/>
      <c r="D32" s="310"/>
      <c r="E32" s="310"/>
      <c r="F32" s="310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299"/>
      <c r="C33" s="300"/>
      <c r="D33" s="300"/>
      <c r="E33" s="301"/>
      <c r="F33" s="301"/>
      <c r="G33" s="302"/>
      <c r="H33" s="297"/>
      <c r="I33" s="297"/>
      <c r="J33" s="297"/>
      <c r="K33" s="297"/>
      <c r="L33" s="298"/>
      <c r="M33" s="278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x14ac:dyDescent="0.2">
      <c r="A34" s="289"/>
      <c r="B34" s="310"/>
      <c r="C34" s="310"/>
      <c r="D34" s="310"/>
      <c r="E34" s="310"/>
      <c r="F34" s="310"/>
      <c r="G34" s="304"/>
      <c r="H34" s="305"/>
      <c r="I34" s="306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x14ac:dyDescent="0.2">
      <c r="A35" s="289"/>
      <c r="B35" s="310"/>
      <c r="C35" s="310"/>
      <c r="D35" s="310"/>
      <c r="E35" s="310"/>
      <c r="F35" s="310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10"/>
      <c r="C36" s="310"/>
      <c r="D36" s="310"/>
      <c r="E36" s="310"/>
      <c r="F36" s="310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10"/>
      <c r="C38" s="310"/>
      <c r="D38" s="310"/>
      <c r="E38" s="310"/>
      <c r="F38" s="310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10"/>
      <c r="C39" s="310"/>
      <c r="D39" s="310"/>
      <c r="E39" s="310"/>
      <c r="F39" s="310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10"/>
      <c r="C40" s="310"/>
      <c r="D40" s="310"/>
      <c r="E40" s="310"/>
      <c r="F40" s="310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10"/>
      <c r="C42" s="310"/>
      <c r="D42" s="310"/>
      <c r="E42" s="310"/>
      <c r="F42" s="310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3"/>
      <c r="B43" s="309"/>
      <c r="C43" s="309"/>
      <c r="D43" s="309"/>
      <c r="E43" s="309"/>
      <c r="F43" s="309"/>
      <c r="G43" s="278"/>
      <c r="H43" s="278"/>
      <c r="I43" s="278"/>
      <c r="J43" s="278"/>
      <c r="K43" s="278"/>
      <c r="L43" s="278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3"/>
      <c r="B44" s="309"/>
      <c r="C44" s="309"/>
      <c r="D44" s="309"/>
      <c r="E44" s="309"/>
      <c r="F44" s="309"/>
      <c r="G44" s="278"/>
      <c r="H44" s="278"/>
      <c r="I44" s="278"/>
      <c r="J44" s="278"/>
      <c r="K44" s="278"/>
      <c r="L44" s="278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3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3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76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76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76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</sheetData>
  <dataConsolidate/>
  <mergeCells count="60">
    <mergeCell ref="I25:J25"/>
    <mergeCell ref="I26:J26"/>
    <mergeCell ref="I19:J19"/>
    <mergeCell ref="I20:J20"/>
    <mergeCell ref="I21:J21"/>
    <mergeCell ref="I22:J22"/>
    <mergeCell ref="I23:J23"/>
    <mergeCell ref="I24:J2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I9:J10"/>
    <mergeCell ref="K9:K10"/>
    <mergeCell ref="L9:L10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56:A57 A5:A6 A13 A20:A22 A24:A26 A28:A30 A32:A34 A36:A38 A40:A42 A44:A46 A48:A50 A52:A54 A9 A15 A17">
    <cfRule type="expression" dxfId="67" priority="28" stopIfTrue="1">
      <formula>IF(AND($C$5=3,$C$6=3,#REF!=3,$C$7=3),1,0)</formula>
    </cfRule>
  </conditionalFormatting>
  <conditionalFormatting sqref="B6 B27:L27 B31:L32 B36:L37 B41:L42 B46:L47 B51:L52 B56:L57 I26 I7 L7 I13 I21:I22 K21:L22 K26:L26 B5:D5 G5:L5 L13 L15">
    <cfRule type="expression" dxfId="66" priority="29" stopIfTrue="1">
      <formula>IF(AND($C$5=3,$C$6=3,#REF!=3,$C$7=3),1,0)</formula>
    </cfRule>
  </conditionalFormatting>
  <conditionalFormatting sqref="L9 I9">
    <cfRule type="expression" dxfId="65" priority="27" stopIfTrue="1">
      <formula>IF(AND($C$5=3,$C$6=3,#REF!=3,$C$7=3),1,0)</formula>
    </cfRule>
  </conditionalFormatting>
  <conditionalFormatting sqref="I11 L11">
    <cfRule type="expression" dxfId="64" priority="26" stopIfTrue="1">
      <formula>IF(AND($C$5=3,$C$6=3,#REF!=3,$C$7=3),1,0)</formula>
    </cfRule>
  </conditionalFormatting>
  <conditionalFormatting sqref="I19 L17 K19:L19">
    <cfRule type="expression" dxfId="63" priority="25" stopIfTrue="1">
      <formula>IF(AND($C$5=3,$C$6=3,#REF!=3,$C$7=3),1,0)</formula>
    </cfRule>
  </conditionalFormatting>
  <conditionalFormatting sqref="I20 K20:L20">
    <cfRule type="expression" dxfId="62" priority="24" stopIfTrue="1">
      <formula>IF(AND($C$5=3,$C$6=3,#REF!=3,$C$7=3),1,0)</formula>
    </cfRule>
  </conditionalFormatting>
  <conditionalFormatting sqref="I23:I24 K23:L24">
    <cfRule type="expression" dxfId="61" priority="23" stopIfTrue="1">
      <formula>IF(AND($C$5=3,$C$6=3,#REF!=3,$C$7=3),1,0)</formula>
    </cfRule>
  </conditionalFormatting>
  <conditionalFormatting sqref="I25 K25:L25">
    <cfRule type="expression" dxfId="60" priority="22" stopIfTrue="1">
      <formula>IF(AND($C$5=3,$C$6=3,#REF!=3,$C$7=3),1,0)</formula>
    </cfRule>
  </conditionalFormatting>
  <conditionalFormatting sqref="B28:L29">
    <cfRule type="expression" dxfId="59" priority="21" stopIfTrue="1">
      <formula>IF(AND($C$5=3,$C$6=3,#REF!=3,$C$7=3),1,0)</formula>
    </cfRule>
  </conditionalFormatting>
  <conditionalFormatting sqref="B30:L30">
    <cfRule type="expression" dxfId="58" priority="20" stopIfTrue="1">
      <formula>IF(AND($C$5=3,$C$6=3,#REF!=3,$C$7=3),1,0)</formula>
    </cfRule>
  </conditionalFormatting>
  <conditionalFormatting sqref="B33:L34">
    <cfRule type="expression" dxfId="57" priority="19" stopIfTrue="1">
      <formula>IF(AND($C$5=3,$C$6=3,#REF!=3,$C$7=3),1,0)</formula>
    </cfRule>
  </conditionalFormatting>
  <conditionalFormatting sqref="B35:L35">
    <cfRule type="expression" dxfId="56" priority="18" stopIfTrue="1">
      <formula>IF(AND($C$5=3,$C$6=3,#REF!=3,$C$7=3),1,0)</formula>
    </cfRule>
  </conditionalFormatting>
  <conditionalFormatting sqref="B38:L39">
    <cfRule type="expression" dxfId="55" priority="17" stopIfTrue="1">
      <formula>IF(AND($C$5=3,$C$6=3,#REF!=3,$C$7=3),1,0)</formula>
    </cfRule>
  </conditionalFormatting>
  <conditionalFormatting sqref="B40:L40">
    <cfRule type="expression" dxfId="54" priority="16" stopIfTrue="1">
      <formula>IF(AND($C$5=3,$C$6=3,#REF!=3,$C$7=3),1,0)</formula>
    </cfRule>
  </conditionalFormatting>
  <conditionalFormatting sqref="B43:L44">
    <cfRule type="expression" dxfId="53" priority="15" stopIfTrue="1">
      <formula>IF(AND($C$5=3,$C$6=3,#REF!=3,$C$7=3),1,0)</formula>
    </cfRule>
  </conditionalFormatting>
  <conditionalFormatting sqref="B45:L45">
    <cfRule type="expression" dxfId="52" priority="14" stopIfTrue="1">
      <formula>IF(AND($C$5=3,$C$6=3,#REF!=3,$C$7=3),1,0)</formula>
    </cfRule>
  </conditionalFormatting>
  <conditionalFormatting sqref="B48:L49">
    <cfRule type="expression" dxfId="51" priority="13" stopIfTrue="1">
      <formula>IF(AND($C$5=3,$C$6=3,#REF!=3,$C$7=3),1,0)</formula>
    </cfRule>
  </conditionalFormatting>
  <conditionalFormatting sqref="B50:L50">
    <cfRule type="expression" dxfId="50" priority="12" stopIfTrue="1">
      <formula>IF(AND($C$5=3,$C$6=3,#REF!=3,$C$7=3),1,0)</formula>
    </cfRule>
  </conditionalFormatting>
  <conditionalFormatting sqref="B53:L54">
    <cfRule type="expression" dxfId="49" priority="11" stopIfTrue="1">
      <formula>IF(AND($C$5=3,$C$6=3,#REF!=3,$C$7=3),1,0)</formula>
    </cfRule>
  </conditionalFormatting>
  <conditionalFormatting sqref="B55:L55">
    <cfRule type="expression" dxfId="48" priority="10" stopIfTrue="1">
      <formula>IF(AND($C$5=3,$C$6=3,#REF!=3,$C$7=3),1,0)</formula>
    </cfRule>
  </conditionalFormatting>
  <conditionalFormatting sqref="I17">
    <cfRule type="expression" dxfId="47" priority="9" stopIfTrue="1">
      <formula>IF(AND($C$5=3,$C$6=3,#REF!=3,$C$7=3),1,0)</formula>
    </cfRule>
  </conditionalFormatting>
  <conditionalFormatting sqref="K9 K11 K13 K15 K17">
    <cfRule type="expression" dxfId="46" priority="8" stopIfTrue="1">
      <formula>IF(AND($C$5=3,$C$6=3,#REF!=3,$C$7=3),1,0)</formula>
    </cfRule>
  </conditionalFormatting>
  <conditionalFormatting sqref="I15">
    <cfRule type="expression" dxfId="45" priority="6" stopIfTrue="1">
      <formula>IF(AND($C$5=3,$C$6=3,#REF!=3,$C$7=3),1,0)</formula>
    </cfRule>
  </conditionalFormatting>
  <conditionalFormatting sqref="K7">
    <cfRule type="expression" dxfId="44" priority="5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Menu</vt:lpstr>
      <vt:lpstr>- A -</vt:lpstr>
      <vt:lpstr>- B -</vt:lpstr>
      <vt:lpstr>LLaves-Semifinales </vt:lpstr>
      <vt:lpstr>- C -</vt:lpstr>
      <vt:lpstr>Reclasificación</vt:lpstr>
      <vt:lpstr>LLaves Cuartos de Final</vt:lpstr>
      <vt:lpstr>LLaves Semifinales</vt:lpstr>
      <vt:lpstr>FINAL 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IEI</cp:lastModifiedBy>
  <cp:lastPrinted>2005-12-13T14:05:33Z</cp:lastPrinted>
  <dcterms:created xsi:type="dcterms:W3CDTF">2001-10-15T19:26:14Z</dcterms:created>
  <dcterms:modified xsi:type="dcterms:W3CDTF">2015-05-04T21:16:18Z</dcterms:modified>
</cp:coreProperties>
</file>