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99" activeTab="4"/>
  </bookViews>
  <sheets>
    <sheet name="Anexo 6A Docs del Mueble" sheetId="1" r:id="rId1"/>
    <sheet name="Anexo 6B Experiencia" sheetId="2" r:id="rId2"/>
    <sheet name="Anexo 7 Maq y Eq" sheetId="3" r:id="rId3"/>
    <sheet name="Anexo 8A Resumen" sheetId="4" r:id="rId4"/>
    <sheet name="Anexo 8B Oferta Económica" sheetId="5" r:id="rId5"/>
  </sheets>
  <definedNames>
    <definedName name="_xlnm.Print_Area" localSheetId="0">'Anexo 6A Docs del Mueble'!$B$2:$J$23</definedName>
    <definedName name="_xlnm.Print_Area" localSheetId="1">'Anexo 6B Experiencia'!$B$2:$J$33</definedName>
    <definedName name="_xlnm.Print_Area" localSheetId="2">'Anexo 7 Maq y Eq'!$B$2:$J$18</definedName>
    <definedName name="_xlnm.Print_Area" localSheetId="3">'Anexo 8A Resumen'!$A$2:$F$80</definedName>
    <definedName name="_xlnm.Print_Area" localSheetId="4">'Anexo 8B Oferta Económica'!$B$3:$H$90</definedName>
  </definedNames>
  <calcPr fullCalcOnLoad="1"/>
</workbook>
</file>

<file path=xl/sharedStrings.xml><?xml version="1.0" encoding="utf-8"?>
<sst xmlns="http://schemas.openxmlformats.org/spreadsheetml/2006/main" count="469" uniqueCount="288">
  <si>
    <t>Silla operativa</t>
  </si>
  <si>
    <t>Documentos</t>
  </si>
  <si>
    <t>Ítem</t>
  </si>
  <si>
    <t xml:space="preserve"> (Mueble Ofertado)</t>
  </si>
  <si>
    <t>IVA</t>
  </si>
  <si>
    <t>%</t>
  </si>
  <si>
    <t>$</t>
  </si>
  <si>
    <t>Fecha:</t>
  </si>
  <si>
    <t>Razón Social de la parte del Consorcio o Unión Temporal</t>
  </si>
  <si>
    <t>Página ______ de ______</t>
  </si>
  <si>
    <t>REQUISITO TÉCNICO MÍNIMO: DOCUMENTOS DEL MUEBLE</t>
  </si>
  <si>
    <t>(Indicar con una “x” cada documento que Usted está anexando), según el Grupo de Mueble que está ofertando.</t>
  </si>
  <si>
    <t>Ficha Técnica de Cada Ítem (Mueble)</t>
  </si>
  <si>
    <t>Ficha Técnica de los Materiales</t>
  </si>
  <si>
    <t>Ficha Técnica de los Herrajes y Componentes</t>
  </si>
  <si>
    <t>Certificación de Ensayos</t>
  </si>
  <si>
    <t>Garantías por Calidad, Materiales, Herrajes y Componentes Utilizados</t>
  </si>
  <si>
    <t>Nota: La omisión de este documento no será causal de rechazo. La omisión de los documentos sí.</t>
  </si>
  <si>
    <t>No.</t>
  </si>
  <si>
    <t xml:space="preserve">NOMBRE </t>
  </si>
  <si>
    <t>CONTRATANTE</t>
  </si>
  <si>
    <t xml:space="preserve">OBJETO </t>
  </si>
  <si>
    <t>DEL CONTRATO</t>
  </si>
  <si>
    <t>FECHA DE</t>
  </si>
  <si>
    <t xml:space="preserve">VALOR </t>
  </si>
  <si>
    <t>% DEL VALOR</t>
  </si>
  <si>
    <t>TERMINACIÓN</t>
  </si>
  <si>
    <t>(DD-MM-AA)</t>
  </si>
  <si>
    <t>I, C, UT</t>
  </si>
  <si>
    <t>A</t>
  </si>
  <si>
    <t>B</t>
  </si>
  <si>
    <t>A x B</t>
  </si>
  <si>
    <t>1 </t>
  </si>
  <si>
    <t>Σ =</t>
  </si>
  <si>
    <t>Grupo de Mueble</t>
  </si>
  <si>
    <t>Requisito</t>
  </si>
  <si>
    <t>En caso de Consorcio o Unión Temporal, cada uno de los integrantes deberá diligenciar el Formulario por separado.</t>
  </si>
  <si>
    <t>Nombre Representante legal:</t>
  </si>
  <si>
    <t>C.C.:</t>
  </si>
  <si>
    <t>de</t>
  </si>
  <si>
    <t>Tipo</t>
  </si>
  <si>
    <t>Proceso que hace</t>
  </si>
  <si>
    <t>Fecha de fabricación de la maquinaria</t>
  </si>
  <si>
    <t>OFERTA ECONÓMICA: RESUMEN</t>
  </si>
  <si>
    <t>Firma Representante Legal</t>
  </si>
  <si>
    <t>ANEXO 8A</t>
  </si>
  <si>
    <t>CAPACIDAD PRODUCTIVA: MAQUINARIA Y EQUIPO</t>
  </si>
  <si>
    <t>El Oferente deberá llenar la Tabla a continuación, indicando la maquinaria y equipo con la que cuenta</t>
  </si>
  <si>
    <t>Indicar la maquinaria y equipo con la que cuenta, según el Grupo de Mueble que está ofertando.</t>
  </si>
  <si>
    <t>Maquinaria y Equipo</t>
  </si>
  <si>
    <t>Nombre</t>
  </si>
  <si>
    <t>ANEXO 6A</t>
  </si>
  <si>
    <t>ANEXO 6B</t>
  </si>
  <si>
    <t>Subtotal Costo Directo</t>
  </si>
  <si>
    <t>Descuento</t>
  </si>
  <si>
    <t>Total Costo Directo</t>
  </si>
  <si>
    <t>TOTAL GRUPO 1</t>
  </si>
  <si>
    <t>TOTAL GRUPO 2</t>
  </si>
  <si>
    <t>TOTAL GRUPO 3</t>
  </si>
  <si>
    <t xml:space="preserve"> </t>
  </si>
  <si>
    <t>El Oferente deberá diligenciar la Tabla a continuación, indicando con una equis “x” los documentos que está anexando. El formato de presentación de las Fichas Técnicas del Ítem, de los materiales y las certificaciones de ensayos son discrecionarios de cada Oferente.</t>
  </si>
  <si>
    <t>El Oferente deberá diligenciar  la Tabla a continuación, relacionando la información de los contratos. Igualmente deberá anexar copia de los soportes: actas de liquidación o certificados de recibo .</t>
  </si>
  <si>
    <t>Nota: cada casilla deberá estar diligenciada, dado que estos documentos son requisito mínimo para participar.</t>
  </si>
  <si>
    <t>ANEXO 7</t>
  </si>
  <si>
    <t>Grupo 1:
 Mesas Zona de Estudiantes</t>
  </si>
  <si>
    <t>Grupo 2:  
Sillas Zona de Estudiantes</t>
  </si>
  <si>
    <t>Grupo 3:  
Muebles Varios Zona de Estudiantes</t>
  </si>
  <si>
    <t>Grupo 4:  
Mesas Zona de Administrativa</t>
  </si>
  <si>
    <t>Grupo 5: 
Sillas Zona de Administrativa</t>
  </si>
  <si>
    <t>Grupo 6: 
Muebles Varios Zona de Administrativa</t>
  </si>
  <si>
    <t xml:space="preserve">Grupo 7: 
Enchapes </t>
  </si>
  <si>
    <t>3.</t>
  </si>
  <si>
    <t>4.</t>
  </si>
  <si>
    <t>5.</t>
  </si>
  <si>
    <t>6.</t>
  </si>
  <si>
    <t>7.</t>
  </si>
  <si>
    <r>
      <t>REQUISITO TÉCNICO MÍNIMO: EXPERIENCIA</t>
    </r>
    <r>
      <rPr>
        <i/>
        <sz val="9"/>
        <color indexed="8"/>
        <rFont val="Arial"/>
        <family val="2"/>
      </rPr>
      <t xml:space="preserve"> </t>
    </r>
  </si>
  <si>
    <t>1.          </t>
  </si>
  <si>
    <t>2.          </t>
  </si>
  <si>
    <r>
      <t>FORMA DE EJECUCIÓN</t>
    </r>
    <r>
      <rPr>
        <b/>
        <vertAlign val="superscript"/>
        <sz val="9"/>
        <color indexed="8"/>
        <rFont val="Arial"/>
        <family val="2"/>
      </rPr>
      <t xml:space="preserve"> </t>
    </r>
  </si>
  <si>
    <r>
      <t> </t>
    </r>
    <r>
      <rPr>
        <b/>
        <sz val="9"/>
        <color indexed="8"/>
        <rFont val="Arial"/>
        <family val="2"/>
      </rPr>
      <t>CONSORCIO O UNIÓN TEMPORAL:</t>
    </r>
  </si>
  <si>
    <r>
      <t>INICIACIÓN</t>
    </r>
    <r>
      <rPr>
        <b/>
        <vertAlign val="superscript"/>
        <sz val="9"/>
        <color indexed="8"/>
        <rFont val="Arial"/>
        <family val="2"/>
      </rPr>
      <t xml:space="preserve"> </t>
    </r>
  </si>
  <si>
    <t>Haber fabricado, suministrado e instalado mobiliario para bibliotecas, auditorios, centros educativos, oficinas o similar en los últimos cinco (5) años, contados a partir de la fecha de cierre de la Invitación Pública hacia atrás. La suma de máximo tres (3) contratos deberá ser igual o superior al presupuesto asignado para éste rubro.</t>
  </si>
  <si>
    <r>
      <t>Razón Social del Oferente (CON-BOG-</t>
    </r>
    <r>
      <rPr>
        <sz val="9"/>
        <color indexed="10"/>
        <rFont val="Arial"/>
        <family val="2"/>
      </rPr>
      <t>007</t>
    </r>
    <r>
      <rPr>
        <sz val="9"/>
        <rFont val="Arial"/>
        <family val="2"/>
      </rPr>
      <t>-2014)</t>
    </r>
  </si>
  <si>
    <r>
      <t>Razón Social del Oferente (</t>
    </r>
    <r>
      <rPr>
        <sz val="9"/>
        <color indexed="8"/>
        <rFont val="Arial"/>
        <family val="2"/>
      </rPr>
      <t>CON-BOG-</t>
    </r>
    <r>
      <rPr>
        <sz val="9"/>
        <color indexed="10"/>
        <rFont val="Arial"/>
        <family val="2"/>
      </rPr>
      <t>007</t>
    </r>
    <r>
      <rPr>
        <sz val="9"/>
        <color indexed="8"/>
        <rFont val="Arial"/>
        <family val="2"/>
      </rPr>
      <t>-2014)</t>
    </r>
  </si>
  <si>
    <t>UNIVERSIDAD NACIONAL DE COLOMBIA</t>
  </si>
  <si>
    <t>AMOBLAMIENTO EDIFICIO 401 FACULTAD DE INGENIERIA</t>
  </si>
  <si>
    <t>AGOSTO DE 2014</t>
  </si>
  <si>
    <t>No. Item</t>
  </si>
  <si>
    <t>Cod- Item</t>
  </si>
  <si>
    <t>Elemento</t>
  </si>
  <si>
    <t>Unidad</t>
  </si>
  <si>
    <t>Cantidad</t>
  </si>
  <si>
    <t>Valor Unitario</t>
  </si>
  <si>
    <t>Valor Total</t>
  </si>
  <si>
    <t>1.  MESAS ZONA DE ESTUDIANTES (Grupo 1)</t>
  </si>
  <si>
    <t>1.1</t>
  </si>
  <si>
    <t>M-01</t>
  </si>
  <si>
    <t>Mesa estudiante (2p)</t>
  </si>
  <si>
    <t>Un</t>
  </si>
  <si>
    <t>1.2</t>
  </si>
  <si>
    <t>M-02</t>
  </si>
  <si>
    <t>Mesa estudiante (3p) Aula Computo</t>
  </si>
  <si>
    <t>1.3</t>
  </si>
  <si>
    <t>M-03</t>
  </si>
  <si>
    <t>Mesa estudiante (3p) Aula-30</t>
  </si>
  <si>
    <t>1.4</t>
  </si>
  <si>
    <t>M-04</t>
  </si>
  <si>
    <t>Mesa de trabajo</t>
  </si>
  <si>
    <t>SUBTOTAL</t>
  </si>
  <si>
    <t>2. SILLAS ZONA DE ESTUDIANTES  (Grupo 2)</t>
  </si>
  <si>
    <t>2.1</t>
  </si>
  <si>
    <t>S-01</t>
  </si>
  <si>
    <t>Silla estudiante</t>
  </si>
  <si>
    <t>3. MUEBLES VARIOS ZONA DE ESTUDIANTES  (Grupo 3)</t>
  </si>
  <si>
    <t>3.1</t>
  </si>
  <si>
    <t>D-23</t>
  </si>
  <si>
    <t>Puff corian</t>
  </si>
  <si>
    <t>3.2</t>
  </si>
  <si>
    <t>D-25</t>
  </si>
  <si>
    <t>Estacion de recarga</t>
  </si>
  <si>
    <t>3.3</t>
  </si>
  <si>
    <t>D-20</t>
  </si>
  <si>
    <t>Sillon malla</t>
  </si>
  <si>
    <t>3.4</t>
  </si>
  <si>
    <t>D-26</t>
  </si>
  <si>
    <t>Sofa modular</t>
  </si>
  <si>
    <t>3.5</t>
  </si>
  <si>
    <t>D-27</t>
  </si>
  <si>
    <t>Butaca</t>
  </si>
  <si>
    <t>3.6</t>
  </si>
  <si>
    <t>D-24</t>
  </si>
  <si>
    <t>Banca</t>
  </si>
  <si>
    <t>3.7</t>
  </si>
  <si>
    <t>3.8</t>
  </si>
  <si>
    <t>D-13</t>
  </si>
  <si>
    <t>Muebles de apoyo (01)</t>
  </si>
  <si>
    <t>3.9</t>
  </si>
  <si>
    <t>D-14</t>
  </si>
  <si>
    <t>Muebles de apoyo (02)</t>
  </si>
  <si>
    <t>3.10</t>
  </si>
  <si>
    <t>D-15</t>
  </si>
  <si>
    <t>Muebles de apoyo (03)</t>
  </si>
  <si>
    <t>3.11</t>
  </si>
  <si>
    <t>D-17</t>
  </si>
  <si>
    <t>Repisa computo (2)</t>
  </si>
  <si>
    <t>3.12</t>
  </si>
  <si>
    <t>D-18</t>
  </si>
  <si>
    <t>Repisa computo (3)</t>
  </si>
  <si>
    <t>3.13</t>
  </si>
  <si>
    <t>D-19</t>
  </si>
  <si>
    <t>3.14</t>
  </si>
  <si>
    <t>3.15</t>
  </si>
  <si>
    <t>D-21</t>
  </si>
  <si>
    <t>Puff textil</t>
  </si>
  <si>
    <t>3.16</t>
  </si>
  <si>
    <t>D-11</t>
  </si>
  <si>
    <t xml:space="preserve">Estación de Ocio </t>
  </si>
  <si>
    <t>3.17</t>
  </si>
  <si>
    <t>D-12</t>
  </si>
  <si>
    <t>Sofa en U</t>
  </si>
  <si>
    <t>4. MESAS ZONAS ADMINISTRATIVA  (Grupo 4)</t>
  </si>
  <si>
    <t>4.1</t>
  </si>
  <si>
    <t>D-05</t>
  </si>
  <si>
    <t>Mesa de centro</t>
  </si>
  <si>
    <t>4.2</t>
  </si>
  <si>
    <t>D-06</t>
  </si>
  <si>
    <t>Mesa auxiliar</t>
  </si>
  <si>
    <t>4.3</t>
  </si>
  <si>
    <t>M-07</t>
  </si>
  <si>
    <t>Mesa de juntas (14p)</t>
  </si>
  <si>
    <t>4.4</t>
  </si>
  <si>
    <t>E-01</t>
  </si>
  <si>
    <t>4.5</t>
  </si>
  <si>
    <t>M-05</t>
  </si>
  <si>
    <t>Mesa de juntas (8 personas)</t>
  </si>
  <si>
    <t>4.6</t>
  </si>
  <si>
    <t>D-02</t>
  </si>
  <si>
    <t>4.7</t>
  </si>
  <si>
    <t>E-05</t>
  </si>
  <si>
    <t>Escritorio modular (4 p.)</t>
  </si>
  <si>
    <t>4.8</t>
  </si>
  <si>
    <t>M-08</t>
  </si>
  <si>
    <t>Mesa de reunion (3p)</t>
  </si>
  <si>
    <t>4.9</t>
  </si>
  <si>
    <t>M-09</t>
  </si>
  <si>
    <t>Mesa modular</t>
  </si>
  <si>
    <t>4.10</t>
  </si>
  <si>
    <t>E-02</t>
  </si>
  <si>
    <t xml:space="preserve">Escritorio </t>
  </si>
  <si>
    <t>4.11</t>
  </si>
  <si>
    <t>M-06</t>
  </si>
  <si>
    <t>Mesa de juntas (6 p.)</t>
  </si>
  <si>
    <t>4.12</t>
  </si>
  <si>
    <t>E-04</t>
  </si>
  <si>
    <t>Escritorio Secretaria</t>
  </si>
  <si>
    <t>4.13</t>
  </si>
  <si>
    <t>E-03</t>
  </si>
  <si>
    <t>4.14</t>
  </si>
  <si>
    <t>E-06</t>
  </si>
  <si>
    <t>Escritorio (4 puestos)</t>
  </si>
  <si>
    <t>5. SILLAS ZONA ADMINISTRATIVA  (Grupo 5)</t>
  </si>
  <si>
    <t>5.1</t>
  </si>
  <si>
    <t>S-02</t>
  </si>
  <si>
    <t>Silla de Juntas</t>
  </si>
  <si>
    <t>5.2</t>
  </si>
  <si>
    <t>S-04</t>
  </si>
  <si>
    <t>Silla decano</t>
  </si>
  <si>
    <t>5.3</t>
  </si>
  <si>
    <t>S-03</t>
  </si>
  <si>
    <t>6. MUEBLES VARIOS ZONA ADMINISTRATIVA  (Grupo 6)</t>
  </si>
  <si>
    <t>6.1</t>
  </si>
  <si>
    <t>D-04</t>
  </si>
  <si>
    <t>Sofa (3 puestos)</t>
  </si>
  <si>
    <t>6.2</t>
  </si>
  <si>
    <t>D-09</t>
  </si>
  <si>
    <t>Barra café madera</t>
  </si>
  <si>
    <t>6.3</t>
  </si>
  <si>
    <t>D-10</t>
  </si>
  <si>
    <t>Barra café (2) Corian</t>
  </si>
  <si>
    <t>6.4</t>
  </si>
  <si>
    <t>D-07</t>
  </si>
  <si>
    <t xml:space="preserve">Mueble televisor 100" </t>
  </si>
  <si>
    <t>6.5</t>
  </si>
  <si>
    <t>D-08</t>
  </si>
  <si>
    <t>Mueble televisor 100" (2)</t>
  </si>
  <si>
    <t>6.6</t>
  </si>
  <si>
    <t>D-01</t>
  </si>
  <si>
    <t>Sofa</t>
  </si>
  <si>
    <t>6.7</t>
  </si>
  <si>
    <t>D-03</t>
  </si>
  <si>
    <t>Mueble T.V.</t>
  </si>
  <si>
    <t>6.8</t>
  </si>
  <si>
    <t>S-05</t>
  </si>
  <si>
    <t>Tandem (3p)</t>
  </si>
  <si>
    <t>6.9</t>
  </si>
  <si>
    <t>S-06</t>
  </si>
  <si>
    <t>Tandem (2p)</t>
  </si>
  <si>
    <t>6.10</t>
  </si>
  <si>
    <t>D-22</t>
  </si>
  <si>
    <t>Gabeta alta</t>
  </si>
  <si>
    <t>6.11</t>
  </si>
  <si>
    <t>7. ENCHAPES  (Grupo 7)</t>
  </si>
  <si>
    <t>7.1</t>
  </si>
  <si>
    <t>IVA 16%</t>
  </si>
  <si>
    <t>Total</t>
  </si>
  <si>
    <t>PRESUPUETO GENERAL</t>
  </si>
  <si>
    <t>ANEXO 8B OFERTA ECONOMICA DETALLADA</t>
  </si>
  <si>
    <t>Escritorio</t>
  </si>
  <si>
    <t>D16</t>
  </si>
  <si>
    <t>D-16</t>
  </si>
  <si>
    <t>Repisa computo (1)</t>
  </si>
  <si>
    <t>D30</t>
  </si>
  <si>
    <t>D-30</t>
  </si>
  <si>
    <t>Mueble Nichos</t>
  </si>
  <si>
    <t>6.12</t>
  </si>
  <si>
    <t>F-01</t>
  </si>
  <si>
    <t>F-02</t>
  </si>
  <si>
    <t>F-03</t>
  </si>
  <si>
    <t>F-04</t>
  </si>
  <si>
    <t>F-05</t>
  </si>
  <si>
    <t>F-06</t>
  </si>
  <si>
    <t>F-07</t>
  </si>
  <si>
    <t>F-08</t>
  </si>
  <si>
    <t>F-09</t>
  </si>
  <si>
    <t>F-10</t>
  </si>
  <si>
    <t>F-11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</si>
  <si>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</si>
  <si>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</si>
  <si>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</si>
  <si>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</si>
  <si>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</si>
  <si>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</si>
  <si>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</si>
  <si>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</si>
  <si>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</si>
  <si>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</si>
  <si>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D-31</t>
  </si>
  <si>
    <t>Recepcion</t>
  </si>
  <si>
    <r>
      <t>Razón Social del Oferente (</t>
    </r>
    <r>
      <rPr>
        <sz val="9"/>
        <color indexed="8"/>
        <rFont val="Arial"/>
        <family val="2"/>
      </rPr>
      <t>CON-BOG-</t>
    </r>
    <r>
      <rPr>
        <sz val="9"/>
        <color indexed="10"/>
        <rFont val="Arial"/>
        <family val="2"/>
      </rPr>
      <t>007</t>
    </r>
    <r>
      <rPr>
        <sz val="9"/>
        <color indexed="8"/>
        <rFont val="Arial"/>
        <family val="2"/>
      </rPr>
      <t>-2014)</t>
    </r>
  </si>
  <si>
    <r>
      <t>Razón Social del Oferente                    (CON</t>
    </r>
    <r>
      <rPr>
        <sz val="9"/>
        <color indexed="8"/>
        <rFont val="Arial"/>
        <family val="2"/>
      </rPr>
      <t>-BOG-</t>
    </r>
    <r>
      <rPr>
        <sz val="9"/>
        <color indexed="10"/>
        <rFont val="Arial"/>
        <family val="2"/>
      </rPr>
      <t>007</t>
    </r>
    <r>
      <rPr>
        <sz val="9"/>
        <color indexed="8"/>
        <rFont val="Arial"/>
        <family val="2"/>
      </rPr>
      <t>-2014)</t>
    </r>
  </si>
  <si>
    <t>ENCHAPES</t>
  </si>
  <si>
    <t>CODIGO</t>
  </si>
  <si>
    <t>Alto (m)</t>
  </si>
  <si>
    <t>Ancho(m)</t>
  </si>
  <si>
    <t>Area(m2)</t>
  </si>
  <si>
    <t>Valor m2</t>
  </si>
  <si>
    <t>TOTAL CON IVA (16%)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</si>
</sst>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\ #,##0.00"/>
    <numFmt numFmtId="187" formatCode="&quot;$&quot;\ #,##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240A]d&quot; de &quot;mmmm&quot; de &quot;yyyy;@"/>
    <numFmt numFmtId="193" formatCode="_ * #,##0.0_ ;_ * \-#,##0.0_ ;_ * &quot;-&quot;??_ ;_ @_ "/>
    <numFmt numFmtId="194" formatCode="#,##0.000000"/>
    <numFmt numFmtId="195" formatCode="#,##0.00000"/>
    <numFmt numFmtId="196" formatCode="#,##0.0000"/>
    <numFmt numFmtId="197" formatCode="#,##0.000"/>
    <numFmt numFmtId="198" formatCode="&quot;$&quot;#,##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0"/>
      <color indexed="8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i/>
      <sz val="9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Browallia New"/>
      <family val="2"/>
    </font>
    <font>
      <sz val="10"/>
      <color indexed="8"/>
      <name val="Browallia New"/>
      <family val="2"/>
    </font>
    <font>
      <sz val="11"/>
      <color indexed="8"/>
      <name val="Browallia New"/>
      <family val="2"/>
    </font>
    <font>
      <sz val="9"/>
      <color indexed="8"/>
      <name val="Browallia Ne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Browallia New"/>
      <family val="2"/>
    </font>
    <font>
      <sz val="11"/>
      <color theme="1"/>
      <name val="Browallia New"/>
      <family val="2"/>
    </font>
    <font>
      <sz val="9"/>
      <color theme="1"/>
      <name val="Browallia New"/>
      <family val="2"/>
    </font>
    <font>
      <sz val="10"/>
      <color theme="1"/>
      <name val="Browallia Ne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24" fillId="23" borderId="0" applyNumberFormat="0" applyBorder="0" applyAlignment="0" applyProtection="0"/>
    <xf numFmtId="0" fontId="37" fillId="24" borderId="1" applyNumberFormat="0" applyAlignment="0" applyProtection="0"/>
    <xf numFmtId="0" fontId="38" fillId="2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7" borderId="1" applyNumberFormat="0" applyAlignment="0" applyProtection="0"/>
    <xf numFmtId="0" fontId="42" fillId="0" borderId="6" applyNumberFormat="0" applyFill="0" applyAlignment="0" applyProtection="0"/>
    <xf numFmtId="0" fontId="43" fillId="28" borderId="0" applyNumberFormat="0" applyBorder="0" applyAlignment="0" applyProtection="0"/>
    <xf numFmtId="0" fontId="1" fillId="29" borderId="7" applyNumberFormat="0" applyFont="0" applyAlignment="0" applyProtection="0"/>
    <xf numFmtId="0" fontId="44" fillId="24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30" borderId="10" xfId="0" applyFont="1" applyFill="1" applyBorder="1" applyAlignment="1">
      <alignment vertical="center" wrapText="1"/>
    </xf>
    <xf numFmtId="0" fontId="7" fillId="3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 wrapText="1"/>
    </xf>
    <xf numFmtId="0" fontId="47" fillId="24" borderId="14" xfId="0" applyFont="1" applyFill="1" applyBorder="1" applyAlignment="1">
      <alignment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31" borderId="10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vertical="center" wrapText="1"/>
    </xf>
    <xf numFmtId="0" fontId="8" fillId="0" borderId="0" xfId="0" applyFont="1" applyAlignment="1">
      <alignment horizontal="justify" wrapText="1"/>
    </xf>
    <xf numFmtId="0" fontId="47" fillId="0" borderId="0" xfId="0" applyFont="1" applyAlignment="1">
      <alignment wrapText="1"/>
    </xf>
    <xf numFmtId="0" fontId="8" fillId="0" borderId="0" xfId="0" applyFont="1" applyAlignment="1">
      <alignment horizontal="justify"/>
    </xf>
    <xf numFmtId="0" fontId="47" fillId="0" borderId="0" xfId="0" applyFont="1" applyAlignment="1">
      <alignment/>
    </xf>
    <xf numFmtId="2" fontId="8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 horizontal="center"/>
    </xf>
    <xf numFmtId="4" fontId="47" fillId="0" borderId="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4" fontId="47" fillId="0" borderId="0" xfId="0" applyNumberFormat="1" applyFont="1" applyAlignment="1">
      <alignment/>
    </xf>
    <xf numFmtId="3" fontId="47" fillId="0" borderId="0" xfId="0" applyNumberFormat="1" applyFont="1" applyFill="1" applyBorder="1" applyAlignment="1">
      <alignment horizontal="center"/>
    </xf>
    <xf numFmtId="4" fontId="47" fillId="0" borderId="0" xfId="0" applyNumberFormat="1" applyFont="1" applyFill="1" applyAlignment="1">
      <alignment/>
    </xf>
    <xf numFmtId="3" fontId="9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left" wrapText="1"/>
    </xf>
    <xf numFmtId="0" fontId="14" fillId="32" borderId="0" xfId="0" applyFont="1" applyFill="1" applyAlignment="1">
      <alignment horizontal="left"/>
    </xf>
    <xf numFmtId="4" fontId="14" fillId="32" borderId="0" xfId="0" applyNumberFormat="1" applyFont="1" applyFill="1" applyBorder="1" applyAlignment="1">
      <alignment horizontal="left" wrapText="1"/>
    </xf>
    <xf numFmtId="3" fontId="47" fillId="0" borderId="0" xfId="0" applyNumberFormat="1" applyFont="1" applyAlignment="1">
      <alignment horizontal="center"/>
    </xf>
    <xf numFmtId="3" fontId="15" fillId="0" borderId="0" xfId="0" applyNumberFormat="1" applyFont="1" applyBorder="1" applyAlignment="1">
      <alignment horizontal="center"/>
    </xf>
    <xf numFmtId="4" fontId="16" fillId="32" borderId="0" xfId="0" applyNumberFormat="1" applyFont="1" applyFill="1" applyBorder="1" applyAlignment="1">
      <alignment horizontal="left" wrapText="1"/>
    </xf>
    <xf numFmtId="4" fontId="16" fillId="0" borderId="0" xfId="0" applyNumberFormat="1" applyFont="1" applyAlignment="1">
      <alignment/>
    </xf>
    <xf numFmtId="4" fontId="47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Alignment="1">
      <alignment/>
    </xf>
    <xf numFmtId="0" fontId="47" fillId="0" borderId="0" xfId="0" applyFont="1" applyBorder="1" applyAlignment="1">
      <alignment vertical="center" wrapText="1"/>
    </xf>
    <xf numFmtId="0" fontId="48" fillId="0" borderId="17" xfId="0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7" fillId="0" borderId="18" xfId="0" applyFont="1" applyFill="1" applyBorder="1" applyAlignment="1">
      <alignment/>
    </xf>
    <xf numFmtId="0" fontId="48" fillId="0" borderId="19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/>
    </xf>
    <xf numFmtId="186" fontId="47" fillId="0" borderId="10" xfId="0" applyNumberFormat="1" applyFont="1" applyFill="1" applyBorder="1" applyAlignment="1">
      <alignment horizontal="right"/>
    </xf>
    <xf numFmtId="44" fontId="47" fillId="0" borderId="18" xfId="44" applyNumberFormat="1" applyFont="1" applyFill="1" applyBorder="1" applyAlignment="1">
      <alignment/>
    </xf>
    <xf numFmtId="186" fontId="47" fillId="0" borderId="10" xfId="0" applyNumberFormat="1" applyFont="1" applyFill="1" applyBorder="1" applyAlignment="1">
      <alignment/>
    </xf>
    <xf numFmtId="0" fontId="48" fillId="0" borderId="23" xfId="0" applyFont="1" applyFill="1" applyBorder="1" applyAlignment="1">
      <alignment horizontal="center"/>
    </xf>
    <xf numFmtId="0" fontId="47" fillId="0" borderId="24" xfId="0" applyFont="1" applyFill="1" applyBorder="1" applyAlignment="1">
      <alignment horizontal="center"/>
    </xf>
    <xf numFmtId="0" fontId="47" fillId="0" borderId="24" xfId="0" applyFont="1" applyFill="1" applyBorder="1" applyAlignment="1">
      <alignment/>
    </xf>
    <xf numFmtId="44" fontId="48" fillId="0" borderId="25" xfId="44" applyNumberFormat="1" applyFont="1" applyFill="1" applyBorder="1" applyAlignment="1">
      <alignment/>
    </xf>
    <xf numFmtId="0" fontId="47" fillId="0" borderId="21" xfId="0" applyFont="1" applyFill="1" applyBorder="1" applyAlignment="1">
      <alignment horizontal="center"/>
    </xf>
    <xf numFmtId="186" fontId="47" fillId="0" borderId="21" xfId="0" applyNumberFormat="1" applyFont="1" applyFill="1" applyBorder="1" applyAlignment="1">
      <alignment/>
    </xf>
    <xf numFmtId="44" fontId="47" fillId="0" borderId="22" xfId="44" applyNumberFormat="1" applyFont="1" applyFill="1" applyBorder="1" applyAlignment="1">
      <alignment/>
    </xf>
    <xf numFmtId="0" fontId="47" fillId="0" borderId="26" xfId="0" applyFont="1" applyFill="1" applyBorder="1" applyAlignment="1">
      <alignment horizontal="center"/>
    </xf>
    <xf numFmtId="0" fontId="47" fillId="0" borderId="27" xfId="0" applyFont="1" applyFill="1" applyBorder="1" applyAlignment="1">
      <alignment/>
    </xf>
    <xf numFmtId="0" fontId="47" fillId="0" borderId="28" xfId="0" applyFont="1" applyFill="1" applyBorder="1" applyAlignment="1">
      <alignment horizontal="center"/>
    </xf>
    <xf numFmtId="44" fontId="47" fillId="0" borderId="20" xfId="44" applyNumberFormat="1" applyFont="1" applyFill="1" applyBorder="1" applyAlignment="1">
      <alignment/>
    </xf>
    <xf numFmtId="0" fontId="48" fillId="0" borderId="29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186" fontId="48" fillId="0" borderId="30" xfId="0" applyNumberFormat="1" applyFont="1" applyFill="1" applyBorder="1" applyAlignment="1">
      <alignment/>
    </xf>
    <xf numFmtId="44" fontId="48" fillId="0" borderId="31" xfId="44" applyNumberFormat="1" applyFont="1" applyFill="1" applyBorder="1" applyAlignment="1">
      <alignment/>
    </xf>
    <xf numFmtId="186" fontId="47" fillId="0" borderId="12" xfId="0" applyNumberFormat="1" applyFont="1" applyFill="1" applyBorder="1" applyAlignment="1">
      <alignment/>
    </xf>
    <xf numFmtId="0" fontId="48" fillId="0" borderId="32" xfId="0" applyFont="1" applyFill="1" applyBorder="1" applyAlignment="1">
      <alignment horizontal="center"/>
    </xf>
    <xf numFmtId="186" fontId="48" fillId="0" borderId="33" xfId="0" applyNumberFormat="1" applyFont="1" applyFill="1" applyBorder="1" applyAlignment="1">
      <alignment/>
    </xf>
    <xf numFmtId="44" fontId="48" fillId="0" borderId="34" xfId="44" applyNumberFormat="1" applyFont="1" applyFill="1" applyBorder="1" applyAlignment="1">
      <alignment/>
    </xf>
    <xf numFmtId="0" fontId="47" fillId="0" borderId="35" xfId="0" applyFont="1" applyFill="1" applyBorder="1" applyAlignment="1">
      <alignment horizontal="center"/>
    </xf>
    <xf numFmtId="186" fontId="47" fillId="0" borderId="36" xfId="0" applyNumberFormat="1" applyFont="1" applyFill="1" applyBorder="1" applyAlignment="1">
      <alignment/>
    </xf>
    <xf numFmtId="44" fontId="47" fillId="0" borderId="31" xfId="44" applyNumberFormat="1" applyFont="1" applyFill="1" applyBorder="1" applyAlignment="1">
      <alignment/>
    </xf>
    <xf numFmtId="0" fontId="48" fillId="0" borderId="37" xfId="0" applyFont="1" applyFill="1" applyBorder="1" applyAlignment="1">
      <alignment horizontal="center"/>
    </xf>
    <xf numFmtId="186" fontId="47" fillId="0" borderId="11" xfId="0" applyNumberFormat="1" applyFont="1" applyFill="1" applyBorder="1" applyAlignment="1">
      <alignment/>
    </xf>
    <xf numFmtId="186" fontId="48" fillId="0" borderId="38" xfId="0" applyNumberFormat="1" applyFont="1" applyFill="1" applyBorder="1" applyAlignment="1">
      <alignment/>
    </xf>
    <xf numFmtId="44" fontId="48" fillId="0" borderId="39" xfId="44" applyNumberFormat="1" applyFont="1" applyFill="1" applyBorder="1" applyAlignment="1">
      <alignment/>
    </xf>
    <xf numFmtId="0" fontId="48" fillId="0" borderId="40" xfId="0" applyFont="1" applyFill="1" applyBorder="1" applyAlignment="1">
      <alignment horizontal="center"/>
    </xf>
    <xf numFmtId="0" fontId="47" fillId="0" borderId="28" xfId="0" applyFont="1" applyFill="1" applyBorder="1" applyAlignment="1">
      <alignment/>
    </xf>
    <xf numFmtId="0" fontId="48" fillId="0" borderId="41" xfId="0" applyFont="1" applyFill="1" applyBorder="1" applyAlignment="1">
      <alignment/>
    </xf>
    <xf numFmtId="44" fontId="48" fillId="0" borderId="22" xfId="44" applyNumberFormat="1" applyFont="1" applyFill="1" applyBorder="1" applyAlignment="1">
      <alignment/>
    </xf>
    <xf numFmtId="0" fontId="48" fillId="0" borderId="17" xfId="0" applyFont="1" applyFill="1" applyBorder="1" applyAlignment="1">
      <alignment/>
    </xf>
    <xf numFmtId="44" fontId="48" fillId="0" borderId="18" xfId="44" applyNumberFormat="1" applyFont="1" applyFill="1" applyBorder="1" applyAlignment="1">
      <alignment/>
    </xf>
    <xf numFmtId="0" fontId="48" fillId="0" borderId="40" xfId="0" applyFont="1" applyFill="1" applyBorder="1" applyAlignment="1">
      <alignment/>
    </xf>
    <xf numFmtId="0" fontId="48" fillId="0" borderId="19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186" fontId="47" fillId="0" borderId="42" xfId="0" applyNumberFormat="1" applyFont="1" applyFill="1" applyBorder="1" applyAlignment="1">
      <alignment/>
    </xf>
    <xf numFmtId="44" fontId="47" fillId="0" borderId="43" xfId="44" applyNumberFormat="1" applyFont="1" applyFill="1" applyBorder="1" applyAlignment="1">
      <alignment/>
    </xf>
    <xf numFmtId="0" fontId="47" fillId="0" borderId="44" xfId="0" applyFont="1" applyFill="1" applyBorder="1" applyAlignment="1">
      <alignment horizontal="center"/>
    </xf>
    <xf numFmtId="0" fontId="48" fillId="0" borderId="45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186" fontId="49" fillId="0" borderId="21" xfId="0" applyNumberFormat="1" applyFont="1" applyFill="1" applyBorder="1" applyAlignment="1">
      <alignment horizontal="center"/>
    </xf>
    <xf numFmtId="186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46" xfId="0" applyFont="1" applyFill="1" applyBorder="1" applyAlignment="1">
      <alignment horizontal="center" vertical="center" wrapText="1"/>
    </xf>
    <xf numFmtId="0" fontId="51" fillId="0" borderId="47" xfId="0" applyFont="1" applyFill="1" applyBorder="1" applyAlignment="1">
      <alignment/>
    </xf>
    <xf numFmtId="186" fontId="51" fillId="0" borderId="10" xfId="0" applyNumberFormat="1" applyFont="1" applyFill="1" applyBorder="1" applyAlignment="1">
      <alignment/>
    </xf>
    <xf numFmtId="186" fontId="51" fillId="0" borderId="18" xfId="0" applyNumberFormat="1" applyFont="1" applyFill="1" applyBorder="1" applyAlignment="1">
      <alignment/>
    </xf>
    <xf numFmtId="0" fontId="51" fillId="0" borderId="23" xfId="0" applyFont="1" applyFill="1" applyBorder="1" applyAlignment="1">
      <alignment/>
    </xf>
    <xf numFmtId="186" fontId="51" fillId="0" borderId="28" xfId="0" applyNumberFormat="1" applyFont="1" applyFill="1" applyBorder="1" applyAlignment="1">
      <alignment/>
    </xf>
    <xf numFmtId="186" fontId="51" fillId="0" borderId="2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 wrapText="1"/>
    </xf>
    <xf numFmtId="170" fontId="50" fillId="0" borderId="0" xfId="44" applyFont="1" applyFill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3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30" borderId="48" xfId="0" applyFont="1" applyFill="1" applyBorder="1" applyAlignment="1">
      <alignment horizontal="center" vertical="center" wrapText="1"/>
    </xf>
    <xf numFmtId="0" fontId="7" fillId="30" borderId="49" xfId="0" applyFont="1" applyFill="1" applyBorder="1" applyAlignment="1">
      <alignment horizontal="center" vertical="center" wrapText="1"/>
    </xf>
    <xf numFmtId="0" fontId="7" fillId="30" borderId="11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30" borderId="48" xfId="0" applyFont="1" applyFill="1" applyBorder="1" applyAlignment="1">
      <alignment vertical="center" wrapText="1"/>
    </xf>
    <xf numFmtId="0" fontId="7" fillId="30" borderId="49" xfId="0" applyFont="1" applyFill="1" applyBorder="1" applyAlignment="1">
      <alignment vertical="center" wrapText="1"/>
    </xf>
    <xf numFmtId="0" fontId="7" fillId="30" borderId="11" xfId="0" applyFont="1" applyFill="1" applyBorder="1" applyAlignment="1">
      <alignment vertical="center" wrapText="1"/>
    </xf>
    <xf numFmtId="0" fontId="8" fillId="0" borderId="0" xfId="0" applyFont="1" applyAlignment="1">
      <alignment horizontal="justify" wrapText="1"/>
    </xf>
    <xf numFmtId="0" fontId="10" fillId="0" borderId="15" xfId="0" applyFont="1" applyBorder="1" applyAlignment="1">
      <alignment horizontal="justify" vertical="top" wrapText="1"/>
    </xf>
    <xf numFmtId="0" fontId="10" fillId="2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10" fillId="0" borderId="10" xfId="0" applyFont="1" applyBorder="1" applyAlignment="1">
      <alignment horizontal="justify" vertical="top" wrapText="1"/>
    </xf>
    <xf numFmtId="0" fontId="6" fillId="0" borderId="0" xfId="0" applyFont="1" applyAlignment="1">
      <alignment horizontal="center" vertical="center" wrapText="1"/>
    </xf>
    <xf numFmtId="4" fontId="10" fillId="0" borderId="50" xfId="0" applyNumberFormat="1" applyFont="1" applyBorder="1" applyAlignment="1">
      <alignment horizontal="center"/>
    </xf>
    <xf numFmtId="4" fontId="10" fillId="0" borderId="51" xfId="0" applyNumberFormat="1" applyFont="1" applyBorder="1" applyAlignment="1">
      <alignment horizontal="center"/>
    </xf>
    <xf numFmtId="4" fontId="10" fillId="0" borderId="52" xfId="0" applyNumberFormat="1" applyFont="1" applyBorder="1" applyAlignment="1">
      <alignment horizontal="center"/>
    </xf>
    <xf numFmtId="0" fontId="10" fillId="0" borderId="48" xfId="0" applyFont="1" applyBorder="1" applyAlignment="1">
      <alignment horizontal="left" vertical="top" wrapText="1"/>
    </xf>
    <xf numFmtId="0" fontId="10" fillId="0" borderId="49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justify" vertical="top" wrapText="1"/>
    </xf>
    <xf numFmtId="3" fontId="10" fillId="0" borderId="50" xfId="0" applyNumberFormat="1" applyFont="1" applyBorder="1" applyAlignment="1">
      <alignment horizontal="center"/>
    </xf>
    <xf numFmtId="3" fontId="10" fillId="0" borderId="51" xfId="0" applyNumberFormat="1" applyFont="1" applyBorder="1" applyAlignment="1">
      <alignment horizontal="center"/>
    </xf>
    <xf numFmtId="3" fontId="10" fillId="0" borderId="52" xfId="0" applyNumberFormat="1" applyFont="1" applyBorder="1" applyAlignment="1">
      <alignment horizontal="center"/>
    </xf>
    <xf numFmtId="0" fontId="8" fillId="0" borderId="0" xfId="0" applyFont="1" applyBorder="1" applyAlignment="1">
      <alignment horizontal="justify" wrapText="1"/>
    </xf>
    <xf numFmtId="186" fontId="52" fillId="0" borderId="10" xfId="0" applyNumberFormat="1" applyFont="1" applyFill="1" applyBorder="1" applyAlignment="1">
      <alignment horizontal="center"/>
    </xf>
    <xf numFmtId="186" fontId="49" fillId="0" borderId="21" xfId="0" applyNumberFormat="1" applyFont="1" applyFill="1" applyBorder="1" applyAlignment="1">
      <alignment horizontal="center"/>
    </xf>
    <xf numFmtId="186" fontId="49" fillId="0" borderId="22" xfId="0" applyNumberFormat="1" applyFont="1" applyFill="1" applyBorder="1" applyAlignment="1">
      <alignment horizontal="center"/>
    </xf>
    <xf numFmtId="0" fontId="48" fillId="0" borderId="53" xfId="0" applyFont="1" applyFill="1" applyBorder="1" applyAlignment="1">
      <alignment horizontal="left"/>
    </xf>
    <xf numFmtId="0" fontId="48" fillId="0" borderId="54" xfId="0" applyFont="1" applyFill="1" applyBorder="1" applyAlignment="1">
      <alignment horizontal="left"/>
    </xf>
    <xf numFmtId="0" fontId="48" fillId="0" borderId="55" xfId="0" applyFont="1" applyFill="1" applyBorder="1" applyAlignment="1">
      <alignment horizontal="left"/>
    </xf>
    <xf numFmtId="0" fontId="48" fillId="0" borderId="41" xfId="0" applyFont="1" applyFill="1" applyBorder="1" applyAlignment="1">
      <alignment horizontal="left"/>
    </xf>
    <xf numFmtId="0" fontId="48" fillId="0" borderId="21" xfId="0" applyFont="1" applyFill="1" applyBorder="1" applyAlignment="1">
      <alignment horizontal="left"/>
    </xf>
    <xf numFmtId="0" fontId="48" fillId="0" borderId="56" xfId="0" applyFont="1" applyFill="1" applyBorder="1" applyAlignment="1">
      <alignment horizontal="left"/>
    </xf>
    <xf numFmtId="0" fontId="48" fillId="0" borderId="36" xfId="0" applyFont="1" applyFill="1" applyBorder="1" applyAlignment="1">
      <alignment horizontal="left"/>
    </xf>
    <xf numFmtId="0" fontId="48" fillId="0" borderId="57" xfId="0" applyFont="1" applyFill="1" applyBorder="1" applyAlignment="1">
      <alignment horizontal="left"/>
    </xf>
    <xf numFmtId="0" fontId="48" fillId="0" borderId="56" xfId="0" applyFont="1" applyFill="1" applyBorder="1" applyAlignment="1">
      <alignment horizontal="center"/>
    </xf>
    <xf numFmtId="0" fontId="48" fillId="0" borderId="36" xfId="0" applyFont="1" applyFill="1" applyBorder="1" applyAlignment="1">
      <alignment horizontal="center"/>
    </xf>
    <xf numFmtId="0" fontId="48" fillId="0" borderId="31" xfId="0" applyFont="1" applyFill="1" applyBorder="1" applyAlignment="1">
      <alignment horizontal="center"/>
    </xf>
    <xf numFmtId="0" fontId="48" fillId="0" borderId="45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58" xfId="0" applyFont="1" applyFill="1" applyBorder="1" applyAlignment="1">
      <alignment horizontal="center"/>
    </xf>
    <xf numFmtId="0" fontId="47" fillId="0" borderId="45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58" xfId="0" applyFont="1" applyFill="1" applyBorder="1" applyAlignment="1">
      <alignment horizontal="center"/>
    </xf>
    <xf numFmtId="17" fontId="47" fillId="0" borderId="4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view="pageBreakPreview" zoomScale="60" zoomScalePageLayoutView="0" workbookViewId="0" topLeftCell="A1">
      <selection activeCell="P23" sqref="P23"/>
    </sheetView>
  </sheetViews>
  <sheetFormatPr defaultColWidth="11.00390625" defaultRowHeight="15"/>
  <cols>
    <col min="1" max="1" width="11.00390625" style="1" customWidth="1"/>
    <col min="2" max="2" width="5.57421875" style="1" customWidth="1"/>
    <col min="3" max="3" width="21.140625" style="1" customWidth="1"/>
    <col min="4" max="4" width="18.00390625" style="1" customWidth="1"/>
    <col min="5" max="9" width="17.28125" style="1" customWidth="1"/>
    <col min="10" max="10" width="19.8515625" style="1" customWidth="1"/>
    <col min="11" max="16384" width="11.00390625" style="1" customWidth="1"/>
  </cols>
  <sheetData>
    <row r="2" spans="2:10" ht="15">
      <c r="B2" s="123" t="s">
        <v>51</v>
      </c>
      <c r="C2" s="123"/>
      <c r="D2" s="123"/>
      <c r="E2" s="123"/>
      <c r="F2" s="123"/>
      <c r="G2" s="123"/>
      <c r="H2" s="123"/>
      <c r="I2" s="123"/>
      <c r="J2" s="123"/>
    </row>
    <row r="3" spans="2:10" ht="15">
      <c r="B3" s="123" t="s">
        <v>10</v>
      </c>
      <c r="C3" s="123"/>
      <c r="D3" s="123"/>
      <c r="E3" s="123"/>
      <c r="F3" s="123"/>
      <c r="G3" s="123"/>
      <c r="H3" s="123"/>
      <c r="I3" s="123"/>
      <c r="J3" s="123"/>
    </row>
    <row r="4" spans="2:10" ht="15">
      <c r="B4" s="7"/>
      <c r="C4" s="8"/>
      <c r="D4" s="8"/>
      <c r="E4" s="8"/>
      <c r="F4" s="8"/>
      <c r="G4" s="8"/>
      <c r="H4" s="8"/>
      <c r="I4" s="8"/>
      <c r="J4" s="8"/>
    </row>
    <row r="5" spans="2:10" ht="51" customHeight="1">
      <c r="B5" s="122" t="s">
        <v>60</v>
      </c>
      <c r="C5" s="122"/>
      <c r="D5" s="122"/>
      <c r="E5" s="122"/>
      <c r="F5" s="122"/>
      <c r="G5" s="122"/>
      <c r="H5" s="122"/>
      <c r="I5" s="122"/>
      <c r="J5" s="122"/>
    </row>
    <row r="6" spans="2:10" ht="15">
      <c r="B6" s="5"/>
      <c r="C6" s="8"/>
      <c r="D6" s="8"/>
      <c r="E6" s="8"/>
      <c r="F6" s="8"/>
      <c r="G6" s="8"/>
      <c r="H6" s="8"/>
      <c r="I6" s="8"/>
      <c r="J6" s="8"/>
    </row>
    <row r="7" spans="2:10" ht="24" customHeight="1">
      <c r="B7" s="125" t="s">
        <v>83</v>
      </c>
      <c r="C7" s="125"/>
      <c r="D7" s="127"/>
      <c r="E7" s="128"/>
      <c r="F7" s="128"/>
      <c r="G7" s="128"/>
      <c r="H7" s="129"/>
      <c r="I7" s="4"/>
      <c r="J7" s="3" t="s">
        <v>7</v>
      </c>
    </row>
    <row r="8" spans="2:10" ht="27.75" customHeight="1">
      <c r="B8" s="125" t="s">
        <v>8</v>
      </c>
      <c r="C8" s="125"/>
      <c r="D8" s="127"/>
      <c r="E8" s="128"/>
      <c r="F8" s="128"/>
      <c r="G8" s="128"/>
      <c r="H8" s="129"/>
      <c r="I8" s="4"/>
      <c r="J8" s="3" t="s">
        <v>9</v>
      </c>
    </row>
    <row r="9" spans="2:10" ht="15">
      <c r="B9" s="5"/>
      <c r="C9" s="8"/>
      <c r="D9" s="8"/>
      <c r="E9" s="8"/>
      <c r="F9" s="8"/>
      <c r="G9" s="8"/>
      <c r="H9" s="8"/>
      <c r="I9" s="8"/>
      <c r="J9" s="8"/>
    </row>
    <row r="10" spans="2:10" ht="31.5" customHeight="1">
      <c r="B10" s="124" t="s">
        <v>11</v>
      </c>
      <c r="C10" s="124"/>
      <c r="D10" s="124"/>
      <c r="E10" s="124"/>
      <c r="F10" s="124"/>
      <c r="G10" s="124"/>
      <c r="H10" s="124"/>
      <c r="I10" s="124"/>
      <c r="J10" s="124"/>
    </row>
    <row r="11" spans="2:10" ht="23.25" customHeight="1">
      <c r="B11" s="124" t="s">
        <v>62</v>
      </c>
      <c r="C11" s="124"/>
      <c r="D11" s="124"/>
      <c r="E11" s="124"/>
      <c r="F11" s="124"/>
      <c r="G11" s="124"/>
      <c r="H11" s="124"/>
      <c r="I11" s="124"/>
      <c r="J11" s="124"/>
    </row>
    <row r="12" spans="2:10" ht="15">
      <c r="B12" s="5"/>
      <c r="C12" s="8"/>
      <c r="D12" s="8"/>
      <c r="E12" s="8"/>
      <c r="F12" s="8"/>
      <c r="G12" s="8"/>
      <c r="H12" s="8"/>
      <c r="I12" s="8"/>
      <c r="J12" s="8"/>
    </row>
    <row r="13" spans="2:10" ht="15" customHeight="1">
      <c r="B13" s="126"/>
      <c r="C13" s="126" t="s">
        <v>1</v>
      </c>
      <c r="D13" s="126" t="s">
        <v>2</v>
      </c>
      <c r="E13" s="126"/>
      <c r="F13" s="126"/>
      <c r="G13" s="126"/>
      <c r="H13" s="126"/>
      <c r="I13" s="126"/>
      <c r="J13" s="126"/>
    </row>
    <row r="14" spans="2:10" ht="15">
      <c r="B14" s="126"/>
      <c r="C14" s="126"/>
      <c r="D14" s="126" t="s">
        <v>3</v>
      </c>
      <c r="E14" s="126"/>
      <c r="F14" s="126"/>
      <c r="G14" s="126"/>
      <c r="H14" s="126"/>
      <c r="I14" s="126"/>
      <c r="J14" s="126"/>
    </row>
    <row r="15" spans="2:10" ht="44.25" customHeight="1">
      <c r="B15" s="126"/>
      <c r="C15" s="126"/>
      <c r="D15" s="10" t="s">
        <v>64</v>
      </c>
      <c r="E15" s="10" t="s">
        <v>65</v>
      </c>
      <c r="F15" s="10" t="s">
        <v>66</v>
      </c>
      <c r="G15" s="10" t="s">
        <v>67</v>
      </c>
      <c r="H15" s="10" t="s">
        <v>68</v>
      </c>
      <c r="I15" s="10" t="s">
        <v>69</v>
      </c>
      <c r="J15" s="10" t="s">
        <v>70</v>
      </c>
    </row>
    <row r="16" spans="2:10" ht="39" customHeight="1">
      <c r="B16" s="10">
        <v>1</v>
      </c>
      <c r="C16" s="11" t="s">
        <v>12</v>
      </c>
      <c r="D16" s="10"/>
      <c r="E16" s="10"/>
      <c r="F16" s="10"/>
      <c r="G16" s="10"/>
      <c r="H16" s="10"/>
      <c r="I16" s="10"/>
      <c r="J16" s="10"/>
    </row>
    <row r="17" spans="2:10" ht="33" customHeight="1">
      <c r="B17" s="10">
        <v>2</v>
      </c>
      <c r="C17" s="11" t="s">
        <v>13</v>
      </c>
      <c r="D17" s="10"/>
      <c r="E17" s="10"/>
      <c r="F17" s="10"/>
      <c r="G17" s="10"/>
      <c r="H17" s="10"/>
      <c r="I17" s="10"/>
      <c r="J17" s="10"/>
    </row>
    <row r="18" spans="2:10" ht="40.5" customHeight="1">
      <c r="B18" s="10">
        <v>3</v>
      </c>
      <c r="C18" s="11" t="s">
        <v>14</v>
      </c>
      <c r="D18" s="10"/>
      <c r="E18" s="10"/>
      <c r="F18" s="10"/>
      <c r="G18" s="10"/>
      <c r="H18" s="10"/>
      <c r="I18" s="10"/>
      <c r="J18" s="10"/>
    </row>
    <row r="19" spans="2:10" ht="35.25" customHeight="1">
      <c r="B19" s="10">
        <v>4</v>
      </c>
      <c r="C19" s="11" t="s">
        <v>15</v>
      </c>
      <c r="D19" s="10"/>
      <c r="E19" s="10"/>
      <c r="F19" s="10"/>
      <c r="G19" s="10"/>
      <c r="H19" s="10"/>
      <c r="I19" s="10"/>
      <c r="J19" s="10"/>
    </row>
    <row r="20" spans="2:10" ht="44.25" customHeight="1">
      <c r="B20" s="10">
        <v>5</v>
      </c>
      <c r="C20" s="11" t="s">
        <v>16</v>
      </c>
      <c r="D20" s="10"/>
      <c r="E20" s="10"/>
      <c r="F20" s="10"/>
      <c r="G20" s="10"/>
      <c r="H20" s="10"/>
      <c r="I20" s="10"/>
      <c r="J20" s="10"/>
    </row>
    <row r="21" spans="2:10" ht="15">
      <c r="B21" s="6"/>
      <c r="C21" s="8"/>
      <c r="D21" s="8"/>
      <c r="E21" s="8"/>
      <c r="F21" s="8"/>
      <c r="G21" s="8"/>
      <c r="H21" s="8"/>
      <c r="I21" s="8"/>
      <c r="J21" s="8"/>
    </row>
    <row r="22" spans="2:10" ht="15">
      <c r="B22" s="6"/>
      <c r="C22" s="8"/>
      <c r="D22" s="8"/>
      <c r="E22" s="8"/>
      <c r="F22" s="8"/>
      <c r="G22" s="8"/>
      <c r="H22" s="8"/>
      <c r="I22" s="8"/>
      <c r="J22" s="8"/>
    </row>
    <row r="23" spans="2:10" ht="15">
      <c r="B23" s="123" t="s">
        <v>17</v>
      </c>
      <c r="C23" s="123"/>
      <c r="D23" s="123"/>
      <c r="E23" s="123"/>
      <c r="F23" s="123"/>
      <c r="G23" s="123"/>
      <c r="H23" s="123"/>
      <c r="I23" s="123"/>
      <c r="J23" s="123"/>
    </row>
  </sheetData>
  <sheetProtection/>
  <mergeCells count="14">
    <mergeCell ref="D13:J13"/>
    <mergeCell ref="D14:J14"/>
    <mergeCell ref="D8:H8"/>
    <mergeCell ref="D7:H7"/>
    <mergeCell ref="B5:J5"/>
    <mergeCell ref="B3:J3"/>
    <mergeCell ref="B2:J2"/>
    <mergeCell ref="B23:J23"/>
    <mergeCell ref="B10:J10"/>
    <mergeCell ref="B11:J11"/>
    <mergeCell ref="B7:C7"/>
    <mergeCell ref="B8:C8"/>
    <mergeCell ref="B13:B15"/>
    <mergeCell ref="C13:C15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scale="52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T34"/>
  <sheetViews>
    <sheetView view="pageBreakPreview" zoomScale="60" zoomScalePageLayoutView="0" workbookViewId="0" topLeftCell="B1">
      <selection activeCell="E12" sqref="E12:J12"/>
    </sheetView>
  </sheetViews>
  <sheetFormatPr defaultColWidth="11.00390625" defaultRowHeight="15"/>
  <cols>
    <col min="1" max="1" width="11.00390625" style="8" customWidth="1"/>
    <col min="2" max="2" width="6.421875" style="8" customWidth="1"/>
    <col min="3" max="4" width="11.00390625" style="8" customWidth="1"/>
    <col min="5" max="6" width="8.7109375" style="8" customWidth="1"/>
    <col min="7" max="7" width="5.8515625" style="8" customWidth="1"/>
    <col min="8" max="8" width="6.421875" style="8" customWidth="1"/>
    <col min="9" max="9" width="12.28125" style="8" customWidth="1"/>
    <col min="10" max="10" width="19.57421875" style="8" customWidth="1"/>
    <col min="11" max="16384" width="11.00390625" style="8" customWidth="1"/>
  </cols>
  <sheetData>
    <row r="2" spans="2:10" ht="12">
      <c r="B2" s="123" t="s">
        <v>52</v>
      </c>
      <c r="C2" s="123"/>
      <c r="D2" s="123"/>
      <c r="E2" s="123"/>
      <c r="F2" s="123"/>
      <c r="G2" s="123"/>
      <c r="H2" s="123"/>
      <c r="I2" s="123"/>
      <c r="J2" s="123"/>
    </row>
    <row r="3" spans="2:10" ht="12">
      <c r="B3" s="123" t="s">
        <v>76</v>
      </c>
      <c r="C3" s="123"/>
      <c r="D3" s="123"/>
      <c r="E3" s="123"/>
      <c r="F3" s="123"/>
      <c r="G3" s="123"/>
      <c r="H3" s="123"/>
      <c r="I3" s="123"/>
      <c r="J3" s="123"/>
    </row>
    <row r="4" ht="4.5" customHeight="1">
      <c r="B4" s="12"/>
    </row>
    <row r="5" spans="2:10" ht="32.25" customHeight="1">
      <c r="B5" s="122" t="s">
        <v>61</v>
      </c>
      <c r="C5" s="122"/>
      <c r="D5" s="122"/>
      <c r="E5" s="122"/>
      <c r="F5" s="122"/>
      <c r="G5" s="122"/>
      <c r="H5" s="122"/>
      <c r="I5" s="122"/>
      <c r="J5" s="122"/>
    </row>
    <row r="6" ht="5.25" customHeight="1">
      <c r="B6" s="5"/>
    </row>
    <row r="7" spans="2:10" ht="31.5" customHeight="1">
      <c r="B7" s="133" t="s">
        <v>280</v>
      </c>
      <c r="C7" s="134"/>
      <c r="D7" s="135"/>
      <c r="E7" s="133"/>
      <c r="F7" s="134"/>
      <c r="G7" s="134"/>
      <c r="H7" s="135"/>
      <c r="I7" s="125" t="s">
        <v>7</v>
      </c>
      <c r="J7" s="125"/>
    </row>
    <row r="8" spans="2:10" ht="31.5" customHeight="1">
      <c r="B8" s="133" t="s">
        <v>8</v>
      </c>
      <c r="C8" s="134"/>
      <c r="D8" s="135"/>
      <c r="E8" s="133"/>
      <c r="F8" s="134"/>
      <c r="G8" s="134"/>
      <c r="H8" s="135"/>
      <c r="I8" s="125"/>
      <c r="J8" s="125"/>
    </row>
    <row r="9" ht="12">
      <c r="B9" s="6"/>
    </row>
    <row r="10" spans="2:10" ht="21" customHeight="1">
      <c r="B10" s="13"/>
      <c r="C10" s="130" t="s">
        <v>34</v>
      </c>
      <c r="D10" s="132"/>
      <c r="E10" s="130" t="s">
        <v>35</v>
      </c>
      <c r="F10" s="131"/>
      <c r="G10" s="131"/>
      <c r="H10" s="131"/>
      <c r="I10" s="131"/>
      <c r="J10" s="132"/>
    </row>
    <row r="11" spans="2:10" ht="66" customHeight="1">
      <c r="B11" s="13" t="s">
        <v>77</v>
      </c>
      <c r="C11" s="130" t="str">
        <f>+'Anexo 6A Docs del Mueble'!D15</f>
        <v>Grupo 1:
 Mesas Zona de Estudiantes</v>
      </c>
      <c r="D11" s="132"/>
      <c r="E11" s="130" t="s">
        <v>82</v>
      </c>
      <c r="F11" s="131"/>
      <c r="G11" s="131"/>
      <c r="H11" s="131"/>
      <c r="I11" s="131"/>
      <c r="J11" s="132"/>
    </row>
    <row r="12" spans="2:10" ht="66" customHeight="1">
      <c r="B12" s="13" t="s">
        <v>78</v>
      </c>
      <c r="C12" s="130" t="str">
        <f>+'Anexo 6A Docs del Mueble'!E15</f>
        <v>Grupo 2:  
Sillas Zona de Estudiantes</v>
      </c>
      <c r="D12" s="132"/>
      <c r="E12" s="130" t="s">
        <v>82</v>
      </c>
      <c r="F12" s="131"/>
      <c r="G12" s="131"/>
      <c r="H12" s="131"/>
      <c r="I12" s="131"/>
      <c r="J12" s="132"/>
    </row>
    <row r="13" spans="2:10" ht="66" customHeight="1">
      <c r="B13" s="13" t="s">
        <v>71</v>
      </c>
      <c r="C13" s="130" t="str">
        <f>+'Anexo 6A Docs del Mueble'!F15</f>
        <v>Grupo 3:  
Muebles Varios Zona de Estudiantes</v>
      </c>
      <c r="D13" s="132"/>
      <c r="E13" s="130" t="s">
        <v>82</v>
      </c>
      <c r="F13" s="131"/>
      <c r="G13" s="131"/>
      <c r="H13" s="131"/>
      <c r="I13" s="131"/>
      <c r="J13" s="132"/>
    </row>
    <row r="14" spans="2:10" ht="66" customHeight="1">
      <c r="B14" s="13" t="s">
        <v>72</v>
      </c>
      <c r="C14" s="130" t="str">
        <f>+'Anexo 6A Docs del Mueble'!G15</f>
        <v>Grupo 4:  
Mesas Zona de Administrativa</v>
      </c>
      <c r="D14" s="132"/>
      <c r="E14" s="130" t="s">
        <v>82</v>
      </c>
      <c r="F14" s="131"/>
      <c r="G14" s="131"/>
      <c r="H14" s="131"/>
      <c r="I14" s="131"/>
      <c r="J14" s="132"/>
    </row>
    <row r="15" spans="2:10" ht="66" customHeight="1">
      <c r="B15" s="13" t="s">
        <v>73</v>
      </c>
      <c r="C15" s="130" t="str">
        <f>+'Anexo 6A Docs del Mueble'!H15</f>
        <v>Grupo 5: 
Sillas Zona de Administrativa</v>
      </c>
      <c r="D15" s="132"/>
      <c r="E15" s="130" t="s">
        <v>82</v>
      </c>
      <c r="F15" s="131"/>
      <c r="G15" s="131"/>
      <c r="H15" s="131"/>
      <c r="I15" s="131"/>
      <c r="J15" s="132"/>
    </row>
    <row r="16" spans="2:10" ht="66" customHeight="1">
      <c r="B16" s="13" t="s">
        <v>74</v>
      </c>
      <c r="C16" s="130" t="str">
        <f>+'Anexo 6A Docs del Mueble'!I15</f>
        <v>Grupo 6: 
Muebles Varios Zona de Administrativa</v>
      </c>
      <c r="D16" s="132"/>
      <c r="E16" s="130" t="s">
        <v>82</v>
      </c>
      <c r="F16" s="131"/>
      <c r="G16" s="131"/>
      <c r="H16" s="131"/>
      <c r="I16" s="131"/>
      <c r="J16" s="132"/>
    </row>
    <row r="17" spans="2:10" ht="66" customHeight="1">
      <c r="B17" s="13" t="s">
        <v>75</v>
      </c>
      <c r="C17" s="130" t="str">
        <f>+'Anexo 6A Docs del Mueble'!J15</f>
        <v>Grupo 7: 
Enchapes </v>
      </c>
      <c r="D17" s="132"/>
      <c r="E17" s="130" t="s">
        <v>82</v>
      </c>
      <c r="F17" s="131"/>
      <c r="G17" s="131"/>
      <c r="H17" s="131"/>
      <c r="I17" s="131"/>
      <c r="J17" s="132"/>
    </row>
    <row r="18" ht="9" customHeight="1">
      <c r="B18" s="14"/>
    </row>
    <row r="19" spans="2:10" ht="36.75" customHeight="1">
      <c r="B19" s="138" t="s">
        <v>18</v>
      </c>
      <c r="C19" s="15" t="s">
        <v>19</v>
      </c>
      <c r="D19" s="15" t="s">
        <v>21</v>
      </c>
      <c r="E19" s="138" t="s">
        <v>23</v>
      </c>
      <c r="F19" s="138"/>
      <c r="G19" s="138" t="s">
        <v>79</v>
      </c>
      <c r="H19" s="138"/>
      <c r="I19" s="15" t="s">
        <v>24</v>
      </c>
      <c r="J19" s="16" t="s">
        <v>80</v>
      </c>
    </row>
    <row r="20" spans="2:10" ht="26.25" customHeight="1">
      <c r="B20" s="138"/>
      <c r="C20" s="17" t="s">
        <v>20</v>
      </c>
      <c r="D20" s="17" t="s">
        <v>22</v>
      </c>
      <c r="E20" s="18" t="s">
        <v>81</v>
      </c>
      <c r="F20" s="18" t="s">
        <v>26</v>
      </c>
      <c r="G20" s="138"/>
      <c r="H20" s="138"/>
      <c r="I20" s="17" t="s">
        <v>22</v>
      </c>
      <c r="J20" s="17" t="s">
        <v>25</v>
      </c>
    </row>
    <row r="21" spans="2:10" ht="24">
      <c r="B21" s="138"/>
      <c r="C21" s="19"/>
      <c r="D21" s="19"/>
      <c r="E21" s="20" t="s">
        <v>27</v>
      </c>
      <c r="F21" s="20" t="s">
        <v>27</v>
      </c>
      <c r="G21" s="20" t="s">
        <v>28</v>
      </c>
      <c r="H21" s="20" t="s">
        <v>5</v>
      </c>
      <c r="I21" s="19"/>
      <c r="J21" s="19"/>
    </row>
    <row r="22" spans="2:10" ht="12">
      <c r="B22" s="21"/>
      <c r="C22" s="21"/>
      <c r="D22" s="21"/>
      <c r="E22" s="21"/>
      <c r="F22" s="21"/>
      <c r="G22" s="21"/>
      <c r="H22" s="9" t="s">
        <v>29</v>
      </c>
      <c r="I22" s="9" t="s">
        <v>30</v>
      </c>
      <c r="J22" s="9" t="s">
        <v>31</v>
      </c>
    </row>
    <row r="23" spans="2:10" ht="12">
      <c r="B23" s="22" t="s">
        <v>32</v>
      </c>
      <c r="C23" s="10"/>
      <c r="D23" s="10"/>
      <c r="E23" s="10"/>
      <c r="F23" s="10"/>
      <c r="G23" s="10"/>
      <c r="H23" s="21"/>
      <c r="I23" s="21"/>
      <c r="J23" s="23"/>
    </row>
    <row r="24" spans="2:10" ht="15.75" customHeight="1">
      <c r="B24" s="22">
        <v>2</v>
      </c>
      <c r="C24" s="10"/>
      <c r="D24" s="10"/>
      <c r="E24" s="10"/>
      <c r="F24" s="10"/>
      <c r="G24" s="10"/>
      <c r="H24" s="21"/>
      <c r="I24" s="21"/>
      <c r="J24" s="23"/>
    </row>
    <row r="25" spans="2:10" ht="14.25" customHeight="1">
      <c r="B25" s="22">
        <v>3</v>
      </c>
      <c r="C25" s="10"/>
      <c r="D25" s="10"/>
      <c r="E25" s="10"/>
      <c r="F25" s="10"/>
      <c r="G25" s="10"/>
      <c r="H25" s="21"/>
      <c r="I25" s="21"/>
      <c r="J25" s="23"/>
    </row>
    <row r="26" spans="2:10" ht="21" customHeight="1">
      <c r="B26" s="24"/>
      <c r="C26" s="24"/>
      <c r="D26" s="25"/>
      <c r="E26" s="24"/>
      <c r="F26" s="24"/>
      <c r="G26" s="24"/>
      <c r="H26" s="26"/>
      <c r="I26" s="27" t="s">
        <v>33</v>
      </c>
      <c r="J26" s="28"/>
    </row>
    <row r="27" ht="7.5" customHeight="1"/>
    <row r="28" spans="2:10" ht="22.5" customHeight="1">
      <c r="B28" s="139" t="s">
        <v>36</v>
      </c>
      <c r="C28" s="139"/>
      <c r="D28" s="139"/>
      <c r="E28" s="139"/>
      <c r="F28" s="139"/>
      <c r="G28" s="139"/>
      <c r="H28" s="139"/>
      <c r="I28" s="139"/>
      <c r="J28" s="139"/>
    </row>
    <row r="29" spans="2:3" ht="8.25" customHeight="1">
      <c r="B29" s="29"/>
      <c r="C29" s="30"/>
    </row>
    <row r="30" spans="2:10" ht="23.25" customHeight="1">
      <c r="B30" s="140" t="s">
        <v>37</v>
      </c>
      <c r="C30" s="140"/>
      <c r="D30" s="140"/>
      <c r="E30" s="140"/>
      <c r="F30" s="140"/>
      <c r="G30" s="140"/>
      <c r="H30" s="140"/>
      <c r="I30" s="140"/>
      <c r="J30" s="140"/>
    </row>
    <row r="31" spans="2:20" ht="21.75" customHeight="1">
      <c r="B31" s="140" t="s">
        <v>38</v>
      </c>
      <c r="C31" s="140"/>
      <c r="D31" s="140"/>
      <c r="E31" s="140"/>
      <c r="F31" s="140"/>
      <c r="G31" s="140" t="s">
        <v>39</v>
      </c>
      <c r="H31" s="140"/>
      <c r="I31" s="140"/>
      <c r="J31" s="140"/>
      <c r="T31" s="8">
        <f>54*50000</f>
        <v>2700000</v>
      </c>
    </row>
    <row r="32" spans="2:8" ht="58.5" customHeight="1">
      <c r="B32" s="136"/>
      <c r="C32" s="136"/>
      <c r="D32" s="136"/>
      <c r="E32" s="136"/>
      <c r="F32" s="136"/>
      <c r="G32" s="136"/>
      <c r="H32" s="136"/>
    </row>
    <row r="33" spans="2:8" ht="26.25" customHeight="1">
      <c r="B33" s="137" t="s">
        <v>44</v>
      </c>
      <c r="C33" s="137"/>
      <c r="D33" s="137"/>
      <c r="E33" s="137"/>
      <c r="F33" s="137"/>
      <c r="G33" s="137"/>
      <c r="H33" s="137"/>
    </row>
    <row r="34" spans="2:3" ht="12">
      <c r="B34" s="31"/>
      <c r="C34" s="32"/>
    </row>
  </sheetData>
  <sheetProtection/>
  <mergeCells count="34">
    <mergeCell ref="B33:H33"/>
    <mergeCell ref="B19:B21"/>
    <mergeCell ref="E19:F19"/>
    <mergeCell ref="G19:H20"/>
    <mergeCell ref="B28:J28"/>
    <mergeCell ref="B30:J30"/>
    <mergeCell ref="B31:F31"/>
    <mergeCell ref="G31:J31"/>
    <mergeCell ref="E10:J10"/>
    <mergeCell ref="B32:H32"/>
    <mergeCell ref="C10:D10"/>
    <mergeCell ref="C11:D11"/>
    <mergeCell ref="C12:D12"/>
    <mergeCell ref="C13:D13"/>
    <mergeCell ref="C14:D14"/>
    <mergeCell ref="C15:D15"/>
    <mergeCell ref="C16:D16"/>
    <mergeCell ref="C17:D17"/>
    <mergeCell ref="E8:H8"/>
    <mergeCell ref="B2:J2"/>
    <mergeCell ref="B3:J3"/>
    <mergeCell ref="B5:J5"/>
    <mergeCell ref="I7:J7"/>
    <mergeCell ref="B7:D7"/>
    <mergeCell ref="E7:H7"/>
    <mergeCell ref="I8:J8"/>
    <mergeCell ref="B8:D8"/>
    <mergeCell ref="E17:J17"/>
    <mergeCell ref="E11:J11"/>
    <mergeCell ref="E12:J12"/>
    <mergeCell ref="E13:J13"/>
    <mergeCell ref="E14:J14"/>
    <mergeCell ref="E15:J15"/>
    <mergeCell ref="E16:J16"/>
  </mergeCells>
  <printOptions horizontalCentered="1"/>
  <pageMargins left="0.5905511811023623" right="0.5905511811023623" top="0.7480314960629921" bottom="0.7874015748031497" header="0" footer="0"/>
  <pageSetup horizontalDpi="600" verticalDpi="600" orientation="portrait" paperSize="119" scale="82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21"/>
  <sheetViews>
    <sheetView view="pageBreakPreview" zoomScale="60" zoomScalePageLayoutView="0" workbookViewId="0" topLeftCell="A1">
      <selection activeCell="K14" sqref="K14"/>
    </sheetView>
  </sheetViews>
  <sheetFormatPr defaultColWidth="11.00390625" defaultRowHeight="15"/>
  <cols>
    <col min="1" max="1" width="11.00390625" style="1" customWidth="1"/>
    <col min="2" max="2" width="5.140625" style="1" customWidth="1"/>
    <col min="3" max="3" width="20.00390625" style="1" customWidth="1"/>
    <col min="4" max="4" width="18.00390625" style="1" customWidth="1"/>
    <col min="5" max="9" width="18.421875" style="1" customWidth="1"/>
    <col min="10" max="10" width="18.28125" style="1" customWidth="1"/>
    <col min="11" max="16384" width="11.00390625" style="1" customWidth="1"/>
  </cols>
  <sheetData>
    <row r="2" spans="2:10" ht="15">
      <c r="B2" s="123" t="s">
        <v>63</v>
      </c>
      <c r="C2" s="123"/>
      <c r="D2" s="123"/>
      <c r="E2" s="123"/>
      <c r="F2" s="123"/>
      <c r="G2" s="123"/>
      <c r="H2" s="123"/>
      <c r="I2" s="123"/>
      <c r="J2" s="123"/>
    </row>
    <row r="3" spans="2:10" ht="15">
      <c r="B3" s="123" t="s">
        <v>46</v>
      </c>
      <c r="C3" s="123"/>
      <c r="D3" s="123"/>
      <c r="E3" s="123"/>
      <c r="F3" s="123"/>
      <c r="G3" s="123"/>
      <c r="H3" s="123"/>
      <c r="I3" s="123"/>
      <c r="J3" s="123"/>
    </row>
    <row r="4" spans="2:10" ht="15">
      <c r="B4" s="7"/>
      <c r="C4" s="8"/>
      <c r="D4" s="8"/>
      <c r="E4" s="8"/>
      <c r="F4" s="8"/>
      <c r="G4" s="8"/>
      <c r="H4" s="8"/>
      <c r="I4" s="8"/>
      <c r="J4" s="8"/>
    </row>
    <row r="5" spans="2:10" ht="28.5" customHeight="1">
      <c r="B5" s="122" t="s">
        <v>47</v>
      </c>
      <c r="C5" s="122"/>
      <c r="D5" s="122"/>
      <c r="E5" s="122"/>
      <c r="F5" s="122"/>
      <c r="G5" s="122"/>
      <c r="H5" s="122"/>
      <c r="I5" s="122"/>
      <c r="J5" s="122"/>
    </row>
    <row r="6" spans="2:10" ht="15">
      <c r="B6" s="5"/>
      <c r="C6" s="8"/>
      <c r="D6" s="8"/>
      <c r="E6" s="8"/>
      <c r="F6" s="8"/>
      <c r="G6" s="8"/>
      <c r="H6" s="8"/>
      <c r="I6" s="8"/>
      <c r="J6" s="8"/>
    </row>
    <row r="7" spans="2:10" ht="24" customHeight="1">
      <c r="B7" s="125" t="s">
        <v>84</v>
      </c>
      <c r="C7" s="125"/>
      <c r="D7" s="127"/>
      <c r="E7" s="128"/>
      <c r="F7" s="128"/>
      <c r="G7" s="128"/>
      <c r="H7" s="128"/>
      <c r="I7" s="129"/>
      <c r="J7" s="3" t="s">
        <v>7</v>
      </c>
    </row>
    <row r="8" spans="2:10" ht="27.75" customHeight="1">
      <c r="B8" s="125" t="s">
        <v>8</v>
      </c>
      <c r="C8" s="125"/>
      <c r="D8" s="127"/>
      <c r="E8" s="128"/>
      <c r="F8" s="128"/>
      <c r="G8" s="128"/>
      <c r="H8" s="128"/>
      <c r="I8" s="129"/>
      <c r="J8" s="3" t="s">
        <v>9</v>
      </c>
    </row>
    <row r="9" spans="2:10" ht="15">
      <c r="B9" s="5"/>
      <c r="C9" s="8"/>
      <c r="D9" s="8"/>
      <c r="E9" s="8"/>
      <c r="F9" s="8"/>
      <c r="G9" s="8"/>
      <c r="H9" s="8"/>
      <c r="I9" s="8"/>
      <c r="J9" s="8"/>
    </row>
    <row r="10" spans="2:10" ht="26.25" customHeight="1">
      <c r="B10" s="124" t="s">
        <v>48</v>
      </c>
      <c r="C10" s="124"/>
      <c r="D10" s="124"/>
      <c r="E10" s="124"/>
      <c r="F10" s="124"/>
      <c r="G10" s="124"/>
      <c r="H10" s="124"/>
      <c r="I10" s="124"/>
      <c r="J10" s="124"/>
    </row>
    <row r="11" spans="2:10" ht="15">
      <c r="B11" s="5"/>
      <c r="C11" s="8"/>
      <c r="D11" s="8"/>
      <c r="E11" s="8"/>
      <c r="F11" s="8"/>
      <c r="G11" s="8"/>
      <c r="H11" s="8"/>
      <c r="I11" s="8"/>
      <c r="J11" s="8"/>
    </row>
    <row r="12" spans="2:10" ht="15" customHeight="1">
      <c r="B12" s="126"/>
      <c r="C12" s="126" t="s">
        <v>49</v>
      </c>
      <c r="D12" s="126" t="s">
        <v>2</v>
      </c>
      <c r="E12" s="126"/>
      <c r="F12" s="126"/>
      <c r="G12" s="126"/>
      <c r="H12" s="126"/>
      <c r="I12" s="126"/>
      <c r="J12" s="126"/>
    </row>
    <row r="13" spans="2:10" ht="15">
      <c r="B13" s="126"/>
      <c r="C13" s="126"/>
      <c r="D13" s="126" t="s">
        <v>3</v>
      </c>
      <c r="E13" s="126"/>
      <c r="F13" s="126"/>
      <c r="G13" s="126"/>
      <c r="H13" s="126"/>
      <c r="I13" s="126"/>
      <c r="J13" s="126"/>
    </row>
    <row r="14" spans="2:10" ht="41.25" customHeight="1">
      <c r="B14" s="126"/>
      <c r="C14" s="126"/>
      <c r="D14" s="10" t="str">
        <f>+'Anexo 6A Docs del Mueble'!D15</f>
        <v>Grupo 1:
 Mesas Zona de Estudiantes</v>
      </c>
      <c r="E14" s="10" t="str">
        <f>+'Anexo 6A Docs del Mueble'!E15</f>
        <v>Grupo 2:  
Sillas Zona de Estudiantes</v>
      </c>
      <c r="F14" s="10" t="str">
        <f>+'Anexo 6A Docs del Mueble'!F15</f>
        <v>Grupo 3:  
Muebles Varios Zona de Estudiantes</v>
      </c>
      <c r="G14" s="10" t="str">
        <f>+'Anexo 6A Docs del Mueble'!G15</f>
        <v>Grupo 4:  
Mesas Zona de Administrativa</v>
      </c>
      <c r="H14" s="10" t="str">
        <f>+'Anexo 6A Docs del Mueble'!H15</f>
        <v>Grupo 5: 
Sillas Zona de Administrativa</v>
      </c>
      <c r="I14" s="10" t="str">
        <f>+'Anexo 6A Docs del Mueble'!I15</f>
        <v>Grupo 6: 
Muebles Varios Zona de Administrativa</v>
      </c>
      <c r="J14" s="10" t="str">
        <f>+'Anexo 6A Docs del Mueble'!J15</f>
        <v>Grupo 7: 
Enchapes </v>
      </c>
    </row>
    <row r="15" spans="2:10" ht="33" customHeight="1">
      <c r="B15" s="10">
        <v>1</v>
      </c>
      <c r="C15" s="11" t="s">
        <v>50</v>
      </c>
      <c r="D15" s="10"/>
      <c r="E15" s="10"/>
      <c r="F15" s="10"/>
      <c r="G15" s="10"/>
      <c r="H15" s="10"/>
      <c r="I15" s="10"/>
      <c r="J15" s="10"/>
    </row>
    <row r="16" spans="2:10" ht="40.5" customHeight="1">
      <c r="B16" s="10">
        <v>2</v>
      </c>
      <c r="C16" s="11" t="s">
        <v>40</v>
      </c>
      <c r="D16" s="10"/>
      <c r="E16" s="10"/>
      <c r="F16" s="10"/>
      <c r="G16" s="10"/>
      <c r="H16" s="10"/>
      <c r="I16" s="10"/>
      <c r="J16" s="10"/>
    </row>
    <row r="17" spans="2:10" ht="35.25" customHeight="1">
      <c r="B17" s="10">
        <v>3</v>
      </c>
      <c r="C17" s="11" t="s">
        <v>41</v>
      </c>
      <c r="D17" s="10"/>
      <c r="E17" s="10"/>
      <c r="F17" s="10"/>
      <c r="G17" s="10"/>
      <c r="H17" s="10"/>
      <c r="I17" s="10"/>
      <c r="J17" s="10"/>
    </row>
    <row r="18" spans="2:10" ht="44.25" customHeight="1">
      <c r="B18" s="10">
        <v>4</v>
      </c>
      <c r="C18" s="11" t="s">
        <v>42</v>
      </c>
      <c r="D18" s="10"/>
      <c r="E18" s="10"/>
      <c r="F18" s="10"/>
      <c r="G18" s="10"/>
      <c r="H18" s="10"/>
      <c r="I18" s="10"/>
      <c r="J18" s="10"/>
    </row>
    <row r="19" ht="15">
      <c r="B19" s="2"/>
    </row>
    <row r="20" ht="15">
      <c r="B20" s="2"/>
    </row>
    <row r="21" spans="2:10" ht="15">
      <c r="B21" s="141"/>
      <c r="C21" s="141"/>
      <c r="D21" s="141"/>
      <c r="E21" s="141"/>
      <c r="F21" s="141"/>
      <c r="G21" s="141"/>
      <c r="H21" s="141"/>
      <c r="I21" s="141"/>
      <c r="J21" s="141"/>
    </row>
  </sheetData>
  <sheetProtection/>
  <mergeCells count="13">
    <mergeCell ref="B21:J21"/>
    <mergeCell ref="B12:B14"/>
    <mergeCell ref="C12:C14"/>
    <mergeCell ref="D12:J12"/>
    <mergeCell ref="D13:J13"/>
    <mergeCell ref="B8:C8"/>
    <mergeCell ref="B10:J10"/>
    <mergeCell ref="B2:J2"/>
    <mergeCell ref="B3:J3"/>
    <mergeCell ref="B5:J5"/>
    <mergeCell ref="B7:C7"/>
    <mergeCell ref="D7:I7"/>
    <mergeCell ref="D8:I8"/>
  </mergeCells>
  <printOptions horizontalCentered="1"/>
  <pageMargins left="0.5905511811023623" right="0.5905511811023623" top="0.7480314960629921" bottom="0.7874015748031497" header="0" footer="0"/>
  <pageSetup horizontalDpi="600" verticalDpi="600" orientation="landscape" paperSize="119" scale="50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80"/>
  <sheetViews>
    <sheetView zoomScalePageLayoutView="0" workbookViewId="0" topLeftCell="A1">
      <selection activeCell="I22" sqref="I22"/>
    </sheetView>
  </sheetViews>
  <sheetFormatPr defaultColWidth="11.00390625" defaultRowHeight="15"/>
  <cols>
    <col min="1" max="1" width="7.140625" style="8" customWidth="1"/>
    <col min="2" max="2" width="23.421875" style="8" customWidth="1"/>
    <col min="3" max="3" width="22.140625" style="8" customWidth="1"/>
    <col min="4" max="5" width="0.9921875" style="8" customWidth="1"/>
    <col min="6" max="6" width="19.421875" style="8" customWidth="1"/>
    <col min="7" max="16384" width="11.00390625" style="8" customWidth="1"/>
  </cols>
  <sheetData>
    <row r="2" spans="1:6" ht="12">
      <c r="A2" s="123" t="s">
        <v>45</v>
      </c>
      <c r="B2" s="123"/>
      <c r="C2" s="123"/>
      <c r="D2" s="123"/>
      <c r="E2" s="123"/>
      <c r="F2" s="123"/>
    </row>
    <row r="3" spans="1:6" ht="12">
      <c r="A3" s="123" t="s">
        <v>43</v>
      </c>
      <c r="B3" s="123"/>
      <c r="C3" s="123"/>
      <c r="D3" s="123"/>
      <c r="E3" s="123"/>
      <c r="F3" s="123"/>
    </row>
    <row r="4" ht="12">
      <c r="A4" s="7"/>
    </row>
    <row r="5" ht="12">
      <c r="A5" s="5"/>
    </row>
    <row r="6" spans="1:6" ht="24" customHeight="1">
      <c r="A6" s="125" t="s">
        <v>279</v>
      </c>
      <c r="B6" s="125"/>
      <c r="C6" s="133" t="s">
        <v>59</v>
      </c>
      <c r="D6" s="134"/>
      <c r="F6" s="3" t="s">
        <v>7</v>
      </c>
    </row>
    <row r="7" spans="1:6" ht="27.75" customHeight="1">
      <c r="A7" s="125" t="s">
        <v>8</v>
      </c>
      <c r="B7" s="125"/>
      <c r="C7" s="133"/>
      <c r="D7" s="134"/>
      <c r="F7" s="3"/>
    </row>
    <row r="8" ht="12">
      <c r="A8" s="5"/>
    </row>
    <row r="9" spans="1:3" s="37" customFormat="1" ht="11.25" customHeight="1" thickBot="1">
      <c r="A9" s="34"/>
      <c r="B9" s="35"/>
      <c r="C9" s="36"/>
    </row>
    <row r="10" spans="1:6" s="37" customFormat="1" ht="12.75" thickBot="1">
      <c r="A10" s="142" t="str">
        <f>+'Anexo 7 Maq y Eq'!D14</f>
        <v>Grupo 1:
 Mesas Zona de Estudiantes</v>
      </c>
      <c r="B10" s="143"/>
      <c r="C10" s="143"/>
      <c r="D10" s="143"/>
      <c r="E10" s="143"/>
      <c r="F10" s="144"/>
    </row>
    <row r="11" spans="1:6" s="37" customFormat="1" ht="5.25" customHeight="1">
      <c r="A11" s="38"/>
      <c r="B11" s="35"/>
      <c r="C11" s="33"/>
      <c r="F11" s="39"/>
    </row>
    <row r="12" spans="1:6" s="37" customFormat="1" ht="6.75" customHeight="1">
      <c r="A12" s="40"/>
      <c r="B12" s="41"/>
      <c r="C12" s="32"/>
      <c r="F12" s="39"/>
    </row>
    <row r="13" spans="1:6" s="37" customFormat="1" ht="12">
      <c r="A13" s="40"/>
      <c r="B13" s="41" t="s">
        <v>53</v>
      </c>
      <c r="C13" s="42" t="s">
        <v>6</v>
      </c>
      <c r="F13" s="39"/>
    </row>
    <row r="14" spans="1:6" s="37" customFormat="1" ht="12">
      <c r="A14" s="40"/>
      <c r="B14" s="41" t="s">
        <v>54</v>
      </c>
      <c r="C14" s="42" t="s">
        <v>6</v>
      </c>
      <c r="F14" s="39"/>
    </row>
    <row r="15" spans="1:6" s="37" customFormat="1" ht="12">
      <c r="A15" s="40"/>
      <c r="B15" s="41" t="s">
        <v>55</v>
      </c>
      <c r="C15" s="42" t="s">
        <v>6</v>
      </c>
      <c r="F15" s="39"/>
    </row>
    <row r="16" spans="1:6" s="37" customFormat="1" ht="12">
      <c r="A16" s="40"/>
      <c r="B16" s="41" t="s">
        <v>4</v>
      </c>
      <c r="C16" s="42" t="s">
        <v>6</v>
      </c>
      <c r="F16" s="39"/>
    </row>
    <row r="17" spans="1:3" s="37" customFormat="1" ht="27" customHeight="1">
      <c r="A17" s="40"/>
      <c r="B17" s="43" t="s">
        <v>56</v>
      </c>
      <c r="C17" s="42" t="s">
        <v>6</v>
      </c>
    </row>
    <row r="18" spans="1:6" s="37" customFormat="1" ht="15.75" customHeight="1" thickBot="1">
      <c r="A18" s="44"/>
      <c r="C18" s="32"/>
      <c r="F18" s="39"/>
    </row>
    <row r="19" spans="1:6" s="37" customFormat="1" ht="12.75" thickBot="1">
      <c r="A19" s="142" t="str">
        <f>+'Anexo 7 Maq y Eq'!E14</f>
        <v>Grupo 2:  
Sillas Zona de Estudiantes</v>
      </c>
      <c r="B19" s="143"/>
      <c r="C19" s="143"/>
      <c r="D19" s="143"/>
      <c r="E19" s="143"/>
      <c r="F19" s="144"/>
    </row>
    <row r="20" spans="1:6" s="37" customFormat="1" ht="6" customHeight="1">
      <c r="A20" s="44"/>
      <c r="C20" s="33"/>
      <c r="F20" s="39"/>
    </row>
    <row r="21" spans="1:6" s="37" customFormat="1" ht="6.75" customHeight="1">
      <c r="A21" s="40"/>
      <c r="B21" s="41"/>
      <c r="C21" s="32"/>
      <c r="F21" s="39"/>
    </row>
    <row r="22" spans="1:6" s="37" customFormat="1" ht="12">
      <c r="A22" s="40"/>
      <c r="B22" s="41" t="s">
        <v>53</v>
      </c>
      <c r="C22" s="42" t="s">
        <v>6</v>
      </c>
      <c r="F22" s="39"/>
    </row>
    <row r="23" spans="1:6" s="37" customFormat="1" ht="12">
      <c r="A23" s="40"/>
      <c r="B23" s="41" t="s">
        <v>54</v>
      </c>
      <c r="C23" s="42" t="s">
        <v>6</v>
      </c>
      <c r="F23" s="39"/>
    </row>
    <row r="24" spans="1:6" s="37" customFormat="1" ht="12">
      <c r="A24" s="40"/>
      <c r="B24" s="41" t="s">
        <v>55</v>
      </c>
      <c r="C24" s="42" t="s">
        <v>6</v>
      </c>
      <c r="F24" s="39"/>
    </row>
    <row r="25" spans="1:6" s="37" customFormat="1" ht="12">
      <c r="A25" s="40"/>
      <c r="B25" s="41" t="s">
        <v>4</v>
      </c>
      <c r="C25" s="42" t="s">
        <v>6</v>
      </c>
      <c r="F25" s="39"/>
    </row>
    <row r="26" spans="1:6" s="47" customFormat="1" ht="24.75" customHeight="1">
      <c r="A26" s="45"/>
      <c r="B26" s="46" t="s">
        <v>57</v>
      </c>
      <c r="C26" s="42" t="s">
        <v>6</v>
      </c>
      <c r="F26" s="37"/>
    </row>
    <row r="27" spans="1:6" s="37" customFormat="1" ht="19.5" customHeight="1" thickBot="1">
      <c r="A27" s="44"/>
      <c r="C27" s="32"/>
      <c r="F27" s="39"/>
    </row>
    <row r="28" spans="1:6" s="37" customFormat="1" ht="12.75" thickBot="1">
      <c r="A28" s="149" t="str">
        <f>+'Anexo 7 Maq y Eq'!F14</f>
        <v>Grupo 3:  
Muebles Varios Zona de Estudiantes</v>
      </c>
      <c r="B28" s="150"/>
      <c r="C28" s="150"/>
      <c r="D28" s="150"/>
      <c r="E28" s="150"/>
      <c r="F28" s="151"/>
    </row>
    <row r="29" spans="1:6" s="37" customFormat="1" ht="3.75" customHeight="1">
      <c r="A29" s="44"/>
      <c r="C29" s="33"/>
      <c r="F29" s="39"/>
    </row>
    <row r="30" spans="1:6" s="37" customFormat="1" ht="6.75" customHeight="1">
      <c r="A30" s="40"/>
      <c r="B30" s="41"/>
      <c r="C30" s="32"/>
      <c r="F30" s="39"/>
    </row>
    <row r="31" spans="1:6" s="37" customFormat="1" ht="12">
      <c r="A31" s="40"/>
      <c r="B31" s="41" t="s">
        <v>53</v>
      </c>
      <c r="C31" s="42" t="s">
        <v>6</v>
      </c>
      <c r="F31" s="39"/>
    </row>
    <row r="32" spans="1:6" s="37" customFormat="1" ht="12">
      <c r="A32" s="48"/>
      <c r="B32" s="41" t="s">
        <v>54</v>
      </c>
      <c r="C32" s="42" t="s">
        <v>6</v>
      </c>
      <c r="F32" s="39"/>
    </row>
    <row r="33" spans="1:6" s="37" customFormat="1" ht="12">
      <c r="A33" s="48"/>
      <c r="B33" s="41" t="s">
        <v>55</v>
      </c>
      <c r="C33" s="42" t="s">
        <v>6</v>
      </c>
      <c r="F33" s="39"/>
    </row>
    <row r="34" spans="1:6" s="37" customFormat="1" ht="12">
      <c r="A34" s="48"/>
      <c r="B34" s="41" t="s">
        <v>4</v>
      </c>
      <c r="C34" s="42" t="s">
        <v>6</v>
      </c>
      <c r="F34" s="39"/>
    </row>
    <row r="35" spans="1:6" s="50" customFormat="1" ht="22.5" customHeight="1">
      <c r="A35" s="49"/>
      <c r="B35" s="43" t="s">
        <v>58</v>
      </c>
      <c r="C35" s="42" t="s">
        <v>6</v>
      </c>
      <c r="F35" s="37"/>
    </row>
    <row r="36" spans="3:6" s="37" customFormat="1" ht="5.25" customHeight="1">
      <c r="C36" s="32"/>
      <c r="F36" s="39"/>
    </row>
    <row r="37" ht="12.75" thickBot="1"/>
    <row r="38" spans="1:6" s="37" customFormat="1" ht="12.75" thickBot="1">
      <c r="A38" s="142" t="str">
        <f>+'Anexo 7 Maq y Eq'!G14</f>
        <v>Grupo 4:  
Mesas Zona de Administrativa</v>
      </c>
      <c r="B38" s="143"/>
      <c r="C38" s="143"/>
      <c r="D38" s="143"/>
      <c r="E38" s="143"/>
      <c r="F38" s="144"/>
    </row>
    <row r="39" spans="1:6" s="37" customFormat="1" ht="5.25" customHeight="1">
      <c r="A39" s="38"/>
      <c r="B39" s="35"/>
      <c r="C39" s="33"/>
      <c r="F39" s="39"/>
    </row>
    <row r="40" spans="1:6" s="37" customFormat="1" ht="6.75" customHeight="1">
      <c r="A40" s="40"/>
      <c r="B40" s="41"/>
      <c r="C40" s="32"/>
      <c r="F40" s="39"/>
    </row>
    <row r="41" spans="1:6" s="37" customFormat="1" ht="12">
      <c r="A41" s="40"/>
      <c r="B41" s="41" t="s">
        <v>53</v>
      </c>
      <c r="C41" s="42" t="s">
        <v>6</v>
      </c>
      <c r="F41" s="39"/>
    </row>
    <row r="42" spans="1:6" s="37" customFormat="1" ht="12">
      <c r="A42" s="40"/>
      <c r="B42" s="41" t="s">
        <v>54</v>
      </c>
      <c r="C42" s="42" t="s">
        <v>6</v>
      </c>
      <c r="F42" s="39"/>
    </row>
    <row r="43" spans="1:6" s="37" customFormat="1" ht="12">
      <c r="A43" s="40"/>
      <c r="B43" s="41" t="s">
        <v>55</v>
      </c>
      <c r="C43" s="42" t="s">
        <v>6</v>
      </c>
      <c r="F43" s="39"/>
    </row>
    <row r="44" spans="1:6" s="37" customFormat="1" ht="12">
      <c r="A44" s="40"/>
      <c r="B44" s="41" t="s">
        <v>4</v>
      </c>
      <c r="C44" s="42" t="s">
        <v>6</v>
      </c>
      <c r="F44" s="39"/>
    </row>
    <row r="45" spans="1:3" s="37" customFormat="1" ht="27" customHeight="1">
      <c r="A45" s="40"/>
      <c r="B45" s="43" t="s">
        <v>56</v>
      </c>
      <c r="C45" s="42" t="s">
        <v>6</v>
      </c>
    </row>
    <row r="46" spans="1:6" s="37" customFormat="1" ht="15.75" customHeight="1" thickBot="1">
      <c r="A46" s="44"/>
      <c r="C46" s="32"/>
      <c r="F46" s="39"/>
    </row>
    <row r="47" spans="1:6" s="37" customFormat="1" ht="12.75" thickBot="1">
      <c r="A47" s="142" t="str">
        <f>+'Anexo 7 Maq y Eq'!H14</f>
        <v>Grupo 5: 
Sillas Zona de Administrativa</v>
      </c>
      <c r="B47" s="143"/>
      <c r="C47" s="143"/>
      <c r="D47" s="143"/>
      <c r="E47" s="143"/>
      <c r="F47" s="144"/>
    </row>
    <row r="48" spans="1:6" s="37" customFormat="1" ht="5.25" customHeight="1">
      <c r="A48" s="38"/>
      <c r="B48" s="35"/>
      <c r="C48" s="33"/>
      <c r="F48" s="39"/>
    </row>
    <row r="49" spans="1:6" s="37" customFormat="1" ht="6.75" customHeight="1">
      <c r="A49" s="40"/>
      <c r="B49" s="41"/>
      <c r="C49" s="32"/>
      <c r="F49" s="39"/>
    </row>
    <row r="50" spans="1:6" s="37" customFormat="1" ht="12">
      <c r="A50" s="40"/>
      <c r="B50" s="41" t="s">
        <v>53</v>
      </c>
      <c r="C50" s="42" t="s">
        <v>6</v>
      </c>
      <c r="F50" s="39"/>
    </row>
    <row r="51" spans="1:6" s="37" customFormat="1" ht="12">
      <c r="A51" s="40"/>
      <c r="B51" s="41" t="s">
        <v>54</v>
      </c>
      <c r="C51" s="42" t="s">
        <v>6</v>
      </c>
      <c r="F51" s="39"/>
    </row>
    <row r="52" spans="1:6" s="37" customFormat="1" ht="12">
      <c r="A52" s="40"/>
      <c r="B52" s="41" t="s">
        <v>55</v>
      </c>
      <c r="C52" s="42" t="s">
        <v>6</v>
      </c>
      <c r="F52" s="39"/>
    </row>
    <row r="53" spans="1:6" s="37" customFormat="1" ht="12">
      <c r="A53" s="40"/>
      <c r="B53" s="41" t="s">
        <v>4</v>
      </c>
      <c r="C53" s="42" t="s">
        <v>6</v>
      </c>
      <c r="F53" s="39"/>
    </row>
    <row r="54" spans="1:3" s="37" customFormat="1" ht="27" customHeight="1">
      <c r="A54" s="40"/>
      <c r="B54" s="43" t="s">
        <v>56</v>
      </c>
      <c r="C54" s="42" t="s">
        <v>6</v>
      </c>
    </row>
    <row r="55" spans="1:6" s="37" customFormat="1" ht="15.75" customHeight="1">
      <c r="A55" s="44"/>
      <c r="C55" s="32"/>
      <c r="F55" s="39"/>
    </row>
    <row r="56" ht="12.75" thickBot="1"/>
    <row r="57" spans="1:6" s="37" customFormat="1" ht="12.75" thickBot="1">
      <c r="A57" s="142" t="str">
        <f>+'Anexo 7 Maq y Eq'!I14</f>
        <v>Grupo 6: 
Muebles Varios Zona de Administrativa</v>
      </c>
      <c r="B57" s="143"/>
      <c r="C57" s="143"/>
      <c r="D57" s="143"/>
      <c r="E57" s="143"/>
      <c r="F57" s="144"/>
    </row>
    <row r="58" spans="1:6" s="37" customFormat="1" ht="5.25" customHeight="1">
      <c r="A58" s="38"/>
      <c r="B58" s="35"/>
      <c r="C58" s="33"/>
      <c r="F58" s="39"/>
    </row>
    <row r="59" spans="1:6" s="37" customFormat="1" ht="6.75" customHeight="1">
      <c r="A59" s="40"/>
      <c r="B59" s="41"/>
      <c r="C59" s="32"/>
      <c r="F59" s="39"/>
    </row>
    <row r="60" spans="1:6" s="37" customFormat="1" ht="12">
      <c r="A60" s="40"/>
      <c r="B60" s="41" t="s">
        <v>53</v>
      </c>
      <c r="C60" s="42" t="s">
        <v>6</v>
      </c>
      <c r="F60" s="39"/>
    </row>
    <row r="61" spans="1:6" s="37" customFormat="1" ht="12">
      <c r="A61" s="40"/>
      <c r="B61" s="41" t="s">
        <v>54</v>
      </c>
      <c r="C61" s="42" t="s">
        <v>6</v>
      </c>
      <c r="F61" s="39"/>
    </row>
    <row r="62" spans="1:6" s="37" customFormat="1" ht="12">
      <c r="A62" s="40"/>
      <c r="B62" s="41" t="s">
        <v>55</v>
      </c>
      <c r="C62" s="42" t="s">
        <v>6</v>
      </c>
      <c r="F62" s="39"/>
    </row>
    <row r="63" spans="1:6" s="37" customFormat="1" ht="12">
      <c r="A63" s="40"/>
      <c r="B63" s="41" t="s">
        <v>4</v>
      </c>
      <c r="C63" s="42" t="s">
        <v>6</v>
      </c>
      <c r="F63" s="39"/>
    </row>
    <row r="64" spans="1:3" s="37" customFormat="1" ht="27" customHeight="1">
      <c r="A64" s="40"/>
      <c r="B64" s="43" t="s">
        <v>56</v>
      </c>
      <c r="C64" s="42" t="s">
        <v>6</v>
      </c>
    </row>
    <row r="65" spans="1:6" s="37" customFormat="1" ht="15.75" customHeight="1" thickBot="1">
      <c r="A65" s="44"/>
      <c r="C65" s="32"/>
      <c r="F65" s="39"/>
    </row>
    <row r="66" spans="1:6" s="37" customFormat="1" ht="12.75" thickBot="1">
      <c r="A66" s="142" t="str">
        <f>+'Anexo 7 Maq y Eq'!J14</f>
        <v>Grupo 7: 
Enchapes </v>
      </c>
      <c r="B66" s="143"/>
      <c r="C66" s="143"/>
      <c r="D66" s="143"/>
      <c r="E66" s="143"/>
      <c r="F66" s="144"/>
    </row>
    <row r="67" spans="1:6" s="37" customFormat="1" ht="5.25" customHeight="1">
      <c r="A67" s="38"/>
      <c r="B67" s="35"/>
      <c r="C67" s="33"/>
      <c r="F67" s="39"/>
    </row>
    <row r="68" spans="1:6" s="37" customFormat="1" ht="6.75" customHeight="1">
      <c r="A68" s="40"/>
      <c r="B68" s="41"/>
      <c r="C68" s="32"/>
      <c r="F68" s="39"/>
    </row>
    <row r="69" spans="1:6" s="37" customFormat="1" ht="12">
      <c r="A69" s="40"/>
      <c r="B69" s="41" t="s">
        <v>53</v>
      </c>
      <c r="C69" s="42" t="s">
        <v>6</v>
      </c>
      <c r="F69" s="39"/>
    </row>
    <row r="70" spans="1:6" s="37" customFormat="1" ht="12">
      <c r="A70" s="40"/>
      <c r="B70" s="41" t="s">
        <v>54</v>
      </c>
      <c r="C70" s="42" t="s">
        <v>6</v>
      </c>
      <c r="F70" s="39"/>
    </row>
    <row r="71" spans="1:6" s="37" customFormat="1" ht="12">
      <c r="A71" s="40"/>
      <c r="B71" s="41" t="s">
        <v>55</v>
      </c>
      <c r="C71" s="42" t="s">
        <v>6</v>
      </c>
      <c r="F71" s="39"/>
    </row>
    <row r="72" spans="1:6" s="37" customFormat="1" ht="12">
      <c r="A72" s="40"/>
      <c r="B72" s="41" t="s">
        <v>4</v>
      </c>
      <c r="C72" s="42" t="s">
        <v>6</v>
      </c>
      <c r="F72" s="39"/>
    </row>
    <row r="73" spans="1:3" s="37" customFormat="1" ht="27" customHeight="1">
      <c r="A73" s="40"/>
      <c r="B73" s="43" t="s">
        <v>56</v>
      </c>
      <c r="C73" s="42" t="s">
        <v>6</v>
      </c>
    </row>
    <row r="74" spans="1:6" s="37" customFormat="1" ht="15.75" customHeight="1">
      <c r="A74" s="44"/>
      <c r="C74" s="32"/>
      <c r="F74" s="39"/>
    </row>
    <row r="76" spans="1:6" ht="23.25" customHeight="1">
      <c r="A76" s="145" t="s">
        <v>37</v>
      </c>
      <c r="B76" s="146"/>
      <c r="C76" s="146"/>
      <c r="D76" s="146"/>
      <c r="E76" s="146"/>
      <c r="F76" s="147"/>
    </row>
    <row r="77" spans="1:6" ht="21.75" customHeight="1">
      <c r="A77" s="140" t="s">
        <v>38</v>
      </c>
      <c r="B77" s="140"/>
      <c r="C77" s="140"/>
      <c r="E77" s="140" t="s">
        <v>39</v>
      </c>
      <c r="F77" s="140"/>
    </row>
    <row r="78" spans="1:5" ht="12">
      <c r="A78" s="29"/>
      <c r="B78" s="30"/>
      <c r="E78" s="51"/>
    </row>
    <row r="79" spans="1:4" ht="58.5" customHeight="1">
      <c r="A79" s="152"/>
      <c r="B79" s="152"/>
      <c r="C79" s="152"/>
      <c r="D79" s="152"/>
    </row>
    <row r="80" spans="1:4" ht="26.25" customHeight="1">
      <c r="A80" s="148" t="s">
        <v>44</v>
      </c>
      <c r="B80" s="148"/>
      <c r="C80" s="148"/>
      <c r="D80" s="148"/>
    </row>
  </sheetData>
  <sheetProtection/>
  <mergeCells count="18">
    <mergeCell ref="A80:D80"/>
    <mergeCell ref="C6:D6"/>
    <mergeCell ref="C7:D7"/>
    <mergeCell ref="A3:F3"/>
    <mergeCell ref="A28:F28"/>
    <mergeCell ref="A77:C77"/>
    <mergeCell ref="E77:F77"/>
    <mergeCell ref="A79:D79"/>
    <mergeCell ref="A47:F47"/>
    <mergeCell ref="A57:F57"/>
    <mergeCell ref="A66:F66"/>
    <mergeCell ref="A76:F76"/>
    <mergeCell ref="A2:F2"/>
    <mergeCell ref="A7:B7"/>
    <mergeCell ref="A10:F10"/>
    <mergeCell ref="A19:F19"/>
    <mergeCell ref="A6:B6"/>
    <mergeCell ref="A38:F38"/>
  </mergeCells>
  <printOptions horizontalCentered="1"/>
  <pageMargins left="0.5905511811023623" right="0.5905511811023623" top="0.7480314960629921" bottom="0.7874015748031497" header="0" footer="0"/>
  <pageSetup horizontalDpi="600" verticalDpi="600" orientation="portrait" paperSize="119" scale="95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Q90"/>
  <sheetViews>
    <sheetView tabSelected="1" view="pageBreakPreview" zoomScale="60" zoomScalePageLayoutView="0" workbookViewId="0" topLeftCell="A4">
      <selection activeCell="J27" sqref="J27"/>
    </sheetView>
  </sheetViews>
  <sheetFormatPr defaultColWidth="11.421875" defaultRowHeight="15"/>
  <cols>
    <col min="1" max="1" width="11.421875" style="36" customWidth="1"/>
    <col min="2" max="2" width="8.7109375" style="36" bestFit="1" customWidth="1"/>
    <col min="3" max="3" width="7.7109375" style="36" customWidth="1"/>
    <col min="4" max="4" width="33.421875" style="36" bestFit="1" customWidth="1"/>
    <col min="5" max="6" width="11.421875" style="36" customWidth="1"/>
    <col min="7" max="7" width="19.00390625" style="36" customWidth="1"/>
    <col min="8" max="8" width="22.7109375" style="36" customWidth="1"/>
    <col min="9" max="10" width="11.421875" style="36" customWidth="1"/>
    <col min="11" max="16" width="11.421875" style="36" hidden="1" customWidth="1"/>
    <col min="17" max="17" width="11.28125" style="36" hidden="1" customWidth="1"/>
    <col min="18" max="20" width="11.421875" style="36" hidden="1" customWidth="1"/>
    <col min="21" max="16384" width="11.421875" style="36" customWidth="1"/>
  </cols>
  <sheetData>
    <row r="2" ht="12.75" thickBot="1"/>
    <row r="3" spans="2:8" ht="12">
      <c r="B3" s="164" t="s">
        <v>85</v>
      </c>
      <c r="C3" s="165"/>
      <c r="D3" s="165"/>
      <c r="E3" s="165"/>
      <c r="F3" s="165"/>
      <c r="G3" s="165"/>
      <c r="H3" s="166"/>
    </row>
    <row r="4" spans="2:8" ht="12">
      <c r="B4" s="167" t="s">
        <v>247</v>
      </c>
      <c r="C4" s="168"/>
      <c r="D4" s="168"/>
      <c r="E4" s="168"/>
      <c r="F4" s="168"/>
      <c r="G4" s="168"/>
      <c r="H4" s="169"/>
    </row>
    <row r="5" spans="2:8" ht="12">
      <c r="B5" s="167" t="s">
        <v>86</v>
      </c>
      <c r="C5" s="168"/>
      <c r="D5" s="168"/>
      <c r="E5" s="168"/>
      <c r="F5" s="168"/>
      <c r="G5" s="168"/>
      <c r="H5" s="169"/>
    </row>
    <row r="6" spans="2:8" ht="12">
      <c r="B6" s="170" t="s">
        <v>246</v>
      </c>
      <c r="C6" s="171"/>
      <c r="D6" s="171"/>
      <c r="E6" s="171"/>
      <c r="F6" s="171"/>
      <c r="G6" s="171"/>
      <c r="H6" s="172"/>
    </row>
    <row r="7" spans="2:8" ht="12">
      <c r="B7" s="173" t="s">
        <v>87</v>
      </c>
      <c r="C7" s="171"/>
      <c r="D7" s="171"/>
      <c r="E7" s="171"/>
      <c r="F7" s="171"/>
      <c r="G7" s="171"/>
      <c r="H7" s="172"/>
    </row>
    <row r="8" spans="2:8" ht="12">
      <c r="B8" s="52"/>
      <c r="C8" s="53"/>
      <c r="D8" s="53"/>
      <c r="E8" s="53"/>
      <c r="F8" s="54"/>
      <c r="G8" s="55"/>
      <c r="H8" s="56"/>
    </row>
    <row r="9" spans="2:8" ht="24.75" thickBot="1">
      <c r="B9" s="57" t="s">
        <v>88</v>
      </c>
      <c r="C9" s="58" t="s">
        <v>89</v>
      </c>
      <c r="D9" s="58" t="s">
        <v>90</v>
      </c>
      <c r="E9" s="58" t="s">
        <v>91</v>
      </c>
      <c r="F9" s="58" t="s">
        <v>92</v>
      </c>
      <c r="G9" s="58" t="s">
        <v>93</v>
      </c>
      <c r="H9" s="59" t="s">
        <v>94</v>
      </c>
    </row>
    <row r="10" spans="2:8" ht="12">
      <c r="B10" s="156" t="s">
        <v>95</v>
      </c>
      <c r="C10" s="157"/>
      <c r="D10" s="158"/>
      <c r="E10" s="60"/>
      <c r="F10" s="60"/>
      <c r="G10" s="60"/>
      <c r="H10" s="61"/>
    </row>
    <row r="11" spans="2:8" ht="12">
      <c r="B11" s="52" t="s">
        <v>96</v>
      </c>
      <c r="C11" s="54" t="s">
        <v>97</v>
      </c>
      <c r="D11" s="53" t="s">
        <v>98</v>
      </c>
      <c r="E11" s="54" t="s">
        <v>99</v>
      </c>
      <c r="F11" s="54">
        <v>202</v>
      </c>
      <c r="G11" s="62"/>
      <c r="H11" s="63">
        <f>+G11*F11</f>
        <v>0</v>
      </c>
    </row>
    <row r="12" spans="2:8" ht="12">
      <c r="B12" s="52" t="s">
        <v>100</v>
      </c>
      <c r="C12" s="54" t="s">
        <v>101</v>
      </c>
      <c r="D12" s="53" t="s">
        <v>102</v>
      </c>
      <c r="E12" s="54" t="s">
        <v>99</v>
      </c>
      <c r="F12" s="54">
        <v>54</v>
      </c>
      <c r="G12" s="62"/>
      <c r="H12" s="63">
        <f>+G12*F12</f>
        <v>0</v>
      </c>
    </row>
    <row r="13" spans="2:8" ht="12">
      <c r="B13" s="52" t="s">
        <v>103</v>
      </c>
      <c r="C13" s="54" t="s">
        <v>104</v>
      </c>
      <c r="D13" s="53" t="s">
        <v>105</v>
      </c>
      <c r="E13" s="54" t="s">
        <v>99</v>
      </c>
      <c r="F13" s="54">
        <v>100</v>
      </c>
      <c r="G13" s="64"/>
      <c r="H13" s="63">
        <f>+G13*F13</f>
        <v>0</v>
      </c>
    </row>
    <row r="14" spans="2:8" ht="12.75" thickBot="1">
      <c r="B14" s="52" t="s">
        <v>106</v>
      </c>
      <c r="C14" s="54" t="s">
        <v>107</v>
      </c>
      <c r="D14" s="53" t="s">
        <v>108</v>
      </c>
      <c r="E14" s="54" t="s">
        <v>99</v>
      </c>
      <c r="F14" s="54">
        <v>20</v>
      </c>
      <c r="G14" s="80"/>
      <c r="H14" s="75">
        <f>+G14*F14</f>
        <v>0</v>
      </c>
    </row>
    <row r="15" spans="2:8" ht="12.75" thickBot="1">
      <c r="B15" s="65"/>
      <c r="C15" s="66"/>
      <c r="D15" s="67"/>
      <c r="E15" s="66"/>
      <c r="F15" s="66"/>
      <c r="G15" s="82" t="s">
        <v>109</v>
      </c>
      <c r="H15" s="83">
        <f>SUM(H11:H14)</f>
        <v>0</v>
      </c>
    </row>
    <row r="16" spans="2:8" ht="12">
      <c r="B16" s="156" t="s">
        <v>110</v>
      </c>
      <c r="C16" s="157"/>
      <c r="D16" s="158"/>
      <c r="E16" s="69"/>
      <c r="F16" s="69"/>
      <c r="G16" s="70"/>
      <c r="H16" s="71"/>
    </row>
    <row r="17" spans="2:8" ht="12.75" thickBot="1">
      <c r="B17" s="52" t="s">
        <v>111</v>
      </c>
      <c r="C17" s="54" t="s">
        <v>112</v>
      </c>
      <c r="D17" s="53" t="s">
        <v>113</v>
      </c>
      <c r="E17" s="54" t="s">
        <v>99</v>
      </c>
      <c r="F17" s="54">
        <v>924</v>
      </c>
      <c r="G17" s="80"/>
      <c r="H17" s="75">
        <f>+G17*F17</f>
        <v>0</v>
      </c>
    </row>
    <row r="18" spans="2:8" ht="12.75" thickBot="1">
      <c r="B18" s="65"/>
      <c r="C18" s="72"/>
      <c r="D18" s="73"/>
      <c r="E18" s="74"/>
      <c r="F18" s="102"/>
      <c r="G18" s="82" t="s">
        <v>109</v>
      </c>
      <c r="H18" s="83">
        <f>SUM(H17)</f>
        <v>0</v>
      </c>
    </row>
    <row r="19" spans="2:8" ht="12">
      <c r="B19" s="156" t="s">
        <v>114</v>
      </c>
      <c r="C19" s="157"/>
      <c r="D19" s="158"/>
      <c r="E19" s="69"/>
      <c r="F19" s="69"/>
      <c r="G19" s="70"/>
      <c r="H19" s="71"/>
    </row>
    <row r="20" spans="2:8" ht="12">
      <c r="B20" s="52" t="s">
        <v>115</v>
      </c>
      <c r="C20" s="54" t="s">
        <v>116</v>
      </c>
      <c r="D20" s="53" t="s">
        <v>117</v>
      </c>
      <c r="E20" s="54" t="s">
        <v>99</v>
      </c>
      <c r="F20" s="54">
        <v>8</v>
      </c>
      <c r="G20" s="64"/>
      <c r="H20" s="63">
        <f aca="true" t="shared" si="0" ref="H20:H36">+G20*F20</f>
        <v>0</v>
      </c>
    </row>
    <row r="21" spans="2:8" ht="12">
      <c r="B21" s="52" t="s">
        <v>118</v>
      </c>
      <c r="C21" s="54" t="s">
        <v>119</v>
      </c>
      <c r="D21" s="53" t="s">
        <v>120</v>
      </c>
      <c r="E21" s="54" t="s">
        <v>99</v>
      </c>
      <c r="F21" s="54">
        <v>2</v>
      </c>
      <c r="G21" s="64"/>
      <c r="H21" s="63">
        <f t="shared" si="0"/>
        <v>0</v>
      </c>
    </row>
    <row r="22" spans="2:8" ht="12">
      <c r="B22" s="52" t="s">
        <v>121</v>
      </c>
      <c r="C22" s="54" t="s">
        <v>122</v>
      </c>
      <c r="D22" s="53" t="s">
        <v>123</v>
      </c>
      <c r="E22" s="54" t="s">
        <v>99</v>
      </c>
      <c r="F22" s="54">
        <v>3</v>
      </c>
      <c r="G22" s="64"/>
      <c r="H22" s="63">
        <f t="shared" si="0"/>
        <v>0</v>
      </c>
    </row>
    <row r="23" spans="2:8" ht="12">
      <c r="B23" s="52" t="s">
        <v>124</v>
      </c>
      <c r="C23" s="54" t="s">
        <v>125</v>
      </c>
      <c r="D23" s="53" t="s">
        <v>126</v>
      </c>
      <c r="E23" s="54" t="s">
        <v>99</v>
      </c>
      <c r="F23" s="54">
        <v>3</v>
      </c>
      <c r="G23" s="64"/>
      <c r="H23" s="63">
        <f t="shared" si="0"/>
        <v>0</v>
      </c>
    </row>
    <row r="24" spans="2:8" ht="12">
      <c r="B24" s="52" t="s">
        <v>127</v>
      </c>
      <c r="C24" s="54" t="s">
        <v>128</v>
      </c>
      <c r="D24" s="53" t="s">
        <v>129</v>
      </c>
      <c r="E24" s="54" t="s">
        <v>99</v>
      </c>
      <c r="F24" s="54">
        <v>11</v>
      </c>
      <c r="G24" s="64"/>
      <c r="H24" s="63">
        <f t="shared" si="0"/>
        <v>0</v>
      </c>
    </row>
    <row r="25" spans="2:8" ht="12">
      <c r="B25" s="52" t="s">
        <v>130</v>
      </c>
      <c r="C25" s="54" t="s">
        <v>131</v>
      </c>
      <c r="D25" s="53" t="s">
        <v>132</v>
      </c>
      <c r="E25" s="54" t="s">
        <v>99</v>
      </c>
      <c r="F25" s="54">
        <v>20</v>
      </c>
      <c r="G25" s="64"/>
      <c r="H25" s="63">
        <f t="shared" si="0"/>
        <v>0</v>
      </c>
    </row>
    <row r="26" spans="2:8" ht="15">
      <c r="B26" s="52" t="s">
        <v>133</v>
      </c>
      <c r="C26" s="54" t="s">
        <v>135</v>
      </c>
      <c r="D26" s="53" t="s">
        <v>136</v>
      </c>
      <c r="E26" s="54" t="s">
        <v>99</v>
      </c>
      <c r="F26" s="54">
        <v>2</v>
      </c>
      <c r="G26" s="107"/>
      <c r="H26" s="63">
        <f t="shared" si="0"/>
        <v>0</v>
      </c>
    </row>
    <row r="27" spans="2:8" ht="15">
      <c r="B27" s="52" t="s">
        <v>134</v>
      </c>
      <c r="C27" s="54" t="s">
        <v>138</v>
      </c>
      <c r="D27" s="53" t="s">
        <v>139</v>
      </c>
      <c r="E27" s="54" t="s">
        <v>99</v>
      </c>
      <c r="F27" s="54">
        <v>2</v>
      </c>
      <c r="G27" s="107"/>
      <c r="H27" s="63">
        <f t="shared" si="0"/>
        <v>0</v>
      </c>
    </row>
    <row r="28" spans="2:8" ht="15">
      <c r="B28" s="52" t="s">
        <v>137</v>
      </c>
      <c r="C28" s="54" t="s">
        <v>141</v>
      </c>
      <c r="D28" s="53" t="s">
        <v>142</v>
      </c>
      <c r="E28" s="54" t="s">
        <v>99</v>
      </c>
      <c r="F28" s="54">
        <v>2</v>
      </c>
      <c r="G28" s="107"/>
      <c r="H28" s="63">
        <f t="shared" si="0"/>
        <v>0</v>
      </c>
    </row>
    <row r="29" spans="2:8" ht="12">
      <c r="B29" s="52" t="s">
        <v>140</v>
      </c>
      <c r="C29" s="54" t="s">
        <v>250</v>
      </c>
      <c r="D29" s="53" t="s">
        <v>251</v>
      </c>
      <c r="E29" s="54" t="s">
        <v>99</v>
      </c>
      <c r="F29" s="54">
        <v>4</v>
      </c>
      <c r="G29" s="64"/>
      <c r="H29" s="63">
        <f t="shared" si="0"/>
        <v>0</v>
      </c>
    </row>
    <row r="30" spans="2:8" ht="12">
      <c r="B30" s="52" t="s">
        <v>143</v>
      </c>
      <c r="C30" s="54" t="s">
        <v>144</v>
      </c>
      <c r="D30" s="53" t="s">
        <v>145</v>
      </c>
      <c r="E30" s="54" t="s">
        <v>99</v>
      </c>
      <c r="F30" s="54">
        <v>2</v>
      </c>
      <c r="G30" s="64"/>
      <c r="H30" s="63">
        <f t="shared" si="0"/>
        <v>0</v>
      </c>
    </row>
    <row r="31" spans="2:8" ht="12">
      <c r="B31" s="52" t="s">
        <v>146</v>
      </c>
      <c r="C31" s="54" t="s">
        <v>147</v>
      </c>
      <c r="D31" s="53" t="s">
        <v>148</v>
      </c>
      <c r="E31" s="54" t="s">
        <v>99</v>
      </c>
      <c r="F31" s="54">
        <v>2</v>
      </c>
      <c r="G31" s="64"/>
      <c r="H31" s="63">
        <f t="shared" si="0"/>
        <v>0</v>
      </c>
    </row>
    <row r="32" spans="2:8" ht="12">
      <c r="B32" s="52" t="s">
        <v>149</v>
      </c>
      <c r="C32" s="54" t="s">
        <v>150</v>
      </c>
      <c r="D32" s="53" t="s">
        <v>132</v>
      </c>
      <c r="E32" s="54" t="s">
        <v>99</v>
      </c>
      <c r="F32" s="54">
        <v>2</v>
      </c>
      <c r="G32" s="64"/>
      <c r="H32" s="63">
        <f t="shared" si="0"/>
        <v>0</v>
      </c>
    </row>
    <row r="33" spans="2:8" ht="12">
      <c r="B33" s="52" t="s">
        <v>151</v>
      </c>
      <c r="C33" s="54" t="s">
        <v>122</v>
      </c>
      <c r="D33" s="53" t="s">
        <v>123</v>
      </c>
      <c r="E33" s="54" t="s">
        <v>99</v>
      </c>
      <c r="F33" s="54">
        <v>8</v>
      </c>
      <c r="G33" s="64"/>
      <c r="H33" s="63">
        <f t="shared" si="0"/>
        <v>0</v>
      </c>
    </row>
    <row r="34" spans="2:8" ht="12">
      <c r="B34" s="52" t="s">
        <v>152</v>
      </c>
      <c r="C34" s="54" t="s">
        <v>153</v>
      </c>
      <c r="D34" s="53" t="s">
        <v>154</v>
      </c>
      <c r="E34" s="54" t="s">
        <v>99</v>
      </c>
      <c r="F34" s="54">
        <v>40</v>
      </c>
      <c r="G34" s="64"/>
      <c r="H34" s="63">
        <f t="shared" si="0"/>
        <v>0</v>
      </c>
    </row>
    <row r="35" spans="2:8" ht="12">
      <c r="B35" s="52" t="s">
        <v>155</v>
      </c>
      <c r="C35" s="54" t="s">
        <v>156</v>
      </c>
      <c r="D35" s="53" t="s">
        <v>157</v>
      </c>
      <c r="E35" s="54" t="s">
        <v>99</v>
      </c>
      <c r="F35" s="54">
        <v>2</v>
      </c>
      <c r="G35" s="64"/>
      <c r="H35" s="63">
        <f t="shared" si="0"/>
        <v>0</v>
      </c>
    </row>
    <row r="36" spans="2:8" ht="12.75" thickBot="1">
      <c r="B36" s="52" t="s">
        <v>158</v>
      </c>
      <c r="C36" s="54" t="s">
        <v>159</v>
      </c>
      <c r="D36" s="53" t="s">
        <v>160</v>
      </c>
      <c r="E36" s="54" t="s">
        <v>99</v>
      </c>
      <c r="F36" s="54">
        <v>2</v>
      </c>
      <c r="G36" s="80"/>
      <c r="H36" s="75">
        <f t="shared" si="0"/>
        <v>0</v>
      </c>
    </row>
    <row r="37" spans="2:8" ht="12.75" thickBot="1">
      <c r="B37" s="65"/>
      <c r="C37" s="72"/>
      <c r="D37" s="73"/>
      <c r="E37" s="74"/>
      <c r="F37" s="102"/>
      <c r="G37" s="82" t="s">
        <v>109</v>
      </c>
      <c r="H37" s="83">
        <f>SUM(H20:H36)</f>
        <v>0</v>
      </c>
    </row>
    <row r="38" spans="2:8" ht="12">
      <c r="B38" s="156" t="s">
        <v>161</v>
      </c>
      <c r="C38" s="157"/>
      <c r="D38" s="158"/>
      <c r="E38" s="69"/>
      <c r="F38" s="69"/>
      <c r="G38" s="70"/>
      <c r="H38" s="71"/>
    </row>
    <row r="39" spans="2:8" ht="12">
      <c r="B39" s="52" t="s">
        <v>162</v>
      </c>
      <c r="C39" s="54" t="s">
        <v>163</v>
      </c>
      <c r="D39" s="53" t="s">
        <v>164</v>
      </c>
      <c r="E39" s="54" t="s">
        <v>99</v>
      </c>
      <c r="F39" s="54">
        <v>2</v>
      </c>
      <c r="G39" s="64"/>
      <c r="H39" s="63">
        <f aca="true" t="shared" si="1" ref="H39:H52">+G39*F39</f>
        <v>0</v>
      </c>
    </row>
    <row r="40" spans="2:8" ht="12">
      <c r="B40" s="52" t="s">
        <v>165</v>
      </c>
      <c r="C40" s="54" t="s">
        <v>166</v>
      </c>
      <c r="D40" s="53" t="s">
        <v>167</v>
      </c>
      <c r="E40" s="54" t="s">
        <v>99</v>
      </c>
      <c r="F40" s="54">
        <v>2</v>
      </c>
      <c r="G40" s="64"/>
      <c r="H40" s="63">
        <f t="shared" si="1"/>
        <v>0</v>
      </c>
    </row>
    <row r="41" spans="2:8" ht="12">
      <c r="B41" s="52" t="s">
        <v>168</v>
      </c>
      <c r="C41" s="54" t="s">
        <v>169</v>
      </c>
      <c r="D41" s="53" t="s">
        <v>170</v>
      </c>
      <c r="E41" s="54" t="s">
        <v>99</v>
      </c>
      <c r="F41" s="54">
        <v>1</v>
      </c>
      <c r="G41" s="64"/>
      <c r="H41" s="63">
        <f t="shared" si="1"/>
        <v>0</v>
      </c>
    </row>
    <row r="42" spans="2:8" ht="12">
      <c r="B42" s="52" t="s">
        <v>171</v>
      </c>
      <c r="C42" s="54" t="s">
        <v>172</v>
      </c>
      <c r="D42" s="53" t="s">
        <v>248</v>
      </c>
      <c r="E42" s="54" t="s">
        <v>99</v>
      </c>
      <c r="F42" s="54">
        <v>1</v>
      </c>
      <c r="G42" s="64"/>
      <c r="H42" s="63">
        <f t="shared" si="1"/>
        <v>0</v>
      </c>
    </row>
    <row r="43" spans="2:8" ht="12">
      <c r="B43" s="52" t="s">
        <v>173</v>
      </c>
      <c r="C43" s="54" t="s">
        <v>174</v>
      </c>
      <c r="D43" s="53" t="s">
        <v>175</v>
      </c>
      <c r="E43" s="54" t="s">
        <v>99</v>
      </c>
      <c r="F43" s="54">
        <v>1</v>
      </c>
      <c r="G43" s="64"/>
      <c r="H43" s="63">
        <f t="shared" si="1"/>
        <v>0</v>
      </c>
    </row>
    <row r="44" spans="2:8" ht="12">
      <c r="B44" s="52" t="s">
        <v>176</v>
      </c>
      <c r="C44" s="54" t="s">
        <v>177</v>
      </c>
      <c r="D44" s="53" t="s">
        <v>164</v>
      </c>
      <c r="E44" s="54" t="s">
        <v>99</v>
      </c>
      <c r="F44" s="54">
        <v>1</v>
      </c>
      <c r="G44" s="64"/>
      <c r="H44" s="63">
        <f t="shared" si="1"/>
        <v>0</v>
      </c>
    </row>
    <row r="45" spans="2:8" ht="12">
      <c r="B45" s="52" t="s">
        <v>178</v>
      </c>
      <c r="C45" s="54" t="s">
        <v>179</v>
      </c>
      <c r="D45" s="53" t="s">
        <v>180</v>
      </c>
      <c r="E45" s="54" t="s">
        <v>99</v>
      </c>
      <c r="F45" s="54">
        <v>1</v>
      </c>
      <c r="G45" s="64"/>
      <c r="H45" s="63">
        <f t="shared" si="1"/>
        <v>0</v>
      </c>
    </row>
    <row r="46" spans="2:8" ht="12">
      <c r="B46" s="52" t="s">
        <v>181</v>
      </c>
      <c r="C46" s="54" t="s">
        <v>182</v>
      </c>
      <c r="D46" s="53" t="s">
        <v>183</v>
      </c>
      <c r="E46" s="54" t="s">
        <v>99</v>
      </c>
      <c r="F46" s="54">
        <v>1</v>
      </c>
      <c r="G46" s="64"/>
      <c r="H46" s="63">
        <f t="shared" si="1"/>
        <v>0</v>
      </c>
    </row>
    <row r="47" spans="2:8" ht="12">
      <c r="B47" s="52" t="s">
        <v>184</v>
      </c>
      <c r="C47" s="54" t="s">
        <v>185</v>
      </c>
      <c r="D47" s="53" t="s">
        <v>186</v>
      </c>
      <c r="E47" s="54" t="s">
        <v>99</v>
      </c>
      <c r="F47" s="54">
        <v>1</v>
      </c>
      <c r="G47" s="64"/>
      <c r="H47" s="63">
        <f t="shared" si="1"/>
        <v>0</v>
      </c>
    </row>
    <row r="48" spans="2:8" ht="12">
      <c r="B48" s="52" t="s">
        <v>187</v>
      </c>
      <c r="C48" s="54" t="s">
        <v>188</v>
      </c>
      <c r="D48" s="53" t="s">
        <v>189</v>
      </c>
      <c r="E48" s="54" t="s">
        <v>99</v>
      </c>
      <c r="F48" s="54">
        <v>2</v>
      </c>
      <c r="G48" s="64"/>
      <c r="H48" s="63">
        <f t="shared" si="1"/>
        <v>0</v>
      </c>
    </row>
    <row r="49" spans="2:13" ht="12">
      <c r="B49" s="52" t="s">
        <v>190</v>
      </c>
      <c r="C49" s="54" t="s">
        <v>191</v>
      </c>
      <c r="D49" s="53" t="s">
        <v>192</v>
      </c>
      <c r="E49" s="54" t="s">
        <v>99</v>
      </c>
      <c r="F49" s="54">
        <v>2</v>
      </c>
      <c r="G49" s="64"/>
      <c r="H49" s="63">
        <f t="shared" si="1"/>
        <v>0</v>
      </c>
      <c r="M49" s="36" t="s">
        <v>249</v>
      </c>
    </row>
    <row r="50" spans="2:13" ht="12">
      <c r="B50" s="52" t="s">
        <v>193</v>
      </c>
      <c r="C50" s="54" t="s">
        <v>194</v>
      </c>
      <c r="D50" s="53" t="s">
        <v>195</v>
      </c>
      <c r="E50" s="54" t="s">
        <v>99</v>
      </c>
      <c r="F50" s="54">
        <v>4</v>
      </c>
      <c r="G50" s="64"/>
      <c r="H50" s="63">
        <f t="shared" si="1"/>
        <v>0</v>
      </c>
      <c r="M50" s="36" t="s">
        <v>252</v>
      </c>
    </row>
    <row r="51" spans="2:8" ht="12">
      <c r="B51" s="52" t="s">
        <v>196</v>
      </c>
      <c r="C51" s="54" t="s">
        <v>197</v>
      </c>
      <c r="D51" s="53" t="s">
        <v>189</v>
      </c>
      <c r="E51" s="54" t="s">
        <v>99</v>
      </c>
      <c r="F51" s="54">
        <v>1</v>
      </c>
      <c r="G51" s="64"/>
      <c r="H51" s="63">
        <f t="shared" si="1"/>
        <v>0</v>
      </c>
    </row>
    <row r="52" spans="2:8" ht="12.75" thickBot="1">
      <c r="B52" s="52" t="s">
        <v>198</v>
      </c>
      <c r="C52" s="54" t="s">
        <v>199</v>
      </c>
      <c r="D52" s="53" t="s">
        <v>200</v>
      </c>
      <c r="E52" s="54" t="s">
        <v>99</v>
      </c>
      <c r="F52" s="54">
        <v>3</v>
      </c>
      <c r="G52" s="64"/>
      <c r="H52" s="75">
        <f t="shared" si="1"/>
        <v>0</v>
      </c>
    </row>
    <row r="53" spans="2:8" ht="12.75" thickBot="1">
      <c r="B53" s="76"/>
      <c r="C53" s="105"/>
      <c r="D53" s="77"/>
      <c r="E53" s="105"/>
      <c r="F53" s="105"/>
      <c r="G53" s="78" t="s">
        <v>109</v>
      </c>
      <c r="H53" s="79">
        <f>SUM(H39:H52)</f>
        <v>0</v>
      </c>
    </row>
    <row r="54" spans="2:8" ht="12">
      <c r="B54" s="159" t="s">
        <v>201</v>
      </c>
      <c r="C54" s="160"/>
      <c r="D54" s="160"/>
      <c r="E54" s="69"/>
      <c r="F54" s="69"/>
      <c r="G54" s="70"/>
      <c r="H54" s="71"/>
    </row>
    <row r="55" spans="2:8" ht="12">
      <c r="B55" s="52" t="s">
        <v>202</v>
      </c>
      <c r="C55" s="54" t="s">
        <v>203</v>
      </c>
      <c r="D55" s="53" t="s">
        <v>204</v>
      </c>
      <c r="E55" s="54" t="s">
        <v>99</v>
      </c>
      <c r="F55" s="54">
        <v>44</v>
      </c>
      <c r="G55" s="64"/>
      <c r="H55" s="63">
        <f>+G55*F55</f>
        <v>0</v>
      </c>
    </row>
    <row r="56" spans="2:8" ht="12">
      <c r="B56" s="52" t="s">
        <v>205</v>
      </c>
      <c r="C56" s="54" t="s">
        <v>206</v>
      </c>
      <c r="D56" s="53" t="s">
        <v>207</v>
      </c>
      <c r="E56" s="54" t="s">
        <v>99</v>
      </c>
      <c r="F56" s="54">
        <v>4</v>
      </c>
      <c r="G56" s="64"/>
      <c r="H56" s="63">
        <f>+G56*F56</f>
        <v>0</v>
      </c>
    </row>
    <row r="57" spans="2:8" ht="12.75" thickBot="1">
      <c r="B57" s="52" t="s">
        <v>208</v>
      </c>
      <c r="C57" s="54" t="s">
        <v>209</v>
      </c>
      <c r="D57" s="53" t="s">
        <v>0</v>
      </c>
      <c r="E57" s="54" t="s">
        <v>99</v>
      </c>
      <c r="F57" s="54">
        <v>41</v>
      </c>
      <c r="G57" s="80"/>
      <c r="H57" s="75">
        <f>+G57*F57</f>
        <v>0</v>
      </c>
    </row>
    <row r="58" spans="2:8" ht="12.75" thickBot="1">
      <c r="B58" s="81"/>
      <c r="C58" s="66"/>
      <c r="D58" s="67"/>
      <c r="E58" s="66"/>
      <c r="F58" s="66"/>
      <c r="G58" s="82" t="s">
        <v>109</v>
      </c>
      <c r="H58" s="83">
        <f>SUM(H55:H57)</f>
        <v>0</v>
      </c>
    </row>
    <row r="59" spans="2:8" ht="12">
      <c r="B59" s="161" t="s">
        <v>210</v>
      </c>
      <c r="C59" s="162"/>
      <c r="D59" s="163"/>
      <c r="E59" s="84"/>
      <c r="F59" s="84"/>
      <c r="G59" s="85"/>
      <c r="H59" s="86"/>
    </row>
    <row r="60" spans="2:8" ht="12">
      <c r="B60" s="52" t="s">
        <v>211</v>
      </c>
      <c r="C60" s="54" t="s">
        <v>212</v>
      </c>
      <c r="D60" s="53" t="s">
        <v>213</v>
      </c>
      <c r="E60" s="54" t="s">
        <v>99</v>
      </c>
      <c r="F60" s="54">
        <v>6</v>
      </c>
      <c r="G60" s="64"/>
      <c r="H60" s="63">
        <f aca="true" t="shared" si="2" ref="H60:H71">+G60*F60</f>
        <v>0</v>
      </c>
    </row>
    <row r="61" spans="2:8" ht="12">
      <c r="B61" s="52" t="s">
        <v>214</v>
      </c>
      <c r="C61" s="54" t="s">
        <v>215</v>
      </c>
      <c r="D61" s="53" t="s">
        <v>216</v>
      </c>
      <c r="E61" s="54" t="s">
        <v>99</v>
      </c>
      <c r="F61" s="54">
        <v>1</v>
      </c>
      <c r="G61" s="88"/>
      <c r="H61" s="63">
        <f t="shared" si="2"/>
        <v>0</v>
      </c>
    </row>
    <row r="62" spans="2:8" ht="12">
      <c r="B62" s="52" t="s">
        <v>217</v>
      </c>
      <c r="C62" s="54" t="s">
        <v>218</v>
      </c>
      <c r="D62" s="53" t="s">
        <v>219</v>
      </c>
      <c r="E62" s="54" t="s">
        <v>99</v>
      </c>
      <c r="F62" s="54">
        <v>1</v>
      </c>
      <c r="G62" s="88"/>
      <c r="H62" s="63">
        <f t="shared" si="2"/>
        <v>0</v>
      </c>
    </row>
    <row r="63" spans="2:8" ht="12">
      <c r="B63" s="87" t="s">
        <v>220</v>
      </c>
      <c r="C63" s="54" t="s">
        <v>221</v>
      </c>
      <c r="D63" s="53" t="s">
        <v>222</v>
      </c>
      <c r="E63" s="54" t="s">
        <v>99</v>
      </c>
      <c r="F63" s="54">
        <v>1</v>
      </c>
      <c r="G63" s="88"/>
      <c r="H63" s="63">
        <f t="shared" si="2"/>
        <v>0</v>
      </c>
    </row>
    <row r="64" spans="2:8" ht="12">
      <c r="B64" s="52" t="s">
        <v>223</v>
      </c>
      <c r="C64" s="54" t="s">
        <v>224</v>
      </c>
      <c r="D64" s="53" t="s">
        <v>225</v>
      </c>
      <c r="E64" s="54" t="s">
        <v>99</v>
      </c>
      <c r="F64" s="54">
        <v>1</v>
      </c>
      <c r="G64" s="88"/>
      <c r="H64" s="63">
        <f t="shared" si="2"/>
        <v>0</v>
      </c>
    </row>
    <row r="65" spans="2:8" ht="12">
      <c r="B65" s="52" t="s">
        <v>226</v>
      </c>
      <c r="C65" s="54" t="s">
        <v>227</v>
      </c>
      <c r="D65" s="53" t="s">
        <v>228</v>
      </c>
      <c r="E65" s="54" t="s">
        <v>99</v>
      </c>
      <c r="F65" s="54">
        <v>1</v>
      </c>
      <c r="G65" s="88"/>
      <c r="H65" s="63">
        <f t="shared" si="2"/>
        <v>0</v>
      </c>
    </row>
    <row r="66" spans="2:8" ht="12">
      <c r="B66" s="87" t="s">
        <v>229</v>
      </c>
      <c r="C66" s="54" t="s">
        <v>230</v>
      </c>
      <c r="D66" s="53" t="s">
        <v>231</v>
      </c>
      <c r="E66" s="54" t="s">
        <v>99</v>
      </c>
      <c r="F66" s="54">
        <v>1</v>
      </c>
      <c r="G66" s="88"/>
      <c r="H66" s="63">
        <f t="shared" si="2"/>
        <v>0</v>
      </c>
    </row>
    <row r="67" spans="2:8" ht="12">
      <c r="B67" s="52" t="s">
        <v>232</v>
      </c>
      <c r="C67" s="54" t="s">
        <v>233</v>
      </c>
      <c r="D67" s="53" t="s">
        <v>234</v>
      </c>
      <c r="E67" s="54" t="s">
        <v>99</v>
      </c>
      <c r="F67" s="54">
        <v>1</v>
      </c>
      <c r="G67" s="88"/>
      <c r="H67" s="63">
        <f t="shared" si="2"/>
        <v>0</v>
      </c>
    </row>
    <row r="68" spans="2:8" ht="12">
      <c r="B68" s="52" t="s">
        <v>235</v>
      </c>
      <c r="C68" s="54" t="s">
        <v>236</v>
      </c>
      <c r="D68" s="53" t="s">
        <v>237</v>
      </c>
      <c r="E68" s="54" t="s">
        <v>99</v>
      </c>
      <c r="F68" s="54">
        <v>2</v>
      </c>
      <c r="G68" s="88"/>
      <c r="H68" s="63">
        <f t="shared" si="2"/>
        <v>0</v>
      </c>
    </row>
    <row r="69" spans="2:8" ht="12">
      <c r="B69" s="87" t="s">
        <v>238</v>
      </c>
      <c r="C69" s="54" t="s">
        <v>239</v>
      </c>
      <c r="D69" s="53" t="s">
        <v>240</v>
      </c>
      <c r="E69" s="54" t="s">
        <v>99</v>
      </c>
      <c r="F69" s="54">
        <v>3</v>
      </c>
      <c r="G69" s="88"/>
      <c r="H69" s="63">
        <f t="shared" si="2"/>
        <v>0</v>
      </c>
    </row>
    <row r="70" spans="2:8" ht="12">
      <c r="B70" s="52" t="s">
        <v>241</v>
      </c>
      <c r="C70" s="54" t="s">
        <v>253</v>
      </c>
      <c r="D70" s="53" t="s">
        <v>254</v>
      </c>
      <c r="E70" s="54" t="s">
        <v>99</v>
      </c>
      <c r="F70" s="54">
        <v>2</v>
      </c>
      <c r="G70" s="88"/>
      <c r="H70" s="63">
        <f t="shared" si="2"/>
        <v>0</v>
      </c>
    </row>
    <row r="71" spans="2:8" ht="12.75" thickBot="1">
      <c r="B71" s="52" t="s">
        <v>255</v>
      </c>
      <c r="C71" s="54" t="s">
        <v>277</v>
      </c>
      <c r="D71" s="53" t="s">
        <v>278</v>
      </c>
      <c r="E71" s="54" t="s">
        <v>99</v>
      </c>
      <c r="F71" s="54">
        <v>1</v>
      </c>
      <c r="G71" s="88"/>
      <c r="H71" s="63">
        <f t="shared" si="2"/>
        <v>0</v>
      </c>
    </row>
    <row r="72" spans="2:8" ht="12.75" thickBot="1">
      <c r="B72" s="103"/>
      <c r="C72" s="77"/>
      <c r="D72" s="77"/>
      <c r="E72" s="105"/>
      <c r="F72" s="105"/>
      <c r="G72" s="89" t="s">
        <v>109</v>
      </c>
      <c r="H72" s="90">
        <f>SUM(H60:H71)</f>
        <v>0</v>
      </c>
    </row>
    <row r="73" spans="2:17" ht="14.25">
      <c r="B73" s="159" t="s">
        <v>242</v>
      </c>
      <c r="C73" s="160"/>
      <c r="D73" s="160"/>
      <c r="E73" s="69"/>
      <c r="F73" s="69"/>
      <c r="G73" s="70"/>
      <c r="H73" s="71"/>
      <c r="K73" s="153" t="s">
        <v>281</v>
      </c>
      <c r="L73" s="153"/>
      <c r="M73" s="153"/>
      <c r="N73" s="153"/>
      <c r="O73" s="153"/>
      <c r="P73" s="153"/>
      <c r="Q73" s="153"/>
    </row>
    <row r="74" spans="2:17" ht="16.5">
      <c r="B74" s="52" t="s">
        <v>243</v>
      </c>
      <c r="C74" s="108" t="s">
        <v>256</v>
      </c>
      <c r="D74" s="108" t="s">
        <v>256</v>
      </c>
      <c r="E74" s="99" t="s">
        <v>99</v>
      </c>
      <c r="F74" s="108">
        <v>1</v>
      </c>
      <c r="G74" s="64"/>
      <c r="H74" s="63">
        <f>+G74*F74</f>
        <v>0</v>
      </c>
      <c r="K74" s="109" t="s">
        <v>282</v>
      </c>
      <c r="L74" s="110" t="s">
        <v>283</v>
      </c>
      <c r="M74" s="110" t="s">
        <v>284</v>
      </c>
      <c r="N74" s="110" t="s">
        <v>285</v>
      </c>
      <c r="O74" s="110" t="s">
        <v>286</v>
      </c>
      <c r="P74" s="110" t="s">
        <v>92</v>
      </c>
      <c r="Q74" s="111" t="s">
        <v>245</v>
      </c>
    </row>
    <row r="75" spans="2:17" ht="15">
      <c r="B75" s="98" t="s">
        <v>267</v>
      </c>
      <c r="C75" s="108" t="s">
        <v>257</v>
      </c>
      <c r="D75" s="108" t="s">
        <v>257</v>
      </c>
      <c r="E75" s="99" t="s">
        <v>99</v>
      </c>
      <c r="F75" s="108">
        <v>1</v>
      </c>
      <c r="G75" s="64"/>
      <c r="H75" s="63">
        <f aca="true" t="shared" si="3" ref="H75:H83">+G75*F75</f>
        <v>0</v>
      </c>
      <c r="K75" s="112" t="s">
        <v>256</v>
      </c>
      <c r="L75" s="113">
        <v>3.28</v>
      </c>
      <c r="M75" s="113">
        <v>5.24</v>
      </c>
      <c r="N75" s="113">
        <f>L75*M75</f>
        <v>17.1872</v>
      </c>
      <c r="O75" s="113">
        <f>10952265/(3.38*5.73)</f>
        <v>565500.015489947</v>
      </c>
      <c r="P75" s="113">
        <v>1</v>
      </c>
      <c r="Q75" s="114">
        <f>O75*N75*P75</f>
        <v>9719361.866228819</v>
      </c>
    </row>
    <row r="76" spans="2:17" ht="15">
      <c r="B76" s="98" t="s">
        <v>268</v>
      </c>
      <c r="C76" s="108" t="s">
        <v>258</v>
      </c>
      <c r="D76" s="108" t="s">
        <v>258</v>
      </c>
      <c r="E76" s="99" t="s">
        <v>99</v>
      </c>
      <c r="F76" s="108">
        <v>1</v>
      </c>
      <c r="G76" s="64"/>
      <c r="H76" s="63">
        <f t="shared" si="3"/>
        <v>0</v>
      </c>
      <c r="K76" s="112" t="s">
        <v>257</v>
      </c>
      <c r="L76" s="113">
        <v>3.28</v>
      </c>
      <c r="M76" s="113">
        <v>5.24</v>
      </c>
      <c r="N76" s="113">
        <f>L76*M76</f>
        <v>17.1872</v>
      </c>
      <c r="O76" s="113">
        <f aca="true" t="shared" si="4" ref="O76:O85">10952265/(3.38*5.73)</f>
        <v>565500.015489947</v>
      </c>
      <c r="P76" s="113">
        <v>1</v>
      </c>
      <c r="Q76" s="114">
        <f aca="true" t="shared" si="5" ref="Q76:Q85">O76*N76*P76</f>
        <v>9719361.866228819</v>
      </c>
    </row>
    <row r="77" spans="2:17" ht="15">
      <c r="B77" s="98" t="s">
        <v>269</v>
      </c>
      <c r="C77" s="108" t="s">
        <v>259</v>
      </c>
      <c r="D77" s="108" t="s">
        <v>259</v>
      </c>
      <c r="E77" s="99" t="s">
        <v>99</v>
      </c>
      <c r="F77" s="108">
        <v>1</v>
      </c>
      <c r="G77" s="64"/>
      <c r="H77" s="63">
        <f t="shared" si="3"/>
        <v>0</v>
      </c>
      <c r="K77" s="112" t="s">
        <v>258</v>
      </c>
      <c r="L77" s="113">
        <v>3.28</v>
      </c>
      <c r="M77" s="113">
        <v>5.39</v>
      </c>
      <c r="N77" s="113">
        <f aca="true" t="shared" si="6" ref="N77:N85">L77*M77</f>
        <v>17.679199999999998</v>
      </c>
      <c r="O77" s="113">
        <f t="shared" si="4"/>
        <v>565500.015489947</v>
      </c>
      <c r="P77" s="113">
        <v>1</v>
      </c>
      <c r="Q77" s="114">
        <f t="shared" si="5"/>
        <v>9997587.87384987</v>
      </c>
    </row>
    <row r="78" spans="2:17" ht="15">
      <c r="B78" s="98" t="s">
        <v>270</v>
      </c>
      <c r="C78" s="108" t="s">
        <v>260</v>
      </c>
      <c r="D78" s="108" t="s">
        <v>260</v>
      </c>
      <c r="E78" s="99" t="s">
        <v>99</v>
      </c>
      <c r="F78" s="108">
        <v>1</v>
      </c>
      <c r="G78" s="64"/>
      <c r="H78" s="63">
        <f t="shared" si="3"/>
        <v>0</v>
      </c>
      <c r="K78" s="112" t="s">
        <v>259</v>
      </c>
      <c r="L78" s="113">
        <v>3.28</v>
      </c>
      <c r="M78" s="113">
        <v>5.35</v>
      </c>
      <c r="N78" s="113">
        <f t="shared" si="6"/>
        <v>17.548</v>
      </c>
      <c r="O78" s="113">
        <f t="shared" si="4"/>
        <v>565500.015489947</v>
      </c>
      <c r="P78" s="113">
        <v>1</v>
      </c>
      <c r="Q78" s="114">
        <f t="shared" si="5"/>
        <v>9923394.27181759</v>
      </c>
    </row>
    <row r="79" spans="2:17" ht="15">
      <c r="B79" s="98" t="s">
        <v>271</v>
      </c>
      <c r="C79" s="108" t="s">
        <v>261</v>
      </c>
      <c r="D79" s="108" t="s">
        <v>261</v>
      </c>
      <c r="E79" s="99" t="s">
        <v>99</v>
      </c>
      <c r="F79" s="108">
        <v>1</v>
      </c>
      <c r="G79" s="64"/>
      <c r="H79" s="63">
        <f t="shared" si="3"/>
        <v>0</v>
      </c>
      <c r="K79" s="112" t="s">
        <v>260</v>
      </c>
      <c r="L79" s="113">
        <v>3.28</v>
      </c>
      <c r="M79" s="113">
        <v>5.35</v>
      </c>
      <c r="N79" s="113">
        <f t="shared" si="6"/>
        <v>17.548</v>
      </c>
      <c r="O79" s="113">
        <f t="shared" si="4"/>
        <v>565500.015489947</v>
      </c>
      <c r="P79" s="113">
        <v>1</v>
      </c>
      <c r="Q79" s="114">
        <f t="shared" si="5"/>
        <v>9923394.27181759</v>
      </c>
    </row>
    <row r="80" spans="2:17" ht="15">
      <c r="B80" s="98" t="s">
        <v>272</v>
      </c>
      <c r="C80" s="108" t="s">
        <v>262</v>
      </c>
      <c r="D80" s="108" t="s">
        <v>262</v>
      </c>
      <c r="E80" s="99" t="s">
        <v>99</v>
      </c>
      <c r="F80" s="108">
        <v>1</v>
      </c>
      <c r="G80" s="64"/>
      <c r="H80" s="63">
        <f t="shared" si="3"/>
        <v>0</v>
      </c>
      <c r="K80" s="112" t="s">
        <v>261</v>
      </c>
      <c r="L80" s="113">
        <v>3.28</v>
      </c>
      <c r="M80" s="113">
        <v>5.34</v>
      </c>
      <c r="N80" s="113">
        <f t="shared" si="6"/>
        <v>17.5152</v>
      </c>
      <c r="O80" s="113">
        <f t="shared" si="4"/>
        <v>565500.015489947</v>
      </c>
      <c r="P80" s="113">
        <v>1</v>
      </c>
      <c r="Q80" s="114">
        <f t="shared" si="5"/>
        <v>9904845.87130952</v>
      </c>
    </row>
    <row r="81" spans="2:17" ht="15">
      <c r="B81" s="98" t="s">
        <v>273</v>
      </c>
      <c r="C81" s="108" t="s">
        <v>263</v>
      </c>
      <c r="D81" s="108" t="s">
        <v>263</v>
      </c>
      <c r="E81" s="99" t="s">
        <v>99</v>
      </c>
      <c r="F81" s="108">
        <v>1</v>
      </c>
      <c r="G81" s="64"/>
      <c r="H81" s="63">
        <f t="shared" si="3"/>
        <v>0</v>
      </c>
      <c r="K81" s="112" t="s">
        <v>262</v>
      </c>
      <c r="L81" s="113">
        <v>3.28</v>
      </c>
      <c r="M81" s="113">
        <v>5.15</v>
      </c>
      <c r="N81" s="113">
        <f t="shared" si="6"/>
        <v>16.892</v>
      </c>
      <c r="O81" s="113">
        <f t="shared" si="4"/>
        <v>565500.015489947</v>
      </c>
      <c r="P81" s="113">
        <v>1</v>
      </c>
      <c r="Q81" s="114">
        <f t="shared" si="5"/>
        <v>9552426.261656186</v>
      </c>
    </row>
    <row r="82" spans="2:17" ht="15">
      <c r="B82" s="98" t="s">
        <v>274</v>
      </c>
      <c r="C82" s="108" t="s">
        <v>264</v>
      </c>
      <c r="D82" s="108" t="s">
        <v>264</v>
      </c>
      <c r="E82" s="99" t="s">
        <v>99</v>
      </c>
      <c r="F82" s="108">
        <v>2</v>
      </c>
      <c r="G82" s="64"/>
      <c r="H82" s="63">
        <f t="shared" si="3"/>
        <v>0</v>
      </c>
      <c r="K82" s="112" t="s">
        <v>263</v>
      </c>
      <c r="L82" s="113">
        <v>3.28</v>
      </c>
      <c r="M82" s="113">
        <v>3.75</v>
      </c>
      <c r="N82" s="113">
        <f t="shared" si="6"/>
        <v>12.299999999999999</v>
      </c>
      <c r="O82" s="113">
        <f t="shared" si="4"/>
        <v>565500.015489947</v>
      </c>
      <c r="P82" s="113">
        <v>1</v>
      </c>
      <c r="Q82" s="114">
        <f t="shared" si="5"/>
        <v>6955650.190526349</v>
      </c>
    </row>
    <row r="83" spans="2:17" ht="15">
      <c r="B83" s="98" t="s">
        <v>275</v>
      </c>
      <c r="C83" s="108" t="s">
        <v>265</v>
      </c>
      <c r="D83" s="108" t="s">
        <v>265</v>
      </c>
      <c r="E83" s="99" t="s">
        <v>99</v>
      </c>
      <c r="F83" s="108">
        <v>1</v>
      </c>
      <c r="G83" s="64"/>
      <c r="H83" s="63">
        <f t="shared" si="3"/>
        <v>0</v>
      </c>
      <c r="K83" s="112" t="s">
        <v>264</v>
      </c>
      <c r="L83" s="113">
        <v>3.28</v>
      </c>
      <c r="M83" s="113">
        <v>2.5</v>
      </c>
      <c r="N83" s="113">
        <f t="shared" si="6"/>
        <v>8.2</v>
      </c>
      <c r="O83" s="113">
        <f t="shared" si="4"/>
        <v>565500.015489947</v>
      </c>
      <c r="P83" s="113">
        <v>2</v>
      </c>
      <c r="Q83" s="114">
        <f t="shared" si="5"/>
        <v>9274200.25403513</v>
      </c>
    </row>
    <row r="84" spans="2:17" ht="15.75" thickBot="1">
      <c r="B84" s="98" t="s">
        <v>276</v>
      </c>
      <c r="C84" s="108" t="s">
        <v>266</v>
      </c>
      <c r="D84" s="108" t="s">
        <v>266</v>
      </c>
      <c r="E84" s="99" t="s">
        <v>99</v>
      </c>
      <c r="F84" s="108">
        <v>1</v>
      </c>
      <c r="G84" s="100"/>
      <c r="H84" s="101">
        <f>+G84*F84</f>
        <v>0</v>
      </c>
      <c r="K84" s="112" t="s">
        <v>265</v>
      </c>
      <c r="L84" s="113">
        <v>3.28</v>
      </c>
      <c r="M84" s="113">
        <v>3.8</v>
      </c>
      <c r="N84" s="113">
        <f t="shared" si="6"/>
        <v>12.463999999999999</v>
      </c>
      <c r="O84" s="113">
        <f t="shared" si="4"/>
        <v>565500.015489947</v>
      </c>
      <c r="P84" s="113">
        <v>1</v>
      </c>
      <c r="Q84" s="114">
        <f t="shared" si="5"/>
        <v>7048392.193066699</v>
      </c>
    </row>
    <row r="85" spans="2:17" ht="14.25" thickBot="1">
      <c r="B85" s="91"/>
      <c r="C85" s="92"/>
      <c r="D85" s="92"/>
      <c r="E85" s="74"/>
      <c r="F85" s="74"/>
      <c r="G85" s="82" t="s">
        <v>109</v>
      </c>
      <c r="H85" s="83">
        <f>SUM(H74:H84)</f>
        <v>0</v>
      </c>
      <c r="K85" s="115" t="s">
        <v>266</v>
      </c>
      <c r="L85" s="116">
        <v>2.8</v>
      </c>
      <c r="M85" s="116">
        <v>4.5</v>
      </c>
      <c r="N85" s="116">
        <f t="shared" si="6"/>
        <v>12.6</v>
      </c>
      <c r="O85" s="116">
        <f t="shared" si="4"/>
        <v>565500.015489947</v>
      </c>
      <c r="P85" s="116">
        <v>1</v>
      </c>
      <c r="Q85" s="117">
        <f t="shared" si="5"/>
        <v>7125300.1951733325</v>
      </c>
    </row>
    <row r="86" spans="2:17" ht="17.25" thickBot="1">
      <c r="B86" s="104"/>
      <c r="C86" s="77"/>
      <c r="D86" s="77"/>
      <c r="E86" s="105"/>
      <c r="F86" s="105"/>
      <c r="K86" s="118"/>
      <c r="L86" s="118"/>
      <c r="M86" s="118"/>
      <c r="N86" s="118"/>
      <c r="O86" s="154" t="s">
        <v>245</v>
      </c>
      <c r="P86" s="155"/>
      <c r="Q86" s="106">
        <f>SUM(Q75:Q85)</f>
        <v>99143915.1157099</v>
      </c>
    </row>
    <row r="87" spans="2:17" ht="17.25" thickBot="1">
      <c r="B87" s="104"/>
      <c r="C87" s="77"/>
      <c r="D87" s="77"/>
      <c r="E87" s="105"/>
      <c r="F87" s="105"/>
      <c r="K87" s="119"/>
      <c r="L87" s="120"/>
      <c r="M87" s="120"/>
      <c r="N87" s="121"/>
      <c r="O87" s="154" t="s">
        <v>287</v>
      </c>
      <c r="P87" s="155"/>
      <c r="Q87" s="106">
        <f>Q86*1.16</f>
        <v>115006941.53422348</v>
      </c>
    </row>
    <row r="88" spans="2:8" ht="12">
      <c r="B88" s="104"/>
      <c r="C88" s="77"/>
      <c r="D88" s="77"/>
      <c r="E88" s="105"/>
      <c r="F88" s="105"/>
      <c r="G88" s="93" t="s">
        <v>94</v>
      </c>
      <c r="H88" s="94">
        <f>+H85+H72+H58+H53+H37+H18+H15</f>
        <v>0</v>
      </c>
    </row>
    <row r="89" spans="7:8" ht="12">
      <c r="G89" s="95" t="s">
        <v>244</v>
      </c>
      <c r="H89" s="96">
        <f>+H88*0.16</f>
        <v>0</v>
      </c>
    </row>
    <row r="90" spans="7:8" ht="12.75" thickBot="1">
      <c r="G90" s="97" t="s">
        <v>245</v>
      </c>
      <c r="H90" s="68">
        <f>+H88+H89</f>
        <v>0</v>
      </c>
    </row>
  </sheetData>
  <sheetProtection/>
  <mergeCells count="15">
    <mergeCell ref="B3:H3"/>
    <mergeCell ref="B4:H4"/>
    <mergeCell ref="B5:H5"/>
    <mergeCell ref="B6:H6"/>
    <mergeCell ref="B7:H7"/>
    <mergeCell ref="B10:D10"/>
    <mergeCell ref="K73:Q73"/>
    <mergeCell ref="O86:P86"/>
    <mergeCell ref="O87:P87"/>
    <mergeCell ref="B16:D16"/>
    <mergeCell ref="B19:D19"/>
    <mergeCell ref="B38:D38"/>
    <mergeCell ref="B54:D54"/>
    <mergeCell ref="B59:D59"/>
    <mergeCell ref="B73:D7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HildaLu</dc:creator>
  <cp:keywords/>
  <dc:description/>
  <cp:lastModifiedBy>JAPP</cp:lastModifiedBy>
  <cp:lastPrinted>2014-08-05T23:33:34Z</cp:lastPrinted>
  <dcterms:created xsi:type="dcterms:W3CDTF">2008-03-24T13:08:03Z</dcterms:created>
  <dcterms:modified xsi:type="dcterms:W3CDTF">2014-08-11T21:56:08Z</dcterms:modified>
  <cp:category/>
  <cp:version/>
  <cp:contentType/>
  <cp:contentStatus/>
</cp:coreProperties>
</file>